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625"/>
  <workbookPr/>
  <mc:AlternateContent xmlns:mc="http://schemas.openxmlformats.org/markup-compatibility/2006">
    <mc:Choice Requires="x15">
      <x15ac:absPath xmlns:x15ac="http://schemas.microsoft.com/office/spreadsheetml/2010/11/ac" url="C:\Git\PenSim-Projects\PPD150_Experiment\Inputs_Data_largePlans\"/>
    </mc:Choice>
  </mc:AlternateContent>
  <bookViews>
    <workbookView xWindow="0" yWindow="0" windowWidth="19200" windowHeight="6360" tabRatio="886" firstSheet="3" activeTab="4" xr2:uid="{00000000-000D-0000-FFFF-FFFF00000000}"/>
  </bookViews>
  <sheets>
    <sheet name="TOC" sheetId="42" r:id="rId1"/>
    <sheet name="checklist" sheetId="28" r:id="rId2"/>
    <sheet name="StepsAndLinks" sheetId="2" r:id="rId3"/>
    <sheet name="PlanNames" sheetId="35" r:id="rId4"/>
    <sheet name="singleValues" sheetId="1" r:id="rId5"/>
    <sheet name="singleValuesScreenshots" sheetId="26" r:id="rId6"/>
    <sheet name="erc_rule" sheetId="38" r:id="rId7"/>
    <sheet name="SummaryAssumptions" sheetId="13" r:id="rId8"/>
    <sheet name="ActivesSched" sheetId="45" r:id="rId9"/>
    <sheet name="SalarySched_byAgeGrp" sheetId="49" r:id="rId10"/>
    <sheet name="Actives_raw" sheetId="46" r:id="rId11"/>
    <sheet name="RetireesSched" sheetId="47" r:id="rId12"/>
    <sheet name="Retirees_raw" sheetId="48" r:id="rId13"/>
    <sheet name="SalaryGrowthSched_SingleCol" sheetId="9" r:id="rId14"/>
    <sheet name="SalaryGrowth_raw" sheetId="33" r:id="rId15"/>
    <sheet name="TermRatesSched_SingleCol" sheetId="10" r:id="rId16"/>
    <sheet name="TermRates_raw" sheetId="40" r:id="rId17"/>
    <sheet name="RetirementRatesSched_Matrix" sheetId="51" r:id="rId18"/>
    <sheet name="RetirementRates_raw" sheetId="50" r:id="rId19"/>
    <sheet name="DisbRatesSched_SingleCol" sheetId="29" r:id="rId20"/>
    <sheet name="DisbRates_raw" sheetId="41" r:id="rId21"/>
    <sheet name="MortalityInfo" sheetId="30" r:id="rId22"/>
  </sheets>
  <calcPr calcId="171027" iterate="1" iterateDelta="9.9999999999994451E-4" concurrentCalc="0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4" i="1" l="1"/>
  <c r="S9" i="50"/>
  <c r="T9" i="50"/>
  <c r="U9" i="50"/>
  <c r="V9" i="50"/>
  <c r="S10" i="50"/>
  <c r="T10" i="50"/>
  <c r="U10" i="50"/>
  <c r="V10" i="50"/>
  <c r="S11" i="50"/>
  <c r="T11" i="50"/>
  <c r="U11" i="50"/>
  <c r="V11" i="50"/>
  <c r="S12" i="50"/>
  <c r="T12" i="50"/>
  <c r="U12" i="50"/>
  <c r="V12" i="50"/>
  <c r="S13" i="50"/>
  <c r="T13" i="50"/>
  <c r="U13" i="50"/>
  <c r="V13" i="50"/>
  <c r="S14" i="50"/>
  <c r="T14" i="50"/>
  <c r="U14" i="50"/>
  <c r="V14" i="50"/>
  <c r="S15" i="50"/>
  <c r="T15" i="50"/>
  <c r="U15" i="50"/>
  <c r="V15" i="50"/>
  <c r="S16" i="50"/>
  <c r="T16" i="50"/>
  <c r="U16" i="50"/>
  <c r="V16" i="50"/>
  <c r="S17" i="50"/>
  <c r="T17" i="50"/>
  <c r="U17" i="50"/>
  <c r="V17" i="50"/>
  <c r="S18" i="50"/>
  <c r="T18" i="50"/>
  <c r="U18" i="50"/>
  <c r="V18" i="50"/>
  <c r="S19" i="50"/>
  <c r="T19" i="50"/>
  <c r="U19" i="50"/>
  <c r="V19" i="50"/>
  <c r="S20" i="50"/>
  <c r="T20" i="50"/>
  <c r="U20" i="50"/>
  <c r="V20" i="50"/>
  <c r="S21" i="50"/>
  <c r="T21" i="50"/>
  <c r="U21" i="50"/>
  <c r="V21" i="50"/>
  <c r="S22" i="50"/>
  <c r="T22" i="50"/>
  <c r="U22" i="50"/>
  <c r="V22" i="50"/>
  <c r="S23" i="50"/>
  <c r="T23" i="50"/>
  <c r="U23" i="50"/>
  <c r="V23" i="50"/>
  <c r="S24" i="50"/>
  <c r="T24" i="50"/>
  <c r="U24" i="50"/>
  <c r="V24" i="50"/>
  <c r="S25" i="50"/>
  <c r="T25" i="50"/>
  <c r="U25" i="50"/>
  <c r="V25" i="50"/>
  <c r="S26" i="50"/>
  <c r="T26" i="50"/>
  <c r="U26" i="50"/>
  <c r="V26" i="50"/>
  <c r="S27" i="50"/>
  <c r="T27" i="50"/>
  <c r="U27" i="50"/>
  <c r="V27" i="50"/>
  <c r="S28" i="50"/>
  <c r="T28" i="50"/>
  <c r="U28" i="50"/>
  <c r="V28" i="50"/>
  <c r="S29" i="50"/>
  <c r="T29" i="50"/>
  <c r="U29" i="50"/>
  <c r="V29" i="50"/>
  <c r="S30" i="50"/>
  <c r="T30" i="50"/>
  <c r="U30" i="50"/>
  <c r="V30" i="50"/>
  <c r="S31" i="50"/>
  <c r="T31" i="50"/>
  <c r="U31" i="50"/>
  <c r="V31" i="50"/>
  <c r="T8" i="50"/>
  <c r="U8" i="50"/>
  <c r="V8" i="50"/>
  <c r="S8" i="50"/>
  <c r="D4" i="50"/>
  <c r="C4" i="50"/>
  <c r="V97" i="48"/>
  <c r="V96" i="48"/>
  <c r="V95" i="48"/>
  <c r="V94" i="48"/>
  <c r="V93" i="48"/>
  <c r="V92" i="48"/>
  <c r="V91" i="48"/>
  <c r="V90" i="48"/>
  <c r="V89" i="48"/>
  <c r="V88" i="48"/>
  <c r="V87" i="48"/>
  <c r="V86" i="48"/>
  <c r="V85" i="48"/>
  <c r="V84" i="48"/>
  <c r="V83" i="48"/>
  <c r="V82" i="48"/>
  <c r="V81" i="48"/>
  <c r="V80" i="48"/>
  <c r="V79" i="48"/>
  <c r="V78" i="48"/>
  <c r="V77" i="48"/>
  <c r="V76" i="48"/>
  <c r="V75" i="48"/>
  <c r="V74" i="48"/>
  <c r="V73" i="48"/>
  <c r="V72" i="48"/>
  <c r="V71" i="48"/>
  <c r="V70" i="48"/>
  <c r="V69" i="48"/>
  <c r="V68" i="48"/>
  <c r="V67" i="48"/>
  <c r="V66" i="48"/>
  <c r="V65" i="48"/>
  <c r="V64" i="48"/>
  <c r="V63" i="48"/>
  <c r="V62" i="48"/>
  <c r="V61" i="48"/>
  <c r="V60" i="48"/>
  <c r="V59" i="48"/>
  <c r="V58" i="48"/>
  <c r="V57" i="48"/>
  <c r="V56" i="48"/>
  <c r="V55" i="48"/>
  <c r="V54" i="48"/>
  <c r="V53" i="48"/>
  <c r="V52" i="48"/>
  <c r="V51" i="48"/>
  <c r="V50" i="48"/>
  <c r="V49" i="48"/>
  <c r="V48" i="48"/>
  <c r="V47" i="48"/>
  <c r="V46" i="48"/>
  <c r="V45" i="48"/>
  <c r="V44" i="48"/>
  <c r="V43" i="48"/>
  <c r="V42" i="48"/>
  <c r="V41" i="48"/>
  <c r="V40" i="48"/>
  <c r="V39" i="48"/>
  <c r="V38" i="48"/>
  <c r="V37" i="48"/>
  <c r="V36" i="48"/>
  <c r="V35" i="48"/>
  <c r="V34" i="48"/>
  <c r="V33" i="48"/>
  <c r="V32" i="48"/>
  <c r="V31" i="48"/>
  <c r="V30" i="48"/>
  <c r="V29" i="48"/>
  <c r="V28" i="48"/>
  <c r="V27" i="48"/>
  <c r="V26" i="48"/>
  <c r="V25" i="48"/>
  <c r="V24" i="48"/>
  <c r="V23" i="48"/>
  <c r="V22" i="48"/>
  <c r="V21" i="48"/>
  <c r="V20" i="48"/>
  <c r="V19" i="48"/>
  <c r="V18" i="48"/>
  <c r="V17" i="48"/>
  <c r="V16" i="48"/>
  <c r="V15" i="48"/>
  <c r="V14" i="48"/>
  <c r="V13" i="48"/>
  <c r="V12" i="48"/>
  <c r="V11" i="48"/>
  <c r="V10" i="48"/>
  <c r="V9" i="48"/>
  <c r="V8" i="48"/>
  <c r="V7" i="48"/>
  <c r="V6" i="48"/>
  <c r="V5" i="48"/>
  <c r="V4" i="48"/>
  <c r="C97" i="48"/>
  <c r="C5" i="48"/>
  <c r="C6" i="48"/>
  <c r="C7" i="48"/>
  <c r="C8" i="48"/>
  <c r="C9" i="48"/>
  <c r="C10" i="48"/>
  <c r="C11" i="48"/>
  <c r="C12" i="48"/>
  <c r="C13" i="48"/>
  <c r="C14" i="48"/>
  <c r="C15" i="48"/>
  <c r="C16" i="48"/>
  <c r="C17" i="48"/>
  <c r="C18" i="48"/>
  <c r="C19" i="48"/>
  <c r="C20" i="48"/>
  <c r="C21" i="48"/>
  <c r="C22" i="48"/>
  <c r="C23" i="48"/>
  <c r="C24" i="48"/>
  <c r="C25" i="48"/>
  <c r="C26" i="48"/>
  <c r="C27" i="48"/>
  <c r="C28" i="48"/>
  <c r="C29" i="48"/>
  <c r="C30" i="48"/>
  <c r="C31" i="48"/>
  <c r="C32" i="48"/>
  <c r="C33" i="48"/>
  <c r="C34" i="48"/>
  <c r="C35" i="48"/>
  <c r="C36" i="48"/>
  <c r="C37" i="48"/>
  <c r="C38" i="48"/>
  <c r="C39" i="48"/>
  <c r="C40" i="48"/>
  <c r="C41" i="48"/>
  <c r="C42" i="48"/>
  <c r="C43" i="48"/>
  <c r="C44" i="48"/>
  <c r="C45" i="48"/>
  <c r="C46" i="48"/>
  <c r="C47" i="48"/>
  <c r="C48" i="48"/>
  <c r="C49" i="48"/>
  <c r="C50" i="48"/>
  <c r="C51" i="48"/>
  <c r="C52" i="48"/>
  <c r="C53" i="48"/>
  <c r="C54" i="48"/>
  <c r="C55" i="48"/>
  <c r="C56" i="48"/>
  <c r="C57" i="48"/>
  <c r="C58" i="48"/>
  <c r="C59" i="48"/>
  <c r="C60" i="48"/>
  <c r="C61" i="48"/>
  <c r="C62" i="48"/>
  <c r="C63" i="48"/>
  <c r="C64" i="48"/>
  <c r="C65" i="48"/>
  <c r="C66" i="48"/>
  <c r="C67" i="48"/>
  <c r="C68" i="48"/>
  <c r="C69" i="48"/>
  <c r="C70" i="48"/>
  <c r="C71" i="48"/>
  <c r="C72" i="48"/>
  <c r="C73" i="48"/>
  <c r="C74" i="48"/>
  <c r="C75" i="48"/>
  <c r="C76" i="48"/>
  <c r="C77" i="48"/>
  <c r="C78" i="48"/>
  <c r="C79" i="48"/>
  <c r="C80" i="48"/>
  <c r="C81" i="48"/>
  <c r="C82" i="48"/>
  <c r="C83" i="48"/>
  <c r="C84" i="48"/>
  <c r="C85" i="48"/>
  <c r="C86" i="48"/>
  <c r="C87" i="48"/>
  <c r="C88" i="48"/>
  <c r="C89" i="48"/>
  <c r="C90" i="48"/>
  <c r="C91" i="48"/>
  <c r="C92" i="48"/>
  <c r="C93" i="48"/>
  <c r="C94" i="48"/>
  <c r="C95" i="48"/>
  <c r="C96" i="48"/>
  <c r="C4" i="48"/>
  <c r="B95" i="48"/>
  <c r="B83" i="48"/>
  <c r="B5" i="48"/>
  <c r="B6" i="48"/>
  <c r="B7" i="48"/>
  <c r="B8" i="48"/>
  <c r="B9" i="48"/>
  <c r="B10" i="48"/>
  <c r="B11" i="48"/>
  <c r="B12" i="48"/>
  <c r="B13" i="48"/>
  <c r="B14" i="48"/>
  <c r="B15" i="48"/>
  <c r="B16" i="48"/>
  <c r="B17" i="48"/>
  <c r="B18" i="48"/>
  <c r="B19" i="48"/>
  <c r="B20" i="48"/>
  <c r="B21" i="48"/>
  <c r="B22" i="48"/>
  <c r="B23" i="48"/>
  <c r="B24" i="48"/>
  <c r="B25" i="48"/>
  <c r="B26" i="48"/>
  <c r="B27" i="48"/>
  <c r="B28" i="48"/>
  <c r="B29" i="48"/>
  <c r="B30" i="48"/>
  <c r="B31" i="48"/>
  <c r="B32" i="48"/>
  <c r="B33" i="48"/>
  <c r="B34" i="48"/>
  <c r="B35" i="48"/>
  <c r="B36" i="48"/>
  <c r="B37" i="48"/>
  <c r="B38" i="48"/>
  <c r="B39" i="48"/>
  <c r="B40" i="48"/>
  <c r="B41" i="48"/>
  <c r="B42" i="48"/>
  <c r="B43" i="48"/>
  <c r="B44" i="48"/>
  <c r="B45" i="48"/>
  <c r="B46" i="48"/>
  <c r="B47" i="48"/>
  <c r="B48" i="48"/>
  <c r="B49" i="48"/>
  <c r="B50" i="48"/>
  <c r="B51" i="48"/>
  <c r="B52" i="48"/>
  <c r="B53" i="48"/>
  <c r="B54" i="48"/>
  <c r="B55" i="48"/>
  <c r="B56" i="48"/>
  <c r="B57" i="48"/>
  <c r="B58" i="48"/>
  <c r="B59" i="48"/>
  <c r="B60" i="48"/>
  <c r="B61" i="48"/>
  <c r="B62" i="48"/>
  <c r="B63" i="48"/>
  <c r="B64" i="48"/>
  <c r="B65" i="48"/>
  <c r="B66" i="48"/>
  <c r="B67" i="48"/>
  <c r="B68" i="48"/>
  <c r="B69" i="48"/>
  <c r="B70" i="48"/>
  <c r="B71" i="48"/>
  <c r="B72" i="48"/>
  <c r="B73" i="48"/>
  <c r="B74" i="48"/>
  <c r="B75" i="48"/>
  <c r="B76" i="48"/>
  <c r="B77" i="48"/>
  <c r="B78" i="48"/>
  <c r="B79" i="48"/>
  <c r="B80" i="48"/>
  <c r="B81" i="48"/>
  <c r="B82" i="48"/>
  <c r="B84" i="48"/>
  <c r="B85" i="48"/>
  <c r="B86" i="48"/>
  <c r="B87" i="48"/>
  <c r="B88" i="48"/>
  <c r="B89" i="48"/>
  <c r="B90" i="48"/>
  <c r="B91" i="48"/>
  <c r="B92" i="48"/>
  <c r="B93" i="48"/>
  <c r="B94" i="48"/>
  <c r="B96" i="48"/>
  <c r="B97" i="48"/>
  <c r="B4" i="48"/>
  <c r="C435" i="48"/>
  <c r="B435" i="48"/>
  <c r="C338" i="48"/>
  <c r="B338" i="48"/>
  <c r="C238" i="48"/>
  <c r="B238" i="48"/>
  <c r="C163" i="48"/>
  <c r="B163" i="48"/>
  <c r="F23" i="40"/>
  <c r="F22" i="40"/>
  <c r="F21" i="40"/>
  <c r="F20" i="40"/>
  <c r="F19" i="40"/>
  <c r="F18" i="40"/>
  <c r="F17" i="40"/>
  <c r="F16" i="40"/>
  <c r="F15" i="40"/>
  <c r="F14" i="40"/>
  <c r="D18" i="41"/>
  <c r="D17" i="41"/>
  <c r="D16" i="41"/>
  <c r="D15" i="41"/>
  <c r="D14" i="41"/>
  <c r="D13" i="41"/>
  <c r="D12" i="41"/>
  <c r="D11" i="41"/>
  <c r="D10" i="41"/>
  <c r="D9" i="41"/>
</calcChain>
</file>

<file path=xl/sharedStrings.xml><?xml version="1.0" encoding="utf-8"?>
<sst xmlns="http://schemas.openxmlformats.org/spreadsheetml/2006/main" count="811" uniqueCount="410">
  <si>
    <t>TOC</t>
  </si>
  <si>
    <t>Urban Institute benefits database</t>
  </si>
  <si>
    <t>http://apps.urban.org/features/SLEPP/data.html</t>
  </si>
  <si>
    <t>ppd quick facts</t>
  </si>
  <si>
    <t>http://publicplansdata.org/quick-facts/by-pension-plan</t>
  </si>
  <si>
    <t>ppd browse</t>
  </si>
  <si>
    <t>http://publicplansdata.org/public-plans-database/browse-data/</t>
  </si>
  <si>
    <t>ppd reports</t>
  </si>
  <si>
    <t>http://publicplansdata.org/reports/</t>
  </si>
  <si>
    <t>ppd documentation</t>
  </si>
  <si>
    <t>http://publicplansdata.org/public-plans-database/documentation/</t>
  </si>
  <si>
    <t>ppd downloads</t>
  </si>
  <si>
    <t>http://publicplansdata.org/public-plans-database/download-full-data-set/</t>
  </si>
  <si>
    <t>ppd codebook</t>
  </si>
  <si>
    <t>http://publicplansdata.org/wp-content/uploads/2015/04/Variable-List1.xlsx</t>
  </si>
  <si>
    <t>AL_active</t>
  </si>
  <si>
    <t>AL_retired</t>
  </si>
  <si>
    <t>PVB_active</t>
  </si>
  <si>
    <t>PVB_retired</t>
  </si>
  <si>
    <t>varname</t>
  </si>
  <si>
    <t>description</t>
  </si>
  <si>
    <t>Actuarial liability of actives</t>
  </si>
  <si>
    <t>Actuarial liability of retireds</t>
  </si>
  <si>
    <t>targets</t>
  </si>
  <si>
    <t>category</t>
  </si>
  <si>
    <t>Present value of benefits of actives</t>
  </si>
  <si>
    <t>Present value of benefits of retireds</t>
  </si>
  <si>
    <t>prod_growth</t>
  </si>
  <si>
    <t>productivity growth assumption</t>
  </si>
  <si>
    <t>Sheet #</t>
  </si>
  <si>
    <t>Table of Contents</t>
  </si>
  <si>
    <t>1</t>
  </si>
  <si>
    <t>2</t>
  </si>
  <si>
    <t>3</t>
  </si>
  <si>
    <t>4</t>
  </si>
  <si>
    <t>startcell</t>
  </si>
  <si>
    <t>endcell</t>
  </si>
  <si>
    <t>age.cell</t>
  </si>
  <si>
    <t>agegrp</t>
  </si>
  <si>
    <t>50-54</t>
  </si>
  <si>
    <t>55-59</t>
  </si>
  <si>
    <t>60-64</t>
  </si>
  <si>
    <t>B5</t>
  </si>
  <si>
    <t>D16</t>
  </si>
  <si>
    <t>use ppd when avail, use inflation + prod (+ empl growth) when not</t>
  </si>
  <si>
    <t>erc_rule</t>
  </si>
  <si>
    <t>a text description of erc payment</t>
  </si>
  <si>
    <t>value</t>
  </si>
  <si>
    <t>inflation</t>
  </si>
  <si>
    <t>SummaryAssumptions</t>
  </si>
  <si>
    <t>ActivesSched</t>
  </si>
  <si>
    <t>5</t>
  </si>
  <si>
    <t>RetireesSched</t>
  </si>
  <si>
    <t>6</t>
  </si>
  <si>
    <t>7</t>
  </si>
  <si>
    <t>8</t>
  </si>
  <si>
    <t>9</t>
  </si>
  <si>
    <t>10</t>
  </si>
  <si>
    <t>11</t>
  </si>
  <si>
    <t>sourcedoc</t>
  </si>
  <si>
    <t>sourcepage</t>
  </si>
  <si>
    <t>electronic page 5 would be e5, numbered page 5 would be n5</t>
  </si>
  <si>
    <t>year or date</t>
  </si>
  <si>
    <t>comments</t>
  </si>
  <si>
    <t>units</t>
  </si>
  <si>
    <t>payroll</t>
  </si>
  <si>
    <t>inflation assumption</t>
  </si>
  <si>
    <t>payroll growth assumption</t>
  </si>
  <si>
    <t>total payroll</t>
  </si>
  <si>
    <t>funding</t>
  </si>
  <si>
    <t>singleValues</t>
  </si>
  <si>
    <t>singleValuesScreenshots</t>
  </si>
  <si>
    <t>Data items needed</t>
  </si>
  <si>
    <t>Single values</t>
  </si>
  <si>
    <t>AL_total</t>
  </si>
  <si>
    <t>Schedules</t>
  </si>
  <si>
    <t>average salary of actives: age x yos</t>
  </si>
  <si>
    <t>The two schedules above may be presented in a single table, or can be 2 separate tables.</t>
  </si>
  <si>
    <t>We should follow the approach used by the plan.</t>
  </si>
  <si>
    <t>There is a template for either approach</t>
  </si>
  <si>
    <t># of retirees by age</t>
  </si>
  <si>
    <t>average benefit by age</t>
  </si>
  <si>
    <t>salary growth rates -- can be:</t>
  </si>
  <si>
    <t>vector of rates by age, or</t>
  </si>
  <si>
    <t>vector of rates by yos, or</t>
  </si>
  <si>
    <t>matrix of rates, age x yos</t>
  </si>
  <si>
    <t>separation rates by age</t>
  </si>
  <si>
    <t>retirement rates by age</t>
  </si>
  <si>
    <t>They may be presented in a single table or, more likely, in 2 tables</t>
  </si>
  <si>
    <t>disability rates by age - to help us understand difference in disability between safety plans and other plan types</t>
  </si>
  <si>
    <t>description of mortality table used: active and retirees (maybe just a screenshot of the section decscribing morality tabel) (eg.(1)RP2014 adjusted by improvement scale MP2015; (2)RP2000 adjusted by moving 2 years forward, (3) Plan's own mortality table)</t>
  </si>
  <si>
    <t>Issues</t>
  </si>
  <si>
    <t>be sure to get CURRENT assumptions, NOT proposed assumptions</t>
  </si>
  <si>
    <t>be sure to get ALL tiers aveage, or largest tier, NOT an individual tier</t>
  </si>
  <si>
    <t>Actuarial liability, actives</t>
  </si>
  <si>
    <t>Actuarial liability, retired</t>
  </si>
  <si>
    <t>Actuarial liability, total</t>
  </si>
  <si>
    <t>Present value of benefits, actives</t>
  </si>
  <si>
    <t>Present value of benefits, retired</t>
  </si>
  <si>
    <t>employer contribution "rule"</t>
  </si>
  <si>
    <t>payroll of covered employees</t>
  </si>
  <si>
    <t>checklist</t>
  </si>
  <si>
    <t>MortalityInfo</t>
  </si>
  <si>
    <t>PVFNC_active</t>
  </si>
  <si>
    <t>Present value of future normal cost, actives</t>
  </si>
  <si>
    <t>assume</t>
  </si>
  <si>
    <t>payroll_growth</t>
  </si>
  <si>
    <t>Steps</t>
  </si>
  <si>
    <t>Large General plans</t>
  </si>
  <si>
    <t>ppd_id</t>
  </si>
  <si>
    <t>file_prefix</t>
  </si>
  <si>
    <t>PlanName</t>
  </si>
  <si>
    <t>9_California_PERF</t>
  </si>
  <si>
    <t>California PERF</t>
  </si>
  <si>
    <t>83_NY_State_&amp;_Local_ERS</t>
  </si>
  <si>
    <t>NY State &amp; Local ERS</t>
  </si>
  <si>
    <t>26_Florida_RS</t>
  </si>
  <si>
    <t>Florida RS</t>
  </si>
  <si>
    <t>125_Wisconsin_Retirement_System</t>
  </si>
  <si>
    <t>Wisconsin Retirement System</t>
  </si>
  <si>
    <t>85_Ohio_PERS</t>
  </si>
  <si>
    <t>Ohio PERS</t>
  </si>
  <si>
    <t>115_Virginia_Retirement_System</t>
  </si>
  <si>
    <t>Virginia Retirement System</t>
  </si>
  <si>
    <t>80_North_Carolina_Teachers_and_State_Employees</t>
  </si>
  <si>
    <t>North Carolina Teachers and State Employees</t>
  </si>
  <si>
    <t>91_Oregon_PERS</t>
  </si>
  <si>
    <t>Oregon PERS</t>
  </si>
  <si>
    <t>76_New_York_City_ERS</t>
  </si>
  <si>
    <t>New York City ERS</t>
  </si>
  <si>
    <t>43_LA_County_ERS</t>
  </si>
  <si>
    <t>LA County ERS</t>
  </si>
  <si>
    <t>32_Illinois_Municipal</t>
  </si>
  <si>
    <t>Illinois Municipal</t>
  </si>
  <si>
    <t>6_Arizona_SRS</t>
  </si>
  <si>
    <t>Arizona SRS</t>
  </si>
  <si>
    <t>119_Washington_PERS_2_3</t>
  </si>
  <si>
    <t>Washington PERS 2/3</t>
  </si>
  <si>
    <t>38_Iowa_PERS</t>
  </si>
  <si>
    <t>Iowa PERS</t>
  </si>
  <si>
    <t>69_Nevada_Regular_Employees</t>
  </si>
  <si>
    <t>Nevada Regular Employees</t>
  </si>
  <si>
    <t>Large Teacher plans</t>
  </si>
  <si>
    <t>10_California_Teachers</t>
  </si>
  <si>
    <t>California Teachers</t>
  </si>
  <si>
    <t>108_Texas_Teachers</t>
  </si>
  <si>
    <t>Texas Teachers</t>
  </si>
  <si>
    <t>78_New_York_State_Teachers</t>
  </si>
  <si>
    <t>New York State Teachers</t>
  </si>
  <si>
    <t>88_Ohio_Teachers</t>
  </si>
  <si>
    <t>Ohio Teachers</t>
  </si>
  <si>
    <t>28_Georgia_Teachers</t>
  </si>
  <si>
    <t>Georgia Teachers</t>
  </si>
  <si>
    <t>111_University_of_California</t>
  </si>
  <si>
    <t>University of California</t>
  </si>
  <si>
    <t>92_Pennsylvania_School_Employees</t>
  </si>
  <si>
    <t>Pennsylvania School Employees</t>
  </si>
  <si>
    <t>34_Illinois_Teachers</t>
  </si>
  <si>
    <t>Illinois Teachers</t>
  </si>
  <si>
    <t>77_New_York_City_Teachers</t>
  </si>
  <si>
    <t>New York City Teachers</t>
  </si>
  <si>
    <t>53_Michigan_Public_Schools</t>
  </si>
  <si>
    <t>Michigan Public Schools</t>
  </si>
  <si>
    <t>64_Missouri_Teachers</t>
  </si>
  <si>
    <t>Missouri Teachers</t>
  </si>
  <si>
    <t>49_Maryland_Teachers</t>
  </si>
  <si>
    <t>Maryland Teachers</t>
  </si>
  <si>
    <t>51_Massachusetts_Teachers</t>
  </si>
  <si>
    <t>Massachusetts Teachers</t>
  </si>
  <si>
    <t>2_Alabama_Teachers</t>
  </si>
  <si>
    <t>Alabama Teachers</t>
  </si>
  <si>
    <t>73_New_Jersey_Teachers</t>
  </si>
  <si>
    <t>New Jersey Teachers</t>
  </si>
  <si>
    <t>Large Safety plans</t>
  </si>
  <si>
    <t>150_New_York_City_Police</t>
  </si>
  <si>
    <t>New York City Police</t>
  </si>
  <si>
    <t>84_NY_State_&amp;_Local_Police_&amp;_Fire</t>
  </si>
  <si>
    <t>NY State &amp; Local Police &amp; Fire</t>
  </si>
  <si>
    <t>72_New_Jersey_Police_&amp;_Fire</t>
  </si>
  <si>
    <t>New Jersey Police &amp; Fire</t>
  </si>
  <si>
    <t>140_Los_Angeles_Fire_and_Police</t>
  </si>
  <si>
    <t>Los Angeles Fire and Police</t>
  </si>
  <si>
    <t>86_Ohio_Police_&amp;_Fire</t>
  </si>
  <si>
    <t>Ohio Police &amp; Fire</t>
  </si>
  <si>
    <t>149_New_York_City_Fire</t>
  </si>
  <si>
    <t>New York City Fire</t>
  </si>
  <si>
    <t>117_Washington_LEOFF_Plan_2</t>
  </si>
  <si>
    <t>Washington LEOFF Plan 2</t>
  </si>
  <si>
    <t>68_Nevada_Police_Officer_and_Firefighter</t>
  </si>
  <si>
    <t>Nevada Police Officer and Firefighter</t>
  </si>
  <si>
    <t>133_Minnesota_Police_and_Fire_Retirement_Fund</t>
  </si>
  <si>
    <t>Minnesota Police and Fire Retirement Fund</t>
  </si>
  <si>
    <t>5_Arizona_Public_Safety_Personnel</t>
  </si>
  <si>
    <t>Arizona Public Safety Personnel</t>
  </si>
  <si>
    <t>19_DC_Police_&amp;_Fire</t>
  </si>
  <si>
    <t>DC Police &amp; Fire</t>
  </si>
  <si>
    <t>99_South_Carolina_Police</t>
  </si>
  <si>
    <t>South Carolina Police</t>
  </si>
  <si>
    <t>30_Houston_Firefighters</t>
  </si>
  <si>
    <t>Houston Firefighters</t>
  </si>
  <si>
    <t>135_Utah_Public_Safety</t>
  </si>
  <si>
    <t>Utah Public Safety</t>
  </si>
  <si>
    <t>146_Chicago_Police</t>
  </si>
  <si>
    <t>Chicago Police</t>
  </si>
  <si>
    <t>Open the latest CAFR (Comprehensive Annual Financial Report) pdf</t>
  </si>
  <si>
    <t>Open the latest AV (actuarial valuation) pdf</t>
  </si>
  <si>
    <t>Open the xlsx for the latest AV</t>
  </si>
  <si>
    <t>Carefully review the AV, look for relevant items based on TOC, browsing, and searching</t>
  </si>
  <si>
    <t>Examine the CAFR if the AV is not providing needed info</t>
  </si>
  <si>
    <t>Post information to the plan xlsx</t>
  </si>
  <si>
    <t>Create and keep open an Excel file for the plan based on plan template and save with the proper plan id</t>
  </si>
  <si>
    <t>StepsAndLinks</t>
  </si>
  <si>
    <t>PlanNames</t>
  </si>
  <si>
    <t>Actives_raw</t>
  </si>
  <si>
    <t>Retirees_raw</t>
  </si>
  <si>
    <t>12</t>
  </si>
  <si>
    <t>SalaryGrowth_raw</t>
  </si>
  <si>
    <t>13</t>
  </si>
  <si>
    <t>14</t>
  </si>
  <si>
    <t>15</t>
  </si>
  <si>
    <t>16</t>
  </si>
  <si>
    <t>Tips</t>
  </si>
  <si>
    <t>we want assumptions from the AV used for funding purposes, rather than assumptions for GASB purposes (occasionally, but not often, they are different)</t>
  </si>
  <si>
    <t># of actives: age x yos (years of service)</t>
  </si>
  <si>
    <t>17</t>
  </si>
  <si>
    <t>18</t>
  </si>
  <si>
    <t>Female</t>
  </si>
  <si>
    <t>30-34</t>
  </si>
  <si>
    <t>35-39</t>
  </si>
  <si>
    <t>40-44</t>
  </si>
  <si>
    <t>45-49</t>
  </si>
  <si>
    <t>see screenshots</t>
  </si>
  <si>
    <t>calculated value D14-D13</t>
  </si>
  <si>
    <t>schedule</t>
  </si>
  <si>
    <t>RetRatesType</t>
  </si>
  <si>
    <t>One of "LowYOS", "SingleCol", "Matrix"</t>
  </si>
  <si>
    <t>TermRatesType</t>
  </si>
  <si>
    <t>age and year serivce together=Matrix</t>
  </si>
  <si>
    <t>DisbRatesType</t>
  </si>
  <si>
    <t>RetRates_LowYOSmax</t>
  </si>
  <si>
    <t>Max yos in the "*LowYOS" schedule</t>
  </si>
  <si>
    <t xml:space="preserve"> "-1" means not using; "9" means less than 9 then it is LowYOS; years,greater than 9, then it is "-1"</t>
  </si>
  <si>
    <t>TermRates_LowYOSmax</t>
  </si>
  <si>
    <t>DisbRatesType_LowYOSmax</t>
  </si>
  <si>
    <t>SALARY INCREASES*:</t>
  </si>
  <si>
    <t>Service</t>
  </si>
  <si>
    <t>Annual Rate</t>
  </si>
  <si>
    <t>20 or more</t>
  </si>
  <si>
    <t>*includes price inflation component of 2.75% and a real rate of salary increase component of 0.50%</t>
  </si>
  <si>
    <t>—</t>
  </si>
  <si>
    <t xml:space="preserve">— </t>
  </si>
  <si>
    <t>Female </t>
  </si>
  <si>
    <t xml:space="preserve">—  </t>
  </si>
  <si>
    <t>no gender ratio</t>
  </si>
  <si>
    <t>n108</t>
  </si>
  <si>
    <t>n109</t>
  </si>
  <si>
    <t>n110</t>
  </si>
  <si>
    <t>n111</t>
  </si>
  <si>
    <t>n112</t>
  </si>
  <si>
    <t>n113</t>
  </si>
  <si>
    <t xml:space="preserve">calculated value D4（Actuarial liability of actives）+D9（Present value of future normal cost）
 </t>
  </si>
  <si>
    <t>n48</t>
  </si>
  <si>
    <t>n58</t>
  </si>
  <si>
    <t>RP-2000</t>
  </si>
  <si>
    <t>June 30 2016 AV</t>
  </si>
  <si>
    <t>AV2016</t>
  </si>
  <si>
    <t xml:space="preserve">AV2016
</t>
  </si>
  <si>
    <t>page 56: 3.50% per annum compounded annually for the next two years, 4.00% thereafter</t>
  </si>
  <si>
    <t>2(not labled)</t>
  </si>
  <si>
    <t>Active Membership Data as of July 1, 2016 – Number and Average Annual Salary</t>
  </si>
  <si>
    <t>Years of Service</t>
  </si>
  <si>
    <t>Age</t>
  </si>
  <si>
    <t>Total</t>
  </si>
  <si>
    <t>0-4</t>
  </si>
  <si>
    <t>5-9</t>
  </si>
  <si>
    <t>10-14</t>
  </si>
  <si>
    <t>15-19</t>
  </si>
  <si>
    <t>20-24</t>
  </si>
  <si>
    <t>25-29</t>
  </si>
  <si>
    <t>40 &amp; over</t>
  </si>
  <si>
    <t>Under 25</t>
  </si>
  <si>
    <t>25 - 29</t>
  </si>
  <si>
    <t>30 - 34</t>
  </si>
  <si>
    <t>35 - 39</t>
  </si>
  <si>
    <t>40 - 44</t>
  </si>
  <si>
    <t>45 - 49</t>
  </si>
  <si>
    <t>50 - 54</t>
  </si>
  <si>
    <t>55 - 59</t>
  </si>
  <si>
    <t>60 - 64</t>
  </si>
  <si>
    <t>65 &amp; over</t>
  </si>
  <si>
    <t>type</t>
  </si>
  <si>
    <t>yosgrp</t>
  </si>
  <si>
    <t>nactives</t>
  </si>
  <si>
    <r>
      <rPr>
        <sz val="8"/>
        <color rgb="FFC00000"/>
        <rFont val="Arial"/>
        <family val="2"/>
      </rPr>
      <t>20</t>
    </r>
    <r>
      <rPr>
        <sz val="8"/>
        <rFont val="Arial"/>
        <family val="2"/>
      </rPr>
      <t>-24</t>
    </r>
  </si>
  <si>
    <t>salary</t>
  </si>
  <si>
    <r>
      <t>65-</t>
    </r>
    <r>
      <rPr>
        <sz val="9"/>
        <color rgb="FFC00000"/>
        <rFont val="Arial"/>
        <family val="2"/>
      </rPr>
      <t>69</t>
    </r>
  </si>
  <si>
    <t>B9</t>
  </si>
  <si>
    <t xml:space="preserve">total vs comined? </t>
  </si>
  <si>
    <t>page 30</t>
  </si>
  <si>
    <t>page 31</t>
  </si>
  <si>
    <t>page 61</t>
  </si>
  <si>
    <r>
      <rPr>
        <b/>
        <sz val="11"/>
        <rFont val="Times New Roman"/>
        <family val="1"/>
      </rPr>
      <t>Retirement Rates (continued):</t>
    </r>
  </si>
  <si>
    <r>
      <rPr>
        <b/>
        <sz val="9"/>
        <rFont val="Times New Roman"/>
        <family val="1"/>
      </rPr>
      <t>Age</t>
    </r>
  </si>
  <si>
    <r>
      <rPr>
        <b/>
        <sz val="9"/>
        <rFont val="Times New Roman"/>
        <family val="1"/>
      </rPr>
      <t>Male</t>
    </r>
  </si>
  <si>
    <t>Subtotal</t>
  </si>
  <si>
    <t>Number</t>
  </si>
  <si>
    <t>qxr</t>
  </si>
  <si>
    <t>A5</t>
  </si>
  <si>
    <t>B21</t>
  </si>
  <si>
    <r>
      <rPr>
        <b/>
        <sz val="9"/>
        <rFont val="Arial"/>
        <family val="2"/>
      </rPr>
      <t>Age</t>
    </r>
  </si>
  <si>
    <r>
      <rPr>
        <b/>
        <sz val="9"/>
        <rFont val="Arial"/>
        <family val="2"/>
      </rPr>
      <t>Rate</t>
    </r>
  </si>
  <si>
    <t>A4</t>
  </si>
  <si>
    <t>B15</t>
  </si>
  <si>
    <t xml:space="preserve">Salary Increase Rates:                  </t>
  </si>
  <si>
    <t>Shown below for selected ages. (Adopted effective July 1, 2012.)</t>
  </si>
  <si>
    <t xml:space="preserve">Disability Rates:                                     </t>
  </si>
  <si>
    <r>
      <rPr>
        <b/>
        <sz val="9"/>
        <rFont val="Times New Roman"/>
        <family val="1"/>
      </rPr>
      <t>Female</t>
    </r>
  </si>
  <si>
    <t>(Male *1770 + Female*3870)/5640</t>
  </si>
  <si>
    <r>
      <rPr>
        <b/>
        <sz val="11"/>
        <rFont val="Times New Roman"/>
        <family val="1"/>
      </rPr>
      <t xml:space="preserve">Termination Rates:                                </t>
    </r>
    <r>
      <rPr>
        <sz val="11"/>
        <rFont val="Times New Roman"/>
        <family val="1"/>
      </rPr>
      <t>Termination rates based on service, for causes other than death, disability, or</t>
    </r>
  </si>
  <si>
    <r>
      <rPr>
        <sz val="11"/>
        <rFont val="Times New Roman"/>
        <family val="1"/>
      </rPr>
      <t>retirement. (Adopted effective July 1, 2012.)</t>
    </r>
  </si>
  <si>
    <t>Vested Terminations*</t>
  </si>
  <si>
    <t>A7</t>
  </si>
  <si>
    <t>B17</t>
  </si>
  <si>
    <t>NA</t>
  </si>
  <si>
    <t>calculate total numbers by adding table 13 to 16 and then calculate the average annuity</t>
  </si>
  <si>
    <t>just use page 60 and weight male and female, matrix</t>
  </si>
  <si>
    <t>Annuities</t>
  </si>
  <si>
    <t xml:space="preserve">THE NUMBER AND ANNUAL RETIREMENT ALLOWANCES OF RETIREES AND BENEFICIARIES
DISTRIBUTED BY AGE AS OF JULY 1, 2016
</t>
  </si>
  <si>
    <t>TABLE 13</t>
  </si>
  <si>
    <t xml:space="preserve">TABLE 14
</t>
  </si>
  <si>
    <t>THE NUMBER AND ANNUAL RETIREMENT ALLOWANCES OF RETIREES AND BENEFICIARIES
DISTRIBUTED BY AGE AS OF JULY 1, 2016</t>
  </si>
  <si>
    <t xml:space="preserve">DISABILITY RETIREES
</t>
  </si>
  <si>
    <t xml:space="preserve">SUPERANNUATION RETIREES
</t>
  </si>
  <si>
    <t xml:space="preserve">TABLE 15
</t>
  </si>
  <si>
    <t>CONTINGENT RETIREES</t>
  </si>
  <si>
    <t>THE NUMBER AND ANNUAL RETIREMENT ALLOWANCES OF RETIREES AND BENEFICIARIES DISTRIBUTED BY AGE AS OF JULY 1, 2016</t>
  </si>
  <si>
    <t>15 or less</t>
  </si>
  <si>
    <t xml:space="preserve">TABLE 16
</t>
  </si>
  <si>
    <t xml:space="preserve">
BENEFICIARIES RECEIVING ALLOWANCES UNDER SURVIVORS' BENEFIT FUND
</t>
  </si>
  <si>
    <t>TABLE 13-16</t>
  </si>
  <si>
    <t>Table 13</t>
  </si>
  <si>
    <t>Table 14</t>
  </si>
  <si>
    <t>Table 15</t>
  </si>
  <si>
    <t>Table 16</t>
  </si>
  <si>
    <t>my group</t>
  </si>
  <si>
    <t>40+</t>
  </si>
  <si>
    <r>
      <rPr>
        <sz val="11"/>
        <color rgb="FFC00000"/>
        <rFont val="Arial"/>
        <family val="2"/>
      </rPr>
      <t>20</t>
    </r>
    <r>
      <rPr>
        <sz val="11"/>
        <rFont val="Arial"/>
        <family val="2"/>
      </rPr>
      <t>-24</t>
    </r>
  </si>
  <si>
    <r>
      <t>65-</t>
    </r>
    <r>
      <rPr>
        <sz val="11"/>
        <color rgb="FFC00000"/>
        <rFont val="Arial"/>
        <family val="2"/>
      </rPr>
      <t>69</t>
    </r>
  </si>
  <si>
    <t>M32</t>
  </si>
  <si>
    <t>B7</t>
  </si>
  <si>
    <t>location of word "type"</t>
  </si>
  <si>
    <t>location of lower-right number in table, an actual cell, NOT a total row/column</t>
  </si>
  <si>
    <t>Note</t>
  </si>
  <si>
    <t>For age groups that only contain a single age,  set "agegrp" the same as "age.cell"</t>
  </si>
  <si>
    <t>E17</t>
  </si>
  <si>
    <t>nretirees</t>
  </si>
  <si>
    <t>benefit</t>
  </si>
  <si>
    <t>average benefit</t>
  </si>
  <si>
    <t>E99</t>
  </si>
  <si>
    <t>grate</t>
  </si>
  <si>
    <t>cell that has "yosgrp" or "agegrp"</t>
  </si>
  <si>
    <t>lower right data cell</t>
  </si>
  <si>
    <t>Use whatever yos groupings or age groupings the plan has; yos grouping starts with 0</t>
  </si>
  <si>
    <t>B6</t>
  </si>
  <si>
    <t>C17</t>
  </si>
  <si>
    <t>age</t>
  </si>
  <si>
    <t>termrate</t>
  </si>
  <si>
    <t>disbrate</t>
  </si>
  <si>
    <t>Matrix</t>
  </si>
  <si>
    <t>SalaryGrowthSched_SingleCol</t>
  </si>
  <si>
    <t>DisbRates_SingleCol</t>
  </si>
  <si>
    <t>TermRatesSched_SingleCol</t>
  </si>
  <si>
    <t>TermRates_raw</t>
  </si>
  <si>
    <t>RetirementRatesSched_Matrix</t>
  </si>
  <si>
    <t>RetirementRates_raw</t>
  </si>
  <si>
    <t>DisbRates_raw</t>
  </si>
  <si>
    <t>19</t>
  </si>
  <si>
    <t>20</t>
  </si>
  <si>
    <t>H36</t>
  </si>
  <si>
    <t>varType</t>
  </si>
  <si>
    <t>planinfo</t>
  </si>
  <si>
    <t>planname</t>
  </si>
  <si>
    <t>characer</t>
  </si>
  <si>
    <t>plantype</t>
  </si>
  <si>
    <t>teacher</t>
  </si>
  <si>
    <t>numeric</t>
  </si>
  <si>
    <t>logical</t>
  </si>
  <si>
    <t>retiree_age</t>
  </si>
  <si>
    <t>average age of all retirees</t>
  </si>
  <si>
    <t>SalarySched_byAgeGrp</t>
  </si>
  <si>
    <t>c5</t>
  </si>
  <si>
    <t>SalaryGrowthType</t>
  </si>
  <si>
    <t>SalaryGrowthType_LowYOSmax</t>
  </si>
  <si>
    <t>byAge</t>
  </si>
  <si>
    <t>Female Rates</t>
  </si>
  <si>
    <t>Under 25
Years of Service</t>
  </si>
  <si>
    <t>25-29 Years of Service</t>
  </si>
  <si>
    <t>&lt;53</t>
  </si>
  <si>
    <t>Defined Benefit Plan – Non-grandfathered After July 1, 2014</t>
  </si>
  <si>
    <t>Male Rates</t>
  </si>
  <si>
    <t>Under 25 Years of Service</t>
  </si>
  <si>
    <t>30-34 Years of Service*</t>
  </si>
  <si>
    <t>35 or More Years of Service*</t>
  </si>
  <si>
    <t>35 or More
Years of Service*</t>
  </si>
  <si>
    <t>total</t>
  </si>
  <si>
    <t>share</t>
  </si>
  <si>
    <t>YOS</t>
  </si>
  <si>
    <t>C7</t>
  </si>
  <si>
    <t>G31</t>
  </si>
  <si>
    <t>88_OH_OH-STRS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</si>
</sst>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6" formatCode="&quot;$&quot;#,##0_);[Red]\(&quot;$&quot;#,##0\)"/>
    <numFmt numFmtId="43" formatCode="_(* #,##0.00_);_(* \(#,##0.00\);_(* &quot;-&quot;??_);_(@_)"/>
    <numFmt numFmtId="164" formatCode="0.0000"/>
    <numFmt numFmtId="165" formatCode="0.0000%"/>
    <numFmt numFmtId="166" formatCode="0.000%"/>
    <numFmt numFmtId="167" formatCode="_(* #,##0_);_(* \(#,##0\);_(* &quot;-&quot;??_);_(@_)"/>
    <numFmt numFmtId="168" formatCode="_(* #,##0.0_);_(* \(#,##0.0\);_(* &quot;-&quot;??_);_(@_)"/>
    <numFmt numFmtId="169" formatCode="0.0"/>
    <numFmt numFmtId="170" formatCode="0.00000000"/>
    <numFmt numFmtId="171" formatCode="0.000"/>
    <numFmt numFmtId="172" formatCode="0.0000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name val="Calibri"/>
      <family val="2"/>
    </font>
    <font>
      <sz val="10"/>
      <name val="Arial"/>
      <family val="2"/>
    </font>
    <font>
      <u/>
      <sz val="10"/>
      <color rgb="FF0000FF"/>
      <name val="Arial"/>
      <family val="2"/>
    </font>
    <font>
      <u/>
      <sz val="10"/>
      <color theme="10"/>
      <name val="Times New Roman"/>
      <family val="1"/>
    </font>
    <font>
      <sz val="10"/>
      <color rgb="FF000000"/>
      <name val="Times New Roman"/>
      <family val="1"/>
    </font>
    <font>
      <u/>
      <sz val="11"/>
      <color theme="10"/>
      <name val="Calibri"/>
      <family val="2"/>
      <scheme val="minor"/>
    </font>
    <font>
      <b/>
      <sz val="10"/>
      <name val="Arial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sz val="8"/>
      <name val="Arial"/>
      <family val="2"/>
    </font>
    <font>
      <sz val="8"/>
      <color rgb="FFC00000"/>
      <name val="Arial"/>
      <family val="2"/>
    </font>
    <font>
      <sz val="9"/>
      <color rgb="FFC00000"/>
      <name val="Arial"/>
      <family val="2"/>
    </font>
    <font>
      <b/>
      <sz val="11"/>
      <name val="Times New Roman"/>
      <family val="1"/>
    </font>
    <font>
      <b/>
      <sz val="9"/>
      <name val="Times New Roman"/>
      <family val="1"/>
    </font>
    <font>
      <sz val="9"/>
      <color rgb="FF000000"/>
      <name val="Times New Roman"/>
      <family val="2"/>
    </font>
    <font>
      <sz val="11"/>
      <name val="Times New Roman"/>
      <family val="1"/>
    </font>
    <font>
      <b/>
      <sz val="11"/>
      <color rgb="FFFF0000"/>
      <name val="Calibri"/>
      <family val="2"/>
      <scheme val="minor"/>
    </font>
    <font>
      <b/>
      <sz val="11"/>
      <name val="Arial"/>
      <family val="2"/>
    </font>
    <font>
      <sz val="11"/>
      <name val="Arial"/>
      <family val="2"/>
    </font>
    <font>
      <sz val="11"/>
      <color rgb="FFC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1">
    <xf numFmtId="0" fontId="0" fillId="0" borderId="0"/>
    <xf numFmtId="0" fontId="3" fillId="0" borderId="0" applyNumberFormat="0" applyFill="0" applyBorder="0" applyAlignment="0" applyProtection="0"/>
    <xf numFmtId="0" fontId="4" fillId="0" borderId="0"/>
    <xf numFmtId="0" fontId="4" fillId="0" borderId="0"/>
    <xf numFmtId="0" fontId="7" fillId="0" borderId="0" applyNumberFormat="0" applyFill="0" applyBorder="0" applyAlignment="0" applyProtection="0"/>
    <xf numFmtId="0" fontId="8" fillId="0" borderId="0"/>
    <xf numFmtId="0" fontId="9" fillId="0" borderId="0" applyNumberForma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63">
    <xf numFmtId="0" fontId="0" fillId="0" borderId="0" xfId="0"/>
    <xf numFmtId="0" fontId="3" fillId="0" borderId="0" xfId="1"/>
    <xf numFmtId="0" fontId="4" fillId="0" borderId="0" xfId="2"/>
    <xf numFmtId="0" fontId="5" fillId="0" borderId="0" xfId="2" applyFont="1" applyAlignment="1"/>
    <xf numFmtId="0" fontId="6" fillId="0" borderId="0" xfId="2" applyFont="1" applyAlignment="1"/>
    <xf numFmtId="0" fontId="4" fillId="0" borderId="0" xfId="3" applyAlignment="1">
      <alignment wrapText="1"/>
    </xf>
    <xf numFmtId="0" fontId="3" fillId="0" borderId="0" xfId="1" applyAlignment="1"/>
    <xf numFmtId="0" fontId="2" fillId="0" borderId="0" xfId="0" applyFont="1"/>
    <xf numFmtId="0" fontId="0" fillId="0" borderId="0" xfId="0" quotePrefix="1"/>
    <xf numFmtId="0" fontId="9" fillId="0" borderId="0" xfId="6"/>
    <xf numFmtId="0" fontId="1" fillId="0" borderId="0" xfId="8"/>
    <xf numFmtId="0" fontId="1" fillId="0" borderId="0" xfId="8" applyFill="1"/>
    <xf numFmtId="0" fontId="0" fillId="0" borderId="0" xfId="8" applyFont="1" applyFill="1"/>
    <xf numFmtId="0" fontId="10" fillId="0" borderId="0" xfId="8" applyFont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2" fillId="2" borderId="0" xfId="0" applyFont="1" applyFill="1"/>
    <xf numFmtId="0" fontId="0" fillId="2" borderId="0" xfId="0" applyFill="1"/>
    <xf numFmtId="0" fontId="2" fillId="3" borderId="0" xfId="0" applyFont="1" applyFill="1"/>
    <xf numFmtId="0" fontId="0" fillId="3" borderId="0" xfId="0" applyFill="1"/>
    <xf numFmtId="0" fontId="2" fillId="0" borderId="0" xfId="0" applyFont="1" applyAlignment="1">
      <alignment wrapText="1"/>
    </xf>
    <xf numFmtId="0" fontId="0" fillId="0" borderId="0" xfId="0" applyAlignment="1">
      <alignment horizontal="center" vertical="center"/>
    </xf>
    <xf numFmtId="0" fontId="1" fillId="0" borderId="0" xfId="8" applyAlignment="1">
      <alignment horizontal="center"/>
    </xf>
    <xf numFmtId="2" fontId="0" fillId="0" borderId="0" xfId="0" applyNumberFormat="1"/>
    <xf numFmtId="0" fontId="12" fillId="0" borderId="0" xfId="0" applyFont="1" applyAlignment="1">
      <alignment vertical="center" wrapText="1"/>
    </xf>
    <xf numFmtId="0" fontId="12" fillId="0" borderId="0" xfId="0" applyFont="1"/>
    <xf numFmtId="0" fontId="12" fillId="0" borderId="0" xfId="0" applyFont="1" applyAlignment="1">
      <alignment horizontal="right" vertical="center"/>
    </xf>
    <xf numFmtId="0" fontId="12" fillId="0" borderId="0" xfId="0" applyFont="1" applyAlignment="1"/>
    <xf numFmtId="0" fontId="12" fillId="0" borderId="0" xfId="0" applyFont="1" applyAlignment="1">
      <alignment horizontal="right"/>
    </xf>
    <xf numFmtId="0" fontId="11" fillId="0" borderId="0" xfId="0" applyFont="1"/>
    <xf numFmtId="0" fontId="0" fillId="0" borderId="0" xfId="0" applyAlignment="1"/>
    <xf numFmtId="0" fontId="12" fillId="0" borderId="0" xfId="0" applyFont="1" applyAlignment="1">
      <alignment horizontal="right" vertical="center" wrapText="1"/>
    </xf>
    <xf numFmtId="0" fontId="2" fillId="0" borderId="0" xfId="0" applyFont="1" applyAlignment="1">
      <alignment horizontal="center" vertical="center"/>
    </xf>
    <xf numFmtId="3" fontId="0" fillId="0" borderId="0" xfId="0" applyNumberFormat="1"/>
    <xf numFmtId="3" fontId="0" fillId="0" borderId="0" xfId="0" applyNumberFormat="1" applyAlignment="1">
      <alignment wrapText="1"/>
    </xf>
    <xf numFmtId="0" fontId="11" fillId="0" borderId="0" xfId="8" applyFont="1"/>
    <xf numFmtId="0" fontId="2" fillId="0" borderId="0" xfId="8" applyFont="1" applyFill="1"/>
    <xf numFmtId="10" fontId="0" fillId="0" borderId="0" xfId="0" applyNumberFormat="1"/>
    <xf numFmtId="165" fontId="0" fillId="0" borderId="0" xfId="0" applyNumberFormat="1"/>
    <xf numFmtId="9" fontId="0" fillId="0" borderId="0" xfId="9" applyFont="1"/>
    <xf numFmtId="0" fontId="0" fillId="0" borderId="0" xfId="0" applyNumberFormat="1"/>
    <xf numFmtId="10" fontId="0" fillId="0" borderId="0" xfId="9" applyNumberFormat="1" applyFont="1"/>
    <xf numFmtId="164" fontId="0" fillId="0" borderId="0" xfId="0" applyNumberFormat="1"/>
    <xf numFmtId="6" fontId="12" fillId="0" borderId="0" xfId="0" applyNumberFormat="1" applyFont="1" applyAlignment="1">
      <alignment vertical="center" wrapText="1"/>
    </xf>
    <xf numFmtId="0" fontId="12" fillId="0" borderId="0" xfId="0" applyFont="1" applyAlignment="1">
      <alignment wrapText="1"/>
    </xf>
    <xf numFmtId="0" fontId="2" fillId="0" borderId="0" xfId="0" applyFont="1" applyAlignment="1">
      <alignment horizontal="center" vertical="center"/>
    </xf>
    <xf numFmtId="0" fontId="13" fillId="4" borderId="1" xfId="7" applyFont="1" applyFill="1" applyBorder="1" applyAlignment="1">
      <alignment horizontal="center" vertical="center" wrapText="1"/>
    </xf>
    <xf numFmtId="0" fontId="13" fillId="4" borderId="0" xfId="7" applyFont="1" applyFill="1" applyBorder="1" applyAlignment="1">
      <alignment horizontal="center" vertical="center" wrapText="1"/>
    </xf>
    <xf numFmtId="1" fontId="14" fillId="4" borderId="0" xfId="0" applyNumberFormat="1" applyFont="1" applyFill="1" applyBorder="1" applyAlignment="1">
      <alignment horizontal="center" vertical="center" wrapText="1"/>
    </xf>
    <xf numFmtId="0" fontId="14" fillId="4" borderId="0" xfId="0" applyFont="1" applyFill="1" applyBorder="1" applyAlignment="1">
      <alignment horizontal="center" vertical="center" wrapText="1"/>
    </xf>
    <xf numFmtId="0" fontId="1" fillId="0" borderId="0" xfId="7" applyFill="1"/>
    <xf numFmtId="0" fontId="0" fillId="0" borderId="0" xfId="7" applyFont="1" applyFill="1"/>
    <xf numFmtId="0" fontId="0" fillId="5" borderId="0" xfId="0" applyFill="1" applyAlignment="1">
      <alignment horizontal="center" vertical="center"/>
    </xf>
    <xf numFmtId="0" fontId="13" fillId="5" borderId="1" xfId="7" applyFont="1" applyFill="1" applyBorder="1" applyAlignment="1">
      <alignment horizontal="center" vertical="center" wrapText="1"/>
    </xf>
    <xf numFmtId="0" fontId="0" fillId="0" borderId="0" xfId="0" applyBorder="1"/>
    <xf numFmtId="0" fontId="18" fillId="0" borderId="0" xfId="0" applyFont="1" applyFill="1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0" fillId="0" borderId="0" xfId="0" applyFill="1" applyBorder="1" applyAlignment="1">
      <alignment horizontal="center" wrapText="1"/>
    </xf>
    <xf numFmtId="0" fontId="19" fillId="0" borderId="0" xfId="0" applyFont="1" applyFill="1" applyBorder="1" applyAlignment="1">
      <alignment vertical="top" wrapText="1"/>
    </xf>
    <xf numFmtId="0" fontId="19" fillId="0" borderId="1" xfId="0" applyFont="1" applyFill="1" applyBorder="1" applyAlignment="1">
      <alignment horizontal="center" vertical="top" wrapText="1"/>
    </xf>
    <xf numFmtId="0" fontId="0" fillId="0" borderId="2" xfId="0" applyFill="1" applyBorder="1" applyAlignment="1">
      <alignment horizontal="left" vertical="top"/>
    </xf>
    <xf numFmtId="0" fontId="19" fillId="0" borderId="2" xfId="0" applyFont="1" applyFill="1" applyBorder="1" applyAlignment="1">
      <alignment horizontal="center" vertical="top" wrapText="1"/>
    </xf>
    <xf numFmtId="1" fontId="20" fillId="0" borderId="0" xfId="0" applyNumberFormat="1" applyFont="1" applyFill="1" applyBorder="1" applyAlignment="1">
      <alignment horizontal="center" vertical="top" shrinkToFit="1"/>
    </xf>
    <xf numFmtId="9" fontId="20" fillId="0" borderId="0" xfId="0" applyNumberFormat="1" applyFont="1" applyFill="1" applyBorder="1" applyAlignment="1">
      <alignment vertical="top" shrinkToFit="1"/>
    </xf>
    <xf numFmtId="49" fontId="19" fillId="0" borderId="0" xfId="0" applyNumberFormat="1" applyFont="1" applyFill="1" applyBorder="1" applyAlignment="1">
      <alignment vertical="top"/>
    </xf>
    <xf numFmtId="2" fontId="2" fillId="4" borderId="0" xfId="0" applyNumberFormat="1" applyFont="1" applyFill="1" applyAlignment="1">
      <alignment horizontal="center"/>
    </xf>
    <xf numFmtId="2" fontId="2" fillId="5" borderId="0" xfId="0" applyNumberFormat="1" applyFont="1" applyFill="1" applyAlignment="1">
      <alignment horizontal="center"/>
    </xf>
    <xf numFmtId="0" fontId="13" fillId="0" borderId="1" xfId="0" applyFont="1" applyFill="1" applyBorder="1" applyAlignment="1">
      <alignment horizontal="center" vertical="top" wrapText="1"/>
    </xf>
    <xf numFmtId="10" fontId="20" fillId="0" borderId="0" xfId="0" applyNumberFormat="1" applyFont="1" applyFill="1" applyBorder="1" applyAlignment="1">
      <alignment horizontal="center" vertical="top" shrinkToFit="1"/>
    </xf>
    <xf numFmtId="0" fontId="13" fillId="5" borderId="1" xfId="0" applyFont="1" applyFill="1" applyBorder="1" applyAlignment="1">
      <alignment horizontal="center" vertical="top" wrapText="1"/>
    </xf>
    <xf numFmtId="10" fontId="20" fillId="5" borderId="0" xfId="0" applyNumberFormat="1" applyFont="1" applyFill="1" applyBorder="1" applyAlignment="1">
      <alignment horizontal="center" vertical="top" shrinkToFit="1"/>
    </xf>
    <xf numFmtId="0" fontId="21" fillId="0" borderId="0" xfId="0" applyFont="1" applyFill="1" applyBorder="1" applyAlignment="1">
      <alignment horizontal="left" vertical="top"/>
    </xf>
    <xf numFmtId="0" fontId="13" fillId="0" borderId="0" xfId="0" applyFont="1" applyFill="1" applyBorder="1" applyAlignment="1">
      <alignment vertical="top" wrapText="1"/>
    </xf>
    <xf numFmtId="10" fontId="20" fillId="0" borderId="0" xfId="0" applyNumberFormat="1" applyFont="1" applyFill="1" applyBorder="1" applyAlignment="1">
      <alignment vertical="top" shrinkToFit="1"/>
    </xf>
    <xf numFmtId="0" fontId="1" fillId="0" borderId="0" xfId="8" applyBorder="1"/>
    <xf numFmtId="0" fontId="19" fillId="0" borderId="1" xfId="0" applyFont="1" applyFill="1" applyBorder="1" applyAlignment="1">
      <alignment vertical="top"/>
    </xf>
    <xf numFmtId="166" fontId="20" fillId="0" borderId="0" xfId="0" applyNumberFormat="1" applyFont="1" applyFill="1" applyBorder="1" applyAlignment="1">
      <alignment horizontal="center" vertical="top" shrinkToFit="1"/>
    </xf>
    <xf numFmtId="166" fontId="20" fillId="0" borderId="0" xfId="0" applyNumberFormat="1" applyFont="1" applyFill="1" applyBorder="1" applyAlignment="1">
      <alignment vertical="top" shrinkToFit="1"/>
    </xf>
    <xf numFmtId="0" fontId="21" fillId="0" borderId="0" xfId="0" applyFont="1" applyFill="1" applyBorder="1" applyAlignment="1">
      <alignment horizontal="left" vertical="top" indent="24"/>
    </xf>
    <xf numFmtId="0" fontId="19" fillId="0" borderId="4" xfId="0" applyFont="1" applyFill="1" applyBorder="1" applyAlignment="1">
      <alignment vertical="top" wrapText="1"/>
    </xf>
    <xf numFmtId="1" fontId="20" fillId="0" borderId="0" xfId="0" applyNumberFormat="1" applyFont="1" applyFill="1" applyBorder="1" applyAlignment="1">
      <alignment vertical="top" shrinkToFit="1"/>
    </xf>
    <xf numFmtId="0" fontId="19" fillId="5" borderId="4" xfId="0" applyFont="1" applyFill="1" applyBorder="1" applyAlignment="1">
      <alignment vertical="top" wrapText="1"/>
    </xf>
    <xf numFmtId="0" fontId="19" fillId="0" borderId="0" xfId="0" applyFont="1" applyFill="1" applyBorder="1" applyAlignment="1">
      <alignment horizontal="center" vertical="top" wrapText="1"/>
    </xf>
    <xf numFmtId="0" fontId="22" fillId="0" borderId="0" xfId="0" applyFont="1"/>
    <xf numFmtId="3" fontId="0" fillId="0" borderId="0" xfId="0" applyNumberFormat="1" applyBorder="1"/>
    <xf numFmtId="167" fontId="0" fillId="0" borderId="0" xfId="10" applyNumberFormat="1" applyFont="1"/>
    <xf numFmtId="167" fontId="0" fillId="0" borderId="0" xfId="10" applyNumberFormat="1" applyFont="1" applyBorder="1"/>
    <xf numFmtId="0" fontId="0" fillId="0" borderId="0" xfId="0" applyAlignment="1">
      <alignment horizontal="center"/>
    </xf>
    <xf numFmtId="167" fontId="0" fillId="0" borderId="0" xfId="10" applyNumberFormat="1" applyFont="1" applyAlignment="1">
      <alignment horizontal="center"/>
    </xf>
    <xf numFmtId="3" fontId="0" fillId="0" borderId="0" xfId="0" applyNumberFormat="1" applyAlignment="1">
      <alignment horizontal="center"/>
    </xf>
    <xf numFmtId="3" fontId="0" fillId="0" borderId="0" xfId="0" applyNumberFormat="1" applyBorder="1" applyAlignment="1">
      <alignment horizontal="center"/>
    </xf>
    <xf numFmtId="167" fontId="0" fillId="0" borderId="0" xfId="1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/>
    <xf numFmtId="6" fontId="0" fillId="0" borderId="0" xfId="0" applyNumberFormat="1" applyBorder="1"/>
    <xf numFmtId="0" fontId="0" fillId="0" borderId="0" xfId="10" applyNumberFormat="1" applyFont="1" applyBorder="1"/>
    <xf numFmtId="0" fontId="0" fillId="5" borderId="0" xfId="0" applyFill="1" applyBorder="1"/>
    <xf numFmtId="0" fontId="0" fillId="5" borderId="0" xfId="0" applyFill="1"/>
    <xf numFmtId="0" fontId="0" fillId="0" borderId="5" xfId="0" applyBorder="1"/>
    <xf numFmtId="0" fontId="0" fillId="0" borderId="5" xfId="0" applyBorder="1" applyAlignment="1">
      <alignment horizontal="center"/>
    </xf>
    <xf numFmtId="3" fontId="0" fillId="0" borderId="5" xfId="0" applyNumberFormat="1" applyBorder="1"/>
    <xf numFmtId="0" fontId="0" fillId="5" borderId="5" xfId="0" applyFill="1" applyBorder="1"/>
    <xf numFmtId="0" fontId="0" fillId="0" borderId="6" xfId="0" applyBorder="1"/>
    <xf numFmtId="0" fontId="0" fillId="0" borderId="6" xfId="0" applyBorder="1" applyAlignment="1">
      <alignment horizontal="center"/>
    </xf>
    <xf numFmtId="167" fontId="0" fillId="0" borderId="6" xfId="10" applyNumberFormat="1" applyFont="1" applyBorder="1" applyAlignment="1">
      <alignment horizontal="center"/>
    </xf>
    <xf numFmtId="3" fontId="0" fillId="0" borderId="6" xfId="0" applyNumberFormat="1" applyBorder="1"/>
    <xf numFmtId="0" fontId="0" fillId="5" borderId="6" xfId="0" applyFill="1" applyBorder="1"/>
    <xf numFmtId="0" fontId="0" fillId="0" borderId="6" xfId="0" applyFill="1" applyBorder="1" applyAlignment="1">
      <alignment horizontal="left" vertical="top"/>
    </xf>
    <xf numFmtId="0" fontId="19" fillId="0" borderId="6" xfId="0" applyFont="1" applyFill="1" applyBorder="1" applyAlignment="1">
      <alignment vertical="top" wrapText="1"/>
    </xf>
    <xf numFmtId="167" fontId="0" fillId="0" borderId="5" xfId="10" applyNumberFormat="1" applyFont="1" applyBorder="1" applyAlignment="1">
      <alignment horizontal="center"/>
    </xf>
    <xf numFmtId="0" fontId="0" fillId="0" borderId="5" xfId="0" applyFill="1" applyBorder="1" applyAlignment="1">
      <alignment horizontal="left" vertical="top"/>
    </xf>
    <xf numFmtId="0" fontId="19" fillId="0" borderId="5" xfId="0" applyFont="1" applyFill="1" applyBorder="1" applyAlignment="1">
      <alignment vertical="top" wrapText="1"/>
    </xf>
    <xf numFmtId="167" fontId="0" fillId="0" borderId="6" xfId="10" applyNumberFormat="1" applyFont="1" applyBorder="1"/>
    <xf numFmtId="0" fontId="0" fillId="0" borderId="6" xfId="10" applyNumberFormat="1" applyFont="1" applyBorder="1"/>
    <xf numFmtId="0" fontId="19" fillId="0" borderId="6" xfId="0" applyFont="1" applyFill="1" applyBorder="1" applyAlignment="1">
      <alignment horizontal="center" vertical="top" wrapText="1"/>
    </xf>
    <xf numFmtId="6" fontId="0" fillId="0" borderId="5" xfId="0" applyNumberFormat="1" applyBorder="1"/>
    <xf numFmtId="6" fontId="0" fillId="0" borderId="6" xfId="0" applyNumberFormat="1" applyBorder="1"/>
    <xf numFmtId="0" fontId="19" fillId="0" borderId="5" xfId="0" applyFont="1" applyFill="1" applyBorder="1" applyAlignment="1">
      <alignment horizontal="center" vertical="top" wrapText="1"/>
    </xf>
    <xf numFmtId="0" fontId="1" fillId="5" borderId="0" xfId="7" applyFill="1"/>
    <xf numFmtId="0" fontId="0" fillId="5" borderId="0" xfId="7" applyFont="1" applyFill="1"/>
    <xf numFmtId="0" fontId="22" fillId="5" borderId="0" xfId="0" applyFont="1" applyFill="1"/>
    <xf numFmtId="0" fontId="0" fillId="0" borderId="0" xfId="0" applyAlignment="1">
      <alignment horizontal="center"/>
    </xf>
    <xf numFmtId="0" fontId="0" fillId="0" borderId="0" xfId="7" applyFont="1"/>
    <xf numFmtId="0" fontId="0" fillId="0" borderId="0" xfId="0" applyFont="1" applyAlignment="1">
      <alignment horizontal="center" vertical="center"/>
    </xf>
    <xf numFmtId="0" fontId="23" fillId="4" borderId="0" xfId="7" applyFont="1" applyFill="1" applyBorder="1" applyAlignment="1">
      <alignment horizontal="center" vertical="center" wrapText="1"/>
    </xf>
    <xf numFmtId="0" fontId="23" fillId="5" borderId="1" xfId="7" applyFont="1" applyFill="1" applyBorder="1" applyAlignment="1">
      <alignment horizontal="center" vertical="center" wrapText="1"/>
    </xf>
    <xf numFmtId="0" fontId="23" fillId="4" borderId="1" xfId="7" applyFont="1" applyFill="1" applyBorder="1" applyAlignment="1">
      <alignment horizontal="center" vertical="center" wrapText="1"/>
    </xf>
    <xf numFmtId="0" fontId="24" fillId="4" borderId="0" xfId="0" applyFont="1" applyFill="1" applyBorder="1" applyAlignment="1">
      <alignment horizontal="center" vertical="center" wrapText="1"/>
    </xf>
    <xf numFmtId="1" fontId="24" fillId="4" borderId="0" xfId="0" applyNumberFormat="1" applyFont="1" applyFill="1" applyBorder="1" applyAlignment="1">
      <alignment horizontal="center" vertical="center" wrapText="1"/>
    </xf>
    <xf numFmtId="0" fontId="0" fillId="5" borderId="0" xfId="0" applyFont="1" applyFill="1" applyAlignment="1">
      <alignment horizontal="center" vertical="center"/>
    </xf>
    <xf numFmtId="0" fontId="1" fillId="0" borderId="0" xfId="7"/>
    <xf numFmtId="1" fontId="24" fillId="5" borderId="0" xfId="0" applyNumberFormat="1" applyFont="1" applyFill="1" applyBorder="1" applyAlignment="1">
      <alignment horizontal="center" vertical="center" wrapText="1"/>
    </xf>
    <xf numFmtId="0" fontId="10" fillId="6" borderId="0" xfId="8" applyFont="1" applyFill="1" applyAlignment="1">
      <alignment horizontal="center"/>
    </xf>
    <xf numFmtId="167" fontId="0" fillId="0" borderId="0" xfId="0" applyNumberFormat="1"/>
    <xf numFmtId="0" fontId="10" fillId="5" borderId="0" xfId="8" applyFont="1" applyFill="1" applyAlignment="1">
      <alignment horizontal="center"/>
    </xf>
    <xf numFmtId="10" fontId="0" fillId="6" borderId="0" xfId="9" applyNumberFormat="1" applyFont="1" applyFill="1"/>
    <xf numFmtId="168" fontId="1" fillId="0" borderId="0" xfId="10" applyNumberFormat="1"/>
    <xf numFmtId="10" fontId="0" fillId="5" borderId="0" xfId="9" applyNumberFormat="1" applyFont="1" applyFill="1"/>
    <xf numFmtId="0" fontId="0" fillId="6" borderId="0" xfId="0" applyFill="1"/>
    <xf numFmtId="0" fontId="0" fillId="0" borderId="0" xfId="0" applyFont="1"/>
    <xf numFmtId="11" fontId="12" fillId="0" borderId="0" xfId="0" applyNumberFormat="1" applyFont="1" applyAlignment="1">
      <alignment vertical="center" wrapText="1"/>
    </xf>
    <xf numFmtId="0" fontId="0" fillId="6" borderId="0" xfId="0" applyFill="1" applyAlignment="1">
      <alignment vertical="center" wrapText="1"/>
    </xf>
    <xf numFmtId="1" fontId="12" fillId="0" borderId="0" xfId="0" applyNumberFormat="1" applyFont="1" applyAlignment="1">
      <alignment vertical="center" wrapText="1"/>
    </xf>
    <xf numFmtId="1" fontId="12" fillId="0" borderId="0" xfId="0" applyNumberFormat="1" applyFont="1" applyAlignment="1">
      <alignment vertical="center"/>
    </xf>
    <xf numFmtId="1" fontId="12" fillId="0" borderId="0" xfId="0" applyNumberFormat="1" applyFont="1" applyAlignment="1">
      <alignment horizontal="right" vertical="center"/>
    </xf>
    <xf numFmtId="169" fontId="0" fillId="0" borderId="0" xfId="0" applyNumberFormat="1"/>
    <xf numFmtId="169" fontId="0" fillId="5" borderId="0" xfId="0" applyNumberFormat="1" applyFill="1"/>
    <xf numFmtId="164" fontId="20" fillId="0" borderId="0" xfId="0" applyNumberFormat="1" applyFont="1" applyFill="1" applyBorder="1" applyAlignment="1">
      <alignment horizontal="center" vertical="top" shrinkToFit="1"/>
    </xf>
    <xf numFmtId="164" fontId="20" fillId="5" borderId="0" xfId="0" applyNumberFormat="1" applyFont="1" applyFill="1" applyBorder="1" applyAlignment="1">
      <alignment horizontal="center" vertical="top" shrinkToFit="1"/>
    </xf>
    <xf numFmtId="164" fontId="1" fillId="0" borderId="0" xfId="9" applyNumberFormat="1"/>
    <xf numFmtId="164" fontId="1" fillId="5" borderId="0" xfId="9" applyNumberFormat="1" applyFill="1"/>
    <xf numFmtId="170" fontId="0" fillId="0" borderId="0" xfId="9" applyNumberFormat="1" applyFont="1" applyAlignment="1">
      <alignment vertical="center"/>
    </xf>
    <xf numFmtId="170" fontId="0" fillId="5" borderId="0" xfId="9" applyNumberFormat="1" applyFont="1" applyFill="1" applyAlignment="1">
      <alignment vertical="center"/>
    </xf>
    <xf numFmtId="171" fontId="0" fillId="0" borderId="0" xfId="0" applyNumberFormat="1"/>
    <xf numFmtId="171" fontId="0" fillId="5" borderId="0" xfId="0" applyNumberFormat="1" applyFill="1"/>
    <xf numFmtId="172" fontId="12" fillId="0" borderId="0" xfId="9" applyNumberFormat="1" applyFont="1" applyAlignment="1">
      <alignment vertic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19" fillId="0" borderId="3" xfId="0" applyFont="1" applyFill="1" applyBorder="1" applyAlignment="1">
      <alignment horizontal="center" vertical="top" wrapText="1"/>
    </xf>
    <xf numFmtId="0" fontId="2" fillId="0" borderId="0" xfId="0" applyFont="1" applyAlignment="1">
      <alignment horizontal="center" vertical="center"/>
    </xf>
  </cellXfs>
  <cellStyles count="11">
    <cellStyle name="Comma" xfId="10" builtinId="3"/>
    <cellStyle name="Hyperlink" xfId="1" builtinId="8"/>
    <cellStyle name="Hyperlink 2" xfId="4" xr:uid="{00000000-0005-0000-0000-000001000000}"/>
    <cellStyle name="Hyperlink 2 2" xfId="6" xr:uid="{00000000-0005-0000-0000-000002000000}"/>
    <cellStyle name="Normal" xfId="0" builtinId="0"/>
    <cellStyle name="Normal 2" xfId="2" xr:uid="{00000000-0005-0000-0000-000004000000}"/>
    <cellStyle name="Normal 3" xfId="5" xr:uid="{00000000-0005-0000-0000-000005000000}"/>
    <cellStyle name="Normal 4" xfId="3" xr:uid="{00000000-0005-0000-0000-000006000000}"/>
    <cellStyle name="Normal 5" xfId="7" xr:uid="{00000000-0005-0000-0000-000007000000}"/>
    <cellStyle name="Normal 8" xfId="8" xr:uid="{00000000-0005-0000-0000-000008000000}"/>
    <cellStyle name="Percent" xfId="9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7.emf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7.emf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8.emf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9.emf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1.png"/><Relationship Id="rId1" Type="http://schemas.openxmlformats.org/officeDocument/2006/relationships/image" Target="../media/image20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emf"/><Relationship Id="rId2" Type="http://schemas.openxmlformats.org/officeDocument/2006/relationships/image" Target="../media/image5.emf"/><Relationship Id="rId1" Type="http://schemas.openxmlformats.org/officeDocument/2006/relationships/image" Target="../media/image2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em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emf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emf"/><Relationship Id="rId2" Type="http://schemas.openxmlformats.org/officeDocument/2006/relationships/image" Target="../media/image9.emf"/><Relationship Id="rId1" Type="http://schemas.openxmlformats.org/officeDocument/2006/relationships/image" Target="../media/image8.emf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15.emf"/><Relationship Id="rId3" Type="http://schemas.openxmlformats.org/officeDocument/2006/relationships/image" Target="../media/image10.emf"/><Relationship Id="rId7" Type="http://schemas.openxmlformats.org/officeDocument/2006/relationships/image" Target="../media/image14.emf"/><Relationship Id="rId2" Type="http://schemas.openxmlformats.org/officeDocument/2006/relationships/image" Target="../media/image11.emf"/><Relationship Id="rId1" Type="http://schemas.openxmlformats.org/officeDocument/2006/relationships/image" Target="../media/image8.emf"/><Relationship Id="rId6" Type="http://schemas.openxmlformats.org/officeDocument/2006/relationships/image" Target="../media/image13.emf"/><Relationship Id="rId5" Type="http://schemas.openxmlformats.org/officeDocument/2006/relationships/image" Target="../media/image12.emf"/><Relationship Id="rId4" Type="http://schemas.openxmlformats.org/officeDocument/2006/relationships/image" Target="../media/image9.emf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emf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64</xdr:row>
      <xdr:rowOff>0</xdr:rowOff>
    </xdr:from>
    <xdr:to>
      <xdr:col>4</xdr:col>
      <xdr:colOff>304800</xdr:colOff>
      <xdr:row>65</xdr:row>
      <xdr:rowOff>114300</xdr:rowOff>
    </xdr:to>
    <xdr:sp macro="" textlink="">
      <xdr:nvSpPr>
        <xdr:cNvPr id="1027" name="AutoShape 3" descr="C:\Users\123\AppData\Roaming\Tencent\Users\78666482\QQ\WinTemp\RichOle\PMHT{D1MSHS0_)N~}VXO.jpg">
          <a:extLst>
            <a:ext uri="{FF2B5EF4-FFF2-40B4-BE49-F238E27FC236}">
              <a16:creationId xmlns:a16="http://schemas.microsoft.com/office/drawing/2014/main" id="{92E18B68-9CEC-4D68-AE52-2882FC176649}"/>
            </a:ext>
          </a:extLst>
        </xdr:cNvPr>
        <xdr:cNvSpPr>
          <a:spLocks noChangeAspect="1" noChangeArrowheads="1"/>
        </xdr:cNvSpPr>
      </xdr:nvSpPr>
      <xdr:spPr bwMode="auto">
        <a:xfrm>
          <a:off x="2438400" y="1219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59</xdr:row>
      <xdr:rowOff>0</xdr:rowOff>
    </xdr:from>
    <xdr:to>
      <xdr:col>5</xdr:col>
      <xdr:colOff>304800</xdr:colOff>
      <xdr:row>60</xdr:row>
      <xdr:rowOff>114300</xdr:rowOff>
    </xdr:to>
    <xdr:sp macro="" textlink="">
      <xdr:nvSpPr>
        <xdr:cNvPr id="1028" name="AutoShape 4" descr="C:\Users\123\AppData\Roaming\Tencent\Users\78666482\QQ\WinTemp\RichOle\PMHT{D1MSHS0_)N~}VXO.jpg">
          <a:extLst>
            <a:ext uri="{FF2B5EF4-FFF2-40B4-BE49-F238E27FC236}">
              <a16:creationId xmlns:a16="http://schemas.microsoft.com/office/drawing/2014/main" id="{418C3D5C-69FD-483E-9AAF-4A701FF9FAD2}"/>
            </a:ext>
          </a:extLst>
        </xdr:cNvPr>
        <xdr:cNvSpPr>
          <a:spLocks noChangeAspect="1" noChangeArrowheads="1"/>
        </xdr:cNvSpPr>
      </xdr:nvSpPr>
      <xdr:spPr bwMode="auto">
        <a:xfrm>
          <a:off x="3048000" y="1123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64</xdr:row>
      <xdr:rowOff>0</xdr:rowOff>
    </xdr:from>
    <xdr:to>
      <xdr:col>2</xdr:col>
      <xdr:colOff>304800</xdr:colOff>
      <xdr:row>65</xdr:row>
      <xdr:rowOff>114300</xdr:rowOff>
    </xdr:to>
    <xdr:sp macro="" textlink="">
      <xdr:nvSpPr>
        <xdr:cNvPr id="1029" name="AutoShape 5" descr="C:\Users\123\AppData\Roaming\Tencent\Users\78666482\QQ\WinTemp\RichOle\PMHT{D1MSHS0_)N~}VXO.jpg">
          <a:extLst>
            <a:ext uri="{FF2B5EF4-FFF2-40B4-BE49-F238E27FC236}">
              <a16:creationId xmlns:a16="http://schemas.microsoft.com/office/drawing/2014/main" id="{3E1E1964-E94F-49DC-898D-3569C155F188}"/>
            </a:ext>
          </a:extLst>
        </xdr:cNvPr>
        <xdr:cNvSpPr>
          <a:spLocks noChangeAspect="1" noChangeArrowheads="1"/>
        </xdr:cNvSpPr>
      </xdr:nvSpPr>
      <xdr:spPr bwMode="auto">
        <a:xfrm>
          <a:off x="1219200" y="1219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48</xdr:row>
      <xdr:rowOff>0</xdr:rowOff>
    </xdr:from>
    <xdr:to>
      <xdr:col>53</xdr:col>
      <xdr:colOff>12120</xdr:colOff>
      <xdr:row>173</xdr:row>
      <xdr:rowOff>95250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A16959A7-863F-467F-81BB-6623C3ACA9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86500" y="9144000"/>
          <a:ext cx="24015120" cy="2390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66</xdr:col>
      <xdr:colOff>476250</xdr:colOff>
      <xdr:row>52</xdr:row>
      <xdr:rowOff>0</xdr:rowOff>
    </xdr:from>
    <xdr:to>
      <xdr:col>121</xdr:col>
      <xdr:colOff>155510</xdr:colOff>
      <xdr:row>134</xdr:row>
      <xdr:rowOff>95250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C4E92D2F-CDC6-41D0-8ECB-003BEA6BB1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95250" y="9906000"/>
          <a:ext cx="31111760" cy="1571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190500</xdr:colOff>
      <xdr:row>197</xdr:row>
      <xdr:rowOff>95250</xdr:rowOff>
    </xdr:from>
    <xdr:to>
      <xdr:col>39</xdr:col>
      <xdr:colOff>381000</xdr:colOff>
      <xdr:row>274</xdr:row>
      <xdr:rowOff>50220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28C50232-90D9-4199-B116-4C7F63DA5F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39125" y="37623750"/>
          <a:ext cx="16287750" cy="146234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428625</xdr:colOff>
      <xdr:row>2</xdr:row>
      <xdr:rowOff>63500</xdr:rowOff>
    </xdr:from>
    <xdr:to>
      <xdr:col>17</xdr:col>
      <xdr:colOff>158750</xdr:colOff>
      <xdr:row>23</xdr:row>
      <xdr:rowOff>63500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5919D2E-96C0-482C-AF52-3EC85306C4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03625" y="444500"/>
          <a:ext cx="6969125" cy="400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391584</xdr:colOff>
      <xdr:row>1</xdr:row>
      <xdr:rowOff>148166</xdr:rowOff>
    </xdr:from>
    <xdr:to>
      <xdr:col>26</xdr:col>
      <xdr:colOff>111126</xdr:colOff>
      <xdr:row>17</xdr:row>
      <xdr:rowOff>159808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13CF29B-4005-4DA5-A1A0-DB8F6DD44B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3417" y="338666"/>
          <a:ext cx="7085542" cy="30490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19050</xdr:colOff>
      <xdr:row>36</xdr:row>
      <xdr:rowOff>133350</xdr:rowOff>
    </xdr:from>
    <xdr:to>
      <xdr:col>15</xdr:col>
      <xdr:colOff>390525</xdr:colOff>
      <xdr:row>67</xdr:row>
      <xdr:rowOff>161925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9870908-582D-42FB-B51A-8F94E84E68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67050" y="6991350"/>
          <a:ext cx="6467475" cy="5934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476251</xdr:colOff>
      <xdr:row>13</xdr:row>
      <xdr:rowOff>47625</xdr:rowOff>
    </xdr:from>
    <xdr:to>
      <xdr:col>25</xdr:col>
      <xdr:colOff>206972</xdr:colOff>
      <xdr:row>35</xdr:row>
      <xdr:rowOff>47625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59767A5-BC82-4DF3-8A6D-CC894CFB7D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95876" y="2524125"/>
          <a:ext cx="10922596" cy="419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7</xdr:row>
      <xdr:rowOff>127000</xdr:rowOff>
    </xdr:from>
    <xdr:to>
      <xdr:col>14</xdr:col>
      <xdr:colOff>284163</xdr:colOff>
      <xdr:row>18</xdr:row>
      <xdr:rowOff>31750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13D8656-9CA3-4539-876A-BB30A685BB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" y="1460500"/>
          <a:ext cx="8507413" cy="2000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39688</xdr:colOff>
      <xdr:row>21</xdr:row>
      <xdr:rowOff>15875</xdr:rowOff>
    </xdr:from>
    <xdr:to>
      <xdr:col>14</xdr:col>
      <xdr:colOff>181628</xdr:colOff>
      <xdr:row>24</xdr:row>
      <xdr:rowOff>44375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2428AF4-D360-4DA7-9E06-9DFD2B48BC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62063" y="4016375"/>
          <a:ext cx="7476190" cy="6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590550</xdr:colOff>
      <xdr:row>3</xdr:row>
      <xdr:rowOff>0</xdr:rowOff>
    </xdr:from>
    <xdr:to>
      <xdr:col>15</xdr:col>
      <xdr:colOff>314325</xdr:colOff>
      <xdr:row>13</xdr:row>
      <xdr:rowOff>133350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2865DC8-3D23-4A0B-A994-68CC7DE125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550" y="571500"/>
          <a:ext cx="8867775" cy="2038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-1</xdr:colOff>
      <xdr:row>4</xdr:row>
      <xdr:rowOff>0</xdr:rowOff>
    </xdr:from>
    <xdr:to>
      <xdr:col>23</xdr:col>
      <xdr:colOff>88140</xdr:colOff>
      <xdr:row>36</xdr:row>
      <xdr:rowOff>19050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0C3868D-DB56-433F-8211-9EA0B5F379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199" y="762000"/>
          <a:ext cx="12889741" cy="6115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109538</xdr:colOff>
      <xdr:row>11</xdr:row>
      <xdr:rowOff>9525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56CF7FF-438C-4741-A1E3-7123B28854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723900"/>
          <a:ext cx="109538" cy="1276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257174</xdr:colOff>
      <xdr:row>3</xdr:row>
      <xdr:rowOff>95250</xdr:rowOff>
    </xdr:from>
    <xdr:to>
      <xdr:col>35</xdr:col>
      <xdr:colOff>438149</xdr:colOff>
      <xdr:row>37</xdr:row>
      <xdr:rowOff>134679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6449E39-4875-4583-A26C-C2E9C68F0C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77974" y="666750"/>
          <a:ext cx="7496175" cy="65164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0</xdr:colOff>
      <xdr:row>5</xdr:row>
      <xdr:rowOff>0</xdr:rowOff>
    </xdr:from>
    <xdr:to>
      <xdr:col>28</xdr:col>
      <xdr:colOff>457200</xdr:colOff>
      <xdr:row>32</xdr:row>
      <xdr:rowOff>133350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5517865-FDD7-4A04-A1BF-57167E0ABC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58550" y="3429000"/>
          <a:ext cx="6848475" cy="5657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57150</xdr:colOff>
      <xdr:row>1</xdr:row>
      <xdr:rowOff>85725</xdr:rowOff>
    </xdr:from>
    <xdr:to>
      <xdr:col>26</xdr:col>
      <xdr:colOff>200025</xdr:colOff>
      <xdr:row>31</xdr:row>
      <xdr:rowOff>28575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8628336-BFAB-4917-B5B9-A3C11D1231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01150" y="276225"/>
          <a:ext cx="6848475" cy="5657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581025</xdr:colOff>
      <xdr:row>103</xdr:row>
      <xdr:rowOff>104775</xdr:rowOff>
    </xdr:from>
    <xdr:to>
      <xdr:col>24</xdr:col>
      <xdr:colOff>571500</xdr:colOff>
      <xdr:row>131</xdr:row>
      <xdr:rowOff>76200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D351387-1CCD-431D-A04A-7CD46DD081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20225" y="485775"/>
          <a:ext cx="6696075" cy="5305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129</xdr:row>
      <xdr:rowOff>152400</xdr:rowOff>
    </xdr:from>
    <xdr:to>
      <xdr:col>11</xdr:col>
      <xdr:colOff>511175</xdr:colOff>
      <xdr:row>159</xdr:row>
      <xdr:rowOff>47625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01BE686-3D76-4B9C-9BDF-3CC3119E10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86400"/>
          <a:ext cx="8410575" cy="5610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1257300</xdr:colOff>
      <xdr:row>103</xdr:row>
      <xdr:rowOff>161925</xdr:rowOff>
    </xdr:from>
    <xdr:to>
      <xdr:col>12</xdr:col>
      <xdr:colOff>390525</xdr:colOff>
      <xdr:row>123</xdr:row>
      <xdr:rowOff>114300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C3FB560-659F-4D7D-B76D-E43673C9AA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11763375"/>
          <a:ext cx="6003925" cy="3635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438</xdr:row>
      <xdr:rowOff>0</xdr:rowOff>
    </xdr:from>
    <xdr:to>
      <xdr:col>20</xdr:col>
      <xdr:colOff>625475</xdr:colOff>
      <xdr:row>465</xdr:row>
      <xdr:rowOff>161925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A5B7F89-54BC-4AF7-A7A4-6BBC7D4ACD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571500"/>
          <a:ext cx="6696075" cy="5305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171450</xdr:colOff>
      <xdr:row>467</xdr:row>
      <xdr:rowOff>85725</xdr:rowOff>
    </xdr:from>
    <xdr:to>
      <xdr:col>20</xdr:col>
      <xdr:colOff>606425</xdr:colOff>
      <xdr:row>481</xdr:row>
      <xdr:rowOff>114300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F5F23A6-7BAE-40A9-AD15-A74C43695D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86650" y="6181725"/>
          <a:ext cx="6505575" cy="2695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466</xdr:row>
      <xdr:rowOff>180975</xdr:rowOff>
    </xdr:from>
    <xdr:to>
      <xdr:col>8</xdr:col>
      <xdr:colOff>146050</xdr:colOff>
      <xdr:row>486</xdr:row>
      <xdr:rowOff>133350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FBF235F-3DE6-48DC-95F7-33DE70A02B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86475"/>
          <a:ext cx="5934075" cy="3762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85725</xdr:colOff>
      <xdr:row>490</xdr:row>
      <xdr:rowOff>152400</xdr:rowOff>
    </xdr:from>
    <xdr:to>
      <xdr:col>12</xdr:col>
      <xdr:colOff>130175</xdr:colOff>
      <xdr:row>520</xdr:row>
      <xdr:rowOff>47625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578A1A9-74A3-4DA9-A305-07DF73C8BA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10629900"/>
          <a:ext cx="8410575" cy="5610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488950</xdr:colOff>
      <xdr:row>167</xdr:row>
      <xdr:rowOff>152400</xdr:rowOff>
    </xdr:from>
    <xdr:to>
      <xdr:col>15</xdr:col>
      <xdr:colOff>38100</xdr:colOff>
      <xdr:row>190</xdr:row>
      <xdr:rowOff>152400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2832E78E-3021-4FC0-AB49-22F8E1D6DA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43300" y="13042900"/>
          <a:ext cx="6394450" cy="4235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152400</xdr:colOff>
      <xdr:row>245</xdr:row>
      <xdr:rowOff>88900</xdr:rowOff>
    </xdr:from>
    <xdr:to>
      <xdr:col>12</xdr:col>
      <xdr:colOff>330200</xdr:colOff>
      <xdr:row>271</xdr:row>
      <xdr:rowOff>57150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4D30B052-D5CE-472B-8C1E-DCBE6C7585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97150" y="27343100"/>
          <a:ext cx="6318250" cy="4756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190500</xdr:colOff>
      <xdr:row>343</xdr:row>
      <xdr:rowOff>31750</xdr:rowOff>
    </xdr:from>
    <xdr:to>
      <xdr:col>13</xdr:col>
      <xdr:colOff>565150</xdr:colOff>
      <xdr:row>368</xdr:row>
      <xdr:rowOff>114300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FA64C920-1BCB-43A3-AD84-DA70EE5D03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44850" y="45332650"/>
          <a:ext cx="5937250" cy="468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104</xdr:row>
      <xdr:rowOff>0</xdr:rowOff>
    </xdr:from>
    <xdr:to>
      <xdr:col>14</xdr:col>
      <xdr:colOff>165100</xdr:colOff>
      <xdr:row>124</xdr:row>
      <xdr:rowOff>57150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75D11892-3742-49FF-A850-9ED28AF5B2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63950" y="30384750"/>
          <a:ext cx="6369050" cy="3740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104775</xdr:colOff>
      <xdr:row>1</xdr:row>
      <xdr:rowOff>47625</xdr:rowOff>
    </xdr:from>
    <xdr:to>
      <xdr:col>19</xdr:col>
      <xdr:colOff>514350</xdr:colOff>
      <xdr:row>16</xdr:row>
      <xdr:rowOff>180975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F5928E5-854B-4494-A044-F6BABBF0B2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53175" y="238125"/>
          <a:ext cx="6505575" cy="2990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533400</xdr:colOff>
      <xdr:row>4</xdr:row>
      <xdr:rowOff>47625</xdr:rowOff>
    </xdr:from>
    <xdr:to>
      <xdr:col>21</xdr:col>
      <xdr:colOff>333375</xdr:colOff>
      <xdr:row>19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F76C2A9-F5B2-4C44-A68C-21BE1960D5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00850" y="809625"/>
          <a:ext cx="6505575" cy="2990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publicplansdata.org/public-plans-database/browse-data/" TargetMode="External"/><Relationship Id="rId7" Type="http://schemas.openxmlformats.org/officeDocument/2006/relationships/hyperlink" Target="http://publicplansdata.org/wp-content/uploads/2015/04/Variable-List1.xlsx" TargetMode="External"/><Relationship Id="rId2" Type="http://schemas.openxmlformats.org/officeDocument/2006/relationships/hyperlink" Target="http://publicplansdata.org/quick-facts/by-pension-plan" TargetMode="External"/><Relationship Id="rId1" Type="http://schemas.openxmlformats.org/officeDocument/2006/relationships/hyperlink" Target="http://apps.urban.org/features/SLEPP/data.html" TargetMode="External"/><Relationship Id="rId6" Type="http://schemas.openxmlformats.org/officeDocument/2006/relationships/hyperlink" Target="http://publicplansdata.org/public-plans-database/download-full-data-set/" TargetMode="External"/><Relationship Id="rId5" Type="http://schemas.openxmlformats.org/officeDocument/2006/relationships/hyperlink" Target="http://publicplansdata.org/public-plans-database/documentation/" TargetMode="External"/><Relationship Id="rId4" Type="http://schemas.openxmlformats.org/officeDocument/2006/relationships/hyperlink" Target="http://publicplansdata.org/reports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8" sqref="E8"/>
    </sheetView>
  </sheetViews>
  <sheetFormatPr defaultRowHeight="15" x14ac:dyDescent="0.25"/>
  <cols>
    <col min="1" max="1" width="7.5703125" bestFit="1" customWidth="1"/>
    <col min="2" max="2" width="23.42578125" bestFit="1" customWidth="1"/>
  </cols>
  <sheetData>
    <row r="1" spans="1:2" x14ac:dyDescent="0.25">
      <c r="A1" s="7" t="s">
        <v>29</v>
      </c>
      <c r="B1" s="7" t="s">
        <v>30</v>
      </c>
    </row>
    <row r="2" spans="1:2" x14ac:dyDescent="0.25">
      <c r="A2" s="8" t="s">
        <v>31</v>
      </c>
      <c r="B2" s="1" t="s">
        <v>101</v>
      </c>
    </row>
    <row r="3" spans="1:2" x14ac:dyDescent="0.25">
      <c r="A3" s="8" t="s">
        <v>32</v>
      </c>
      <c r="B3" s="1" t="s">
        <v>211</v>
      </c>
    </row>
    <row r="4" spans="1:2" x14ac:dyDescent="0.25">
      <c r="A4" s="8" t="s">
        <v>33</v>
      </c>
      <c r="B4" s="1" t="s">
        <v>212</v>
      </c>
    </row>
    <row r="5" spans="1:2" x14ac:dyDescent="0.25">
      <c r="A5" s="8" t="s">
        <v>34</v>
      </c>
      <c r="B5" s="1" t="s">
        <v>70</v>
      </c>
    </row>
    <row r="6" spans="1:2" x14ac:dyDescent="0.25">
      <c r="A6" s="8" t="s">
        <v>51</v>
      </c>
      <c r="B6" s="1" t="s">
        <v>71</v>
      </c>
    </row>
    <row r="7" spans="1:2" x14ac:dyDescent="0.25">
      <c r="A7" s="8" t="s">
        <v>53</v>
      </c>
      <c r="B7" s="1" t="s">
        <v>45</v>
      </c>
    </row>
    <row r="8" spans="1:2" x14ac:dyDescent="0.25">
      <c r="A8" s="8" t="s">
        <v>54</v>
      </c>
      <c r="B8" s="1" t="s">
        <v>49</v>
      </c>
    </row>
    <row r="9" spans="1:2" x14ac:dyDescent="0.25">
      <c r="A9" s="8" t="s">
        <v>55</v>
      </c>
      <c r="B9" s="1" t="s">
        <v>50</v>
      </c>
    </row>
    <row r="10" spans="1:2" x14ac:dyDescent="0.25">
      <c r="A10" s="8" t="s">
        <v>56</v>
      </c>
      <c r="B10" s="1" t="s">
        <v>213</v>
      </c>
    </row>
    <row r="11" spans="1:2" x14ac:dyDescent="0.25">
      <c r="A11" s="8" t="s">
        <v>57</v>
      </c>
      <c r="B11" s="1" t="s">
        <v>52</v>
      </c>
    </row>
    <row r="12" spans="1:2" x14ac:dyDescent="0.25">
      <c r="A12" s="8" t="s">
        <v>58</v>
      </c>
      <c r="B12" s="1" t="s">
        <v>214</v>
      </c>
    </row>
    <row r="13" spans="1:2" x14ac:dyDescent="0.25">
      <c r="A13" s="8" t="s">
        <v>215</v>
      </c>
      <c r="B13" s="1" t="s">
        <v>369</v>
      </c>
    </row>
    <row r="14" spans="1:2" x14ac:dyDescent="0.25">
      <c r="A14" s="8" t="s">
        <v>217</v>
      </c>
      <c r="B14" s="1" t="s">
        <v>216</v>
      </c>
    </row>
    <row r="15" spans="1:2" x14ac:dyDescent="0.25">
      <c r="A15" s="8" t="s">
        <v>218</v>
      </c>
      <c r="B15" s="1" t="s">
        <v>371</v>
      </c>
    </row>
    <row r="16" spans="1:2" x14ac:dyDescent="0.25">
      <c r="A16" s="8" t="s">
        <v>219</v>
      </c>
      <c r="B16" s="1" t="s">
        <v>372</v>
      </c>
    </row>
    <row r="17" spans="1:2" x14ac:dyDescent="0.25">
      <c r="A17" s="8" t="s">
        <v>220</v>
      </c>
      <c r="B17" s="1" t="s">
        <v>373</v>
      </c>
    </row>
    <row r="18" spans="1:2" x14ac:dyDescent="0.25">
      <c r="A18" s="8" t="s">
        <v>224</v>
      </c>
      <c r="B18" s="1" t="s">
        <v>374</v>
      </c>
    </row>
    <row r="19" spans="1:2" x14ac:dyDescent="0.25">
      <c r="A19" s="8" t="s">
        <v>225</v>
      </c>
      <c r="B19" s="1" t="s">
        <v>370</v>
      </c>
    </row>
    <row r="20" spans="1:2" x14ac:dyDescent="0.25">
      <c r="A20" s="8" t="s">
        <v>376</v>
      </c>
      <c r="B20" s="1" t="s">
        <v>375</v>
      </c>
    </row>
    <row r="21" spans="1:2" x14ac:dyDescent="0.25">
      <c r="A21" s="8" t="s">
        <v>377</v>
      </c>
      <c r="B21" s="1" t="s">
        <v>102</v>
      </c>
    </row>
  </sheetData>
  <hyperlinks>
    <hyperlink ref="B2" location="'checklist'!A1" display="checklist" xr:uid="{00000000-0004-0000-0000-000000000000}"/>
    <hyperlink ref="B3" location="'StepsAndLinks'!A1" display="StepsAndLinks" xr:uid="{00000000-0004-0000-0000-000001000000}"/>
    <hyperlink ref="B4" location="'PlanNames'!A1" display="PlanNames" xr:uid="{00000000-0004-0000-0000-000002000000}"/>
    <hyperlink ref="B5" location="'singleValues'!A1" display="singleValues" xr:uid="{00000000-0004-0000-0000-000003000000}"/>
    <hyperlink ref="B6" location="'singleValuesScreenshots'!A1" display="singleValuesScreenshots" xr:uid="{00000000-0004-0000-0000-000004000000}"/>
    <hyperlink ref="B7" location="'erc_rule'!A1" display="erc_rule" xr:uid="{00000000-0004-0000-0000-000005000000}"/>
    <hyperlink ref="B8" location="'SummaryAssumptions'!A1" display="SummaryAssumptions" xr:uid="{00000000-0004-0000-0000-000006000000}"/>
    <hyperlink ref="B9" location="'ActivesSched'!A1" display="ActivesSched" xr:uid="{00000000-0004-0000-0000-000007000000}"/>
    <hyperlink ref="B10" location="'Actives_raw'!A1" display="Actives_raw" xr:uid="{00000000-0004-0000-0000-000008000000}"/>
    <hyperlink ref="B11" location="'RetireesSched'!A1" display="RetireesSched" xr:uid="{00000000-0004-0000-0000-000009000000}"/>
    <hyperlink ref="B12" location="'Retirees_raw'!A1" display="Retirees_raw" xr:uid="{00000000-0004-0000-0000-00000A000000}"/>
    <hyperlink ref="B13" location="SalaryGrowthSched_SingleCol!A1" display="SalaryGrowthSched_SingleCol" xr:uid="{00000000-0004-0000-0000-00000B000000}"/>
    <hyperlink ref="B14" location="'SalaryGrowth_raw'!A1" display="SalaryGrowth_raw" xr:uid="{00000000-0004-0000-0000-00000C000000}"/>
    <hyperlink ref="B15" location="TermRatesSched_SingleCol!A1" display="TermRatesSched_SingleCol" xr:uid="{00000000-0004-0000-0000-00000D000000}"/>
    <hyperlink ref="B16" location="TermRates_raw!A1" display="TermRates_raw" xr:uid="{00000000-0004-0000-0000-00000E000000}"/>
    <hyperlink ref="B19" location="DisbRates_SingleCol!A1" display="DisbRates_SingleCol" xr:uid="{00000000-0004-0000-0000-00000F000000}"/>
    <hyperlink ref="B20" location="DisbRates_raw!A1" display="DisbRatesByAge_raw" xr:uid="{00000000-0004-0000-0000-000010000000}"/>
    <hyperlink ref="B21" location="'MortalityInfo'!A1" display="MortalityInfo" xr:uid="{00000000-0004-0000-0000-000011000000}"/>
    <hyperlink ref="B17" location="RetirementRatesSched_Matrix!A1" display="RetirementRatesSched_Matrix" xr:uid="{05E37A75-42B4-4AA0-8EB4-FC156E0D0D9B}"/>
    <hyperlink ref="B18" location="RetirementRates_raw!A1" display="RetirementRates_raw" xr:uid="{39672FF0-41E8-44DC-BAED-464E266F134A}"/>
  </hyperlinks>
  <pageMargins left="0.7" right="0.7" top="0.75" bottom="0.75" header="0.3" footer="0.3"/>
  <ignoredErrors>
    <ignoredError sqref="A2:A21" numberStoredAsText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359F7-017C-420F-ABA8-AEEACAED4841}">
  <dimension ref="A1:M18"/>
  <sheetViews>
    <sheetView workbookViewId="0">
      <selection activeCell="K31" sqref="K31"/>
    </sheetView>
  </sheetViews>
  <sheetFormatPr defaultRowHeight="15" x14ac:dyDescent="0.25"/>
  <sheetData>
    <row r="1" spans="1:13" x14ac:dyDescent="0.25">
      <c r="A1" s="9" t="s">
        <v>0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</row>
    <row r="2" spans="1:13" x14ac:dyDescent="0.25">
      <c r="A2" s="51" t="s">
        <v>35</v>
      </c>
      <c r="B2" s="52" t="s">
        <v>349</v>
      </c>
      <c r="C2" s="123" t="s">
        <v>350</v>
      </c>
      <c r="D2" s="131"/>
      <c r="E2" s="131"/>
      <c r="F2" s="131"/>
      <c r="G2" s="131"/>
      <c r="H2" s="131"/>
      <c r="I2" s="131"/>
      <c r="J2" s="131"/>
      <c r="K2" s="131"/>
      <c r="L2" s="131"/>
      <c r="M2" s="131"/>
    </row>
    <row r="3" spans="1:13" x14ac:dyDescent="0.25">
      <c r="A3" s="51" t="s">
        <v>36</v>
      </c>
      <c r="B3" s="52" t="s">
        <v>354</v>
      </c>
      <c r="C3" s="123" t="s">
        <v>351</v>
      </c>
      <c r="D3" s="131"/>
      <c r="E3" s="131"/>
      <c r="F3" s="131"/>
      <c r="G3" s="131"/>
      <c r="H3" s="131"/>
      <c r="I3" s="131"/>
      <c r="J3" s="131"/>
      <c r="K3" s="131"/>
      <c r="L3" s="131"/>
      <c r="M3" s="131"/>
    </row>
    <row r="4" spans="1:13" x14ac:dyDescent="0.25">
      <c r="A4" s="123" t="s">
        <v>352</v>
      </c>
      <c r="B4" s="123" t="s">
        <v>353</v>
      </c>
      <c r="C4" s="131"/>
      <c r="D4" s="131"/>
      <c r="E4" s="131"/>
      <c r="F4" s="131"/>
      <c r="G4" s="131"/>
      <c r="H4" s="131"/>
      <c r="I4" s="131"/>
      <c r="J4" s="131"/>
      <c r="K4" s="131"/>
      <c r="L4" s="131"/>
      <c r="M4" s="131"/>
    </row>
    <row r="6" spans="1:13" x14ac:dyDescent="0.25">
      <c r="B6" s="131"/>
      <c r="C6" s="131"/>
      <c r="D6" s="123"/>
    </row>
    <row r="7" spans="1:13" x14ac:dyDescent="0.25">
      <c r="A7" s="131"/>
      <c r="B7" s="120" t="s">
        <v>290</v>
      </c>
      <c r="C7" s="123" t="s">
        <v>37</v>
      </c>
      <c r="D7" s="123" t="s">
        <v>38</v>
      </c>
      <c r="E7" s="123" t="s">
        <v>294</v>
      </c>
      <c r="F7" s="131"/>
      <c r="G7" s="131"/>
      <c r="H7" s="131"/>
      <c r="I7" s="131"/>
      <c r="J7" s="131"/>
      <c r="K7" s="131"/>
      <c r="L7" s="131"/>
      <c r="M7" s="131"/>
    </row>
    <row r="8" spans="1:13" x14ac:dyDescent="0.25">
      <c r="A8" s="124" t="s">
        <v>280</v>
      </c>
      <c r="B8" s="131" t="s">
        <v>294</v>
      </c>
      <c r="C8" s="129">
        <v>22</v>
      </c>
      <c r="D8" s="129" t="s">
        <v>346</v>
      </c>
      <c r="E8" s="129">
        <v>25904</v>
      </c>
      <c r="F8" s="86"/>
      <c r="G8" s="86"/>
      <c r="H8" s="86"/>
      <c r="I8" s="86"/>
      <c r="J8" s="86"/>
      <c r="K8" s="86"/>
      <c r="L8" s="86"/>
      <c r="M8" s="86"/>
    </row>
    <row r="9" spans="1:13" x14ac:dyDescent="0.25">
      <c r="A9" s="124" t="s">
        <v>281</v>
      </c>
      <c r="B9" s="131" t="s">
        <v>294</v>
      </c>
      <c r="C9" s="129">
        <v>27</v>
      </c>
      <c r="D9" s="129" t="s">
        <v>278</v>
      </c>
      <c r="E9" s="129">
        <v>36908</v>
      </c>
      <c r="F9" s="86"/>
      <c r="G9" s="86"/>
      <c r="H9" s="86"/>
      <c r="I9" s="86"/>
      <c r="J9" s="86"/>
      <c r="K9" s="86"/>
      <c r="L9" s="86"/>
      <c r="M9" s="86"/>
    </row>
    <row r="10" spans="1:13" x14ac:dyDescent="0.25">
      <c r="A10" s="124" t="s">
        <v>282</v>
      </c>
      <c r="B10" s="131" t="s">
        <v>294</v>
      </c>
      <c r="C10" s="129">
        <v>32</v>
      </c>
      <c r="D10" s="129" t="s">
        <v>227</v>
      </c>
      <c r="E10" s="129">
        <v>47278</v>
      </c>
      <c r="F10" s="86"/>
      <c r="G10" s="86"/>
      <c r="H10" s="86"/>
      <c r="I10" s="86"/>
      <c r="J10" s="86"/>
      <c r="K10" s="86"/>
      <c r="L10" s="86"/>
      <c r="M10" s="86"/>
    </row>
    <row r="11" spans="1:13" x14ac:dyDescent="0.25">
      <c r="A11" s="124" t="s">
        <v>283</v>
      </c>
      <c r="B11" s="131" t="s">
        <v>294</v>
      </c>
      <c r="C11" s="129">
        <v>37</v>
      </c>
      <c r="D11" s="129" t="s">
        <v>228</v>
      </c>
      <c r="E11" s="129">
        <v>56547</v>
      </c>
      <c r="F11" s="86"/>
      <c r="G11" s="86"/>
      <c r="H11" s="86"/>
      <c r="I11" s="86"/>
      <c r="J11" s="86"/>
      <c r="K11" s="86"/>
      <c r="L11" s="86"/>
      <c r="M11" s="86"/>
    </row>
    <row r="12" spans="1:13" x14ac:dyDescent="0.25">
      <c r="A12" s="124" t="s">
        <v>284</v>
      </c>
      <c r="B12" s="131" t="s">
        <v>294</v>
      </c>
      <c r="C12" s="129">
        <v>42</v>
      </c>
      <c r="D12" s="129" t="s">
        <v>229</v>
      </c>
      <c r="E12" s="129">
        <v>61650</v>
      </c>
      <c r="F12" s="86"/>
      <c r="G12" s="86"/>
      <c r="H12" s="86"/>
      <c r="I12" s="86"/>
      <c r="J12" s="86"/>
      <c r="K12" s="86"/>
      <c r="L12" s="86"/>
      <c r="M12" s="86"/>
    </row>
    <row r="13" spans="1:13" x14ac:dyDescent="0.25">
      <c r="A13" s="124" t="s">
        <v>285</v>
      </c>
      <c r="B13" s="131" t="s">
        <v>294</v>
      </c>
      <c r="C13" s="129">
        <v>47</v>
      </c>
      <c r="D13" s="129" t="s">
        <v>230</v>
      </c>
      <c r="E13" s="129">
        <v>64132</v>
      </c>
      <c r="F13" s="86"/>
      <c r="G13" s="86"/>
      <c r="H13" s="86"/>
      <c r="I13" s="86"/>
      <c r="J13" s="86"/>
      <c r="K13" s="86"/>
      <c r="L13" s="86"/>
      <c r="M13" s="86"/>
    </row>
    <row r="14" spans="1:13" x14ac:dyDescent="0.25">
      <c r="A14" s="124" t="s">
        <v>286</v>
      </c>
      <c r="B14" s="131" t="s">
        <v>294</v>
      </c>
      <c r="C14" s="129">
        <v>52</v>
      </c>
      <c r="D14" s="129" t="s">
        <v>39</v>
      </c>
      <c r="E14" s="129">
        <v>66138</v>
      </c>
      <c r="F14" s="86"/>
      <c r="G14" s="86"/>
      <c r="H14" s="86"/>
      <c r="I14" s="86"/>
      <c r="J14" s="86"/>
      <c r="K14" s="86"/>
      <c r="L14" s="86"/>
      <c r="M14" s="86"/>
    </row>
    <row r="15" spans="1:13" x14ac:dyDescent="0.25">
      <c r="A15" s="124" t="s">
        <v>287</v>
      </c>
      <c r="B15" s="131" t="s">
        <v>294</v>
      </c>
      <c r="C15" s="129">
        <v>57</v>
      </c>
      <c r="D15" s="129" t="s">
        <v>40</v>
      </c>
      <c r="E15" s="129">
        <v>64933</v>
      </c>
      <c r="F15" s="86"/>
      <c r="G15" s="86"/>
      <c r="H15" s="86"/>
      <c r="I15" s="86"/>
      <c r="J15" s="86"/>
      <c r="K15" s="86"/>
      <c r="L15" s="86"/>
      <c r="M15" s="86"/>
    </row>
    <row r="16" spans="1:13" x14ac:dyDescent="0.25">
      <c r="A16" s="124" t="s">
        <v>288</v>
      </c>
      <c r="B16" s="131" t="s">
        <v>294</v>
      </c>
      <c r="C16" s="129">
        <v>62</v>
      </c>
      <c r="D16" s="129" t="s">
        <v>41</v>
      </c>
      <c r="E16" s="129">
        <v>65193</v>
      </c>
      <c r="F16" s="86"/>
      <c r="G16" s="86"/>
      <c r="H16" s="86"/>
      <c r="I16" s="86"/>
      <c r="J16" s="86"/>
      <c r="K16" s="86"/>
      <c r="L16" s="86"/>
      <c r="M16" s="86"/>
    </row>
    <row r="17" spans="1:13" x14ac:dyDescent="0.25">
      <c r="A17" s="124" t="s">
        <v>289</v>
      </c>
      <c r="B17" s="131" t="s">
        <v>294</v>
      </c>
      <c r="C17" s="129">
        <v>67</v>
      </c>
      <c r="D17" s="129" t="s">
        <v>347</v>
      </c>
      <c r="E17" s="132">
        <v>56336</v>
      </c>
      <c r="F17" s="86"/>
      <c r="G17" s="86"/>
      <c r="H17" s="86"/>
      <c r="I17" s="86"/>
      <c r="J17" s="86"/>
      <c r="K17" s="86"/>
      <c r="L17" s="86"/>
      <c r="M17" s="86"/>
    </row>
    <row r="18" spans="1:13" x14ac:dyDescent="0.25">
      <c r="A18" s="131"/>
      <c r="B18" s="131"/>
      <c r="C18" s="131"/>
      <c r="D18" s="131"/>
      <c r="E18" s="131"/>
      <c r="F18" s="131"/>
      <c r="G18" s="131"/>
      <c r="H18" s="131"/>
      <c r="I18" s="131"/>
      <c r="J18" s="131"/>
      <c r="K18" s="131"/>
      <c r="L18" s="131"/>
      <c r="M18" s="131"/>
    </row>
  </sheetData>
  <hyperlinks>
    <hyperlink ref="A1" location="TOC!A1" display="TOC" xr:uid="{5E829853-8286-4C37-BB2D-6D39C322C9A8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31"/>
  <sheetViews>
    <sheetView workbookViewId="0"/>
  </sheetViews>
  <sheetFormatPr defaultRowHeight="15" x14ac:dyDescent="0.25"/>
  <sheetData>
    <row r="1" spans="1:14" x14ac:dyDescent="0.25">
      <c r="A1" s="1" t="s">
        <v>0</v>
      </c>
    </row>
    <row r="4" spans="1:14" s="22" customFormat="1" x14ac:dyDescent="0.25"/>
    <row r="5" spans="1:14" s="22" customFormat="1" x14ac:dyDescent="0.25">
      <c r="A5" s="22" t="s">
        <v>270</v>
      </c>
    </row>
    <row r="6" spans="1:14" s="22" customFormat="1" x14ac:dyDescent="0.25">
      <c r="A6" s="22" t="s">
        <v>271</v>
      </c>
      <c r="B6" s="54" t="s">
        <v>290</v>
      </c>
      <c r="C6" s="47" t="s">
        <v>37</v>
      </c>
      <c r="D6" s="47" t="s">
        <v>38</v>
      </c>
      <c r="E6" s="47">
        <v>2</v>
      </c>
      <c r="F6" s="47">
        <v>7</v>
      </c>
      <c r="G6" s="47">
        <v>12</v>
      </c>
      <c r="H6" s="47">
        <v>17</v>
      </c>
      <c r="I6" s="47">
        <v>22</v>
      </c>
      <c r="J6" s="47">
        <v>27</v>
      </c>
      <c r="K6" s="47">
        <v>32</v>
      </c>
      <c r="L6" s="47">
        <v>37</v>
      </c>
      <c r="M6" s="47"/>
      <c r="N6" s="47"/>
    </row>
    <row r="7" spans="1:14" s="22" customFormat="1" x14ac:dyDescent="0.25">
      <c r="B7" s="48" t="s">
        <v>291</v>
      </c>
      <c r="C7" s="48"/>
      <c r="D7" s="48"/>
      <c r="E7" s="48" t="s">
        <v>273</v>
      </c>
      <c r="F7" s="48" t="s">
        <v>274</v>
      </c>
      <c r="G7" s="48" t="s">
        <v>275</v>
      </c>
      <c r="H7" s="48" t="s">
        <v>276</v>
      </c>
      <c r="I7" s="48" t="s">
        <v>277</v>
      </c>
      <c r="J7" s="48" t="s">
        <v>278</v>
      </c>
      <c r="K7" s="48" t="s">
        <v>227</v>
      </c>
      <c r="L7" s="48" t="s">
        <v>228</v>
      </c>
      <c r="M7" s="48" t="s">
        <v>279</v>
      </c>
      <c r="N7" s="47" t="s">
        <v>272</v>
      </c>
    </row>
    <row r="8" spans="1:14" s="22" customFormat="1" x14ac:dyDescent="0.25">
      <c r="A8" s="22" t="s">
        <v>280</v>
      </c>
      <c r="B8" s="50" t="s">
        <v>292</v>
      </c>
      <c r="C8" s="49">
        <v>22</v>
      </c>
      <c r="D8" s="50" t="s">
        <v>293</v>
      </c>
      <c r="E8" s="22">
        <v>5318</v>
      </c>
      <c r="N8" s="47">
        <v>5318</v>
      </c>
    </row>
    <row r="9" spans="1:14" s="22" customFormat="1" x14ac:dyDescent="0.25">
      <c r="B9" s="50" t="s">
        <v>294</v>
      </c>
      <c r="C9" s="49">
        <v>22</v>
      </c>
      <c r="D9" s="50" t="s">
        <v>293</v>
      </c>
      <c r="E9" s="22">
        <v>25904</v>
      </c>
      <c r="N9" s="22">
        <v>25904</v>
      </c>
    </row>
    <row r="10" spans="1:14" s="22" customFormat="1" x14ac:dyDescent="0.25">
      <c r="A10" s="22" t="s">
        <v>281</v>
      </c>
      <c r="B10" s="50" t="s">
        <v>292</v>
      </c>
      <c r="C10" s="49">
        <v>27</v>
      </c>
      <c r="D10" s="50" t="s">
        <v>278</v>
      </c>
      <c r="E10" s="22">
        <v>14095</v>
      </c>
      <c r="F10" s="22">
        <v>3471</v>
      </c>
      <c r="G10" s="22">
        <v>2</v>
      </c>
      <c r="N10" s="22">
        <v>17568</v>
      </c>
    </row>
    <row r="11" spans="1:14" s="22" customFormat="1" x14ac:dyDescent="0.25">
      <c r="B11" s="50" t="s">
        <v>294</v>
      </c>
      <c r="C11" s="49">
        <v>27</v>
      </c>
      <c r="D11" s="50" t="s">
        <v>278</v>
      </c>
      <c r="E11" s="22">
        <v>34352</v>
      </c>
      <c r="F11" s="22">
        <v>47273</v>
      </c>
      <c r="G11" s="22">
        <v>57367</v>
      </c>
      <c r="N11" s="22">
        <v>36908</v>
      </c>
    </row>
    <row r="12" spans="1:14" s="22" customFormat="1" x14ac:dyDescent="0.25">
      <c r="A12" s="22" t="s">
        <v>282</v>
      </c>
      <c r="B12" s="50" t="s">
        <v>292</v>
      </c>
      <c r="C12" s="49">
        <v>32</v>
      </c>
      <c r="D12" s="50" t="s">
        <v>227</v>
      </c>
      <c r="E12" s="22">
        <v>7807</v>
      </c>
      <c r="F12" s="22">
        <v>10321</v>
      </c>
      <c r="G12" s="22">
        <v>4219</v>
      </c>
      <c r="N12" s="22">
        <v>22347</v>
      </c>
    </row>
    <row r="13" spans="1:14" s="22" customFormat="1" x14ac:dyDescent="0.25">
      <c r="B13" s="50" t="s">
        <v>294</v>
      </c>
      <c r="C13" s="49">
        <v>32</v>
      </c>
      <c r="D13" s="50" t="s">
        <v>227</v>
      </c>
      <c r="E13" s="22">
        <v>34899</v>
      </c>
      <c r="F13" s="22">
        <v>51412</v>
      </c>
      <c r="G13" s="22">
        <v>60071</v>
      </c>
      <c r="N13" s="22">
        <v>47278</v>
      </c>
    </row>
    <row r="14" spans="1:14" s="22" customFormat="1" x14ac:dyDescent="0.25">
      <c r="A14" s="22" t="s">
        <v>283</v>
      </c>
      <c r="B14" s="50" t="s">
        <v>292</v>
      </c>
      <c r="C14" s="49">
        <v>37</v>
      </c>
      <c r="D14" s="50" t="s">
        <v>228</v>
      </c>
      <c r="E14" s="22">
        <v>5984</v>
      </c>
      <c r="F14" s="22">
        <v>4711</v>
      </c>
      <c r="G14" s="22">
        <v>9943</v>
      </c>
      <c r="H14" s="22">
        <v>5210</v>
      </c>
      <c r="N14" s="22">
        <v>25848</v>
      </c>
    </row>
    <row r="15" spans="1:14" s="22" customFormat="1" x14ac:dyDescent="0.25">
      <c r="B15" s="50" t="s">
        <v>294</v>
      </c>
      <c r="C15" s="49">
        <v>37</v>
      </c>
      <c r="D15" s="50" t="s">
        <v>228</v>
      </c>
      <c r="E15" s="22">
        <v>33840</v>
      </c>
      <c r="F15" s="22">
        <v>53445</v>
      </c>
      <c r="G15" s="22">
        <v>64185</v>
      </c>
      <c r="H15" s="22">
        <v>70858</v>
      </c>
      <c r="N15" s="22">
        <v>56547</v>
      </c>
    </row>
    <row r="16" spans="1:14" s="22" customFormat="1" x14ac:dyDescent="0.25">
      <c r="A16" s="22" t="s">
        <v>284</v>
      </c>
      <c r="B16" s="50" t="s">
        <v>292</v>
      </c>
      <c r="C16" s="49">
        <v>42</v>
      </c>
      <c r="D16" s="50" t="s">
        <v>229</v>
      </c>
      <c r="E16" s="22">
        <v>4813</v>
      </c>
      <c r="F16" s="22">
        <v>3202</v>
      </c>
      <c r="G16" s="22">
        <v>3803</v>
      </c>
      <c r="H16" s="22">
        <v>10033</v>
      </c>
      <c r="I16" s="22">
        <v>3262</v>
      </c>
      <c r="N16" s="22">
        <v>25113</v>
      </c>
    </row>
    <row r="17" spans="1:14" s="22" customFormat="1" x14ac:dyDescent="0.25">
      <c r="B17" s="50" t="s">
        <v>294</v>
      </c>
      <c r="C17" s="49">
        <v>42</v>
      </c>
      <c r="D17" s="50" t="s">
        <v>229</v>
      </c>
      <c r="E17" s="22">
        <v>31010</v>
      </c>
      <c r="F17" s="22">
        <v>52863</v>
      </c>
      <c r="G17" s="22">
        <v>64266</v>
      </c>
      <c r="H17" s="22">
        <v>73157</v>
      </c>
      <c r="I17" s="22">
        <v>77040</v>
      </c>
      <c r="N17" s="22">
        <v>61650</v>
      </c>
    </row>
    <row r="18" spans="1:14" s="22" customFormat="1" x14ac:dyDescent="0.25">
      <c r="A18" s="22" t="s">
        <v>285</v>
      </c>
      <c r="B18" s="50" t="s">
        <v>292</v>
      </c>
      <c r="C18" s="49">
        <v>47</v>
      </c>
      <c r="D18" s="50" t="s">
        <v>230</v>
      </c>
      <c r="E18" s="22">
        <v>4169</v>
      </c>
      <c r="F18" s="22">
        <v>2823</v>
      </c>
      <c r="G18" s="22">
        <v>3156</v>
      </c>
      <c r="H18" s="22">
        <v>4792</v>
      </c>
      <c r="I18" s="22">
        <v>7864</v>
      </c>
      <c r="J18" s="22">
        <v>2565</v>
      </c>
      <c r="K18" s="22">
        <v>1</v>
      </c>
      <c r="N18" s="22">
        <v>25370</v>
      </c>
    </row>
    <row r="19" spans="1:14" s="22" customFormat="1" x14ac:dyDescent="0.25">
      <c r="B19" s="50" t="s">
        <v>294</v>
      </c>
      <c r="C19" s="49">
        <v>47</v>
      </c>
      <c r="D19" s="50" t="s">
        <v>230</v>
      </c>
      <c r="E19" s="22">
        <v>28051</v>
      </c>
      <c r="F19" s="22">
        <v>50541</v>
      </c>
      <c r="G19" s="22">
        <v>62990</v>
      </c>
      <c r="H19" s="22">
        <v>72742</v>
      </c>
      <c r="I19" s="22">
        <v>77943</v>
      </c>
      <c r="J19" s="22">
        <v>80695</v>
      </c>
      <c r="K19" s="22">
        <v>98597</v>
      </c>
      <c r="N19" s="22">
        <v>64132</v>
      </c>
    </row>
    <row r="20" spans="1:14" s="22" customFormat="1" x14ac:dyDescent="0.25">
      <c r="A20" s="22" t="s">
        <v>286</v>
      </c>
      <c r="B20" s="50" t="s">
        <v>292</v>
      </c>
      <c r="C20" s="49">
        <v>52</v>
      </c>
      <c r="D20" s="50" t="s">
        <v>39</v>
      </c>
      <c r="E20" s="22">
        <v>2817</v>
      </c>
      <c r="F20" s="22">
        <v>2019</v>
      </c>
      <c r="G20" s="22">
        <v>2421</v>
      </c>
      <c r="H20" s="22">
        <v>2926</v>
      </c>
      <c r="I20" s="22">
        <v>2995</v>
      </c>
      <c r="J20" s="22">
        <v>5007</v>
      </c>
      <c r="K20" s="22">
        <v>1522</v>
      </c>
      <c r="N20" s="22">
        <v>19707</v>
      </c>
    </row>
    <row r="21" spans="1:14" s="22" customFormat="1" x14ac:dyDescent="0.25">
      <c r="B21" s="50" t="s">
        <v>294</v>
      </c>
      <c r="C21" s="49">
        <v>52</v>
      </c>
      <c r="D21" s="50" t="s">
        <v>39</v>
      </c>
      <c r="E21" s="22">
        <v>27568</v>
      </c>
      <c r="F21" s="22">
        <v>48078</v>
      </c>
      <c r="G21" s="22">
        <v>62631</v>
      </c>
      <c r="H21" s="22">
        <v>72427</v>
      </c>
      <c r="I21" s="22">
        <v>78656</v>
      </c>
      <c r="J21" s="22">
        <v>81007</v>
      </c>
      <c r="K21" s="22">
        <v>81424</v>
      </c>
      <c r="N21" s="22">
        <v>66138</v>
      </c>
    </row>
    <row r="22" spans="1:14" s="22" customFormat="1" x14ac:dyDescent="0.25">
      <c r="A22" s="22" t="s">
        <v>287</v>
      </c>
      <c r="B22" s="50" t="s">
        <v>292</v>
      </c>
      <c r="C22" s="49">
        <v>57</v>
      </c>
      <c r="D22" s="50" t="s">
        <v>40</v>
      </c>
      <c r="E22" s="22">
        <v>2182</v>
      </c>
      <c r="F22" s="22">
        <v>1431</v>
      </c>
      <c r="G22" s="22">
        <v>1811</v>
      </c>
      <c r="H22" s="22">
        <v>2600</v>
      </c>
      <c r="I22" s="22">
        <v>2467</v>
      </c>
      <c r="J22" s="22">
        <v>2168</v>
      </c>
      <c r="K22" s="22">
        <v>1621</v>
      </c>
      <c r="L22" s="22">
        <v>194</v>
      </c>
      <c r="N22" s="22">
        <v>14474</v>
      </c>
    </row>
    <row r="23" spans="1:14" s="22" customFormat="1" x14ac:dyDescent="0.25">
      <c r="B23" s="50" t="s">
        <v>294</v>
      </c>
      <c r="C23" s="49">
        <v>57</v>
      </c>
      <c r="D23" s="50" t="s">
        <v>40</v>
      </c>
      <c r="E23" s="22">
        <v>24817</v>
      </c>
      <c r="F23" s="22">
        <v>43164</v>
      </c>
      <c r="G23" s="22">
        <v>60122</v>
      </c>
      <c r="H23" s="22">
        <v>70400</v>
      </c>
      <c r="I23" s="22">
        <v>77571</v>
      </c>
      <c r="J23" s="22">
        <v>87350</v>
      </c>
      <c r="K23" s="22">
        <v>83696</v>
      </c>
      <c r="L23" s="22">
        <v>80350</v>
      </c>
      <c r="N23" s="22">
        <v>64933</v>
      </c>
    </row>
    <row r="24" spans="1:14" s="22" customFormat="1" x14ac:dyDescent="0.25">
      <c r="A24" s="22" t="s">
        <v>288</v>
      </c>
      <c r="B24" s="50" t="s">
        <v>292</v>
      </c>
      <c r="C24" s="49">
        <v>62</v>
      </c>
      <c r="D24" s="50" t="s">
        <v>41</v>
      </c>
      <c r="E24" s="22">
        <v>1498</v>
      </c>
      <c r="F24" s="22">
        <v>954</v>
      </c>
      <c r="G24" s="22">
        <v>1096</v>
      </c>
      <c r="H24" s="22">
        <v>1585</v>
      </c>
      <c r="I24" s="22">
        <v>1584</v>
      </c>
      <c r="J24" s="22">
        <v>1467</v>
      </c>
      <c r="K24" s="22">
        <v>738</v>
      </c>
      <c r="L24" s="22">
        <v>180</v>
      </c>
      <c r="M24" s="22">
        <v>20</v>
      </c>
      <c r="N24" s="22">
        <v>9122</v>
      </c>
    </row>
    <row r="25" spans="1:14" s="22" customFormat="1" x14ac:dyDescent="0.25">
      <c r="B25" s="50" t="s">
        <v>294</v>
      </c>
      <c r="C25" s="49">
        <v>62</v>
      </c>
      <c r="D25" s="50" t="s">
        <v>41</v>
      </c>
      <c r="E25" s="22">
        <v>20846</v>
      </c>
      <c r="F25" s="22">
        <v>41433</v>
      </c>
      <c r="G25" s="22">
        <v>57429</v>
      </c>
      <c r="H25" s="22">
        <v>71049</v>
      </c>
      <c r="I25" s="22">
        <v>78606</v>
      </c>
      <c r="J25" s="22">
        <v>89351</v>
      </c>
      <c r="K25" s="22">
        <v>99920</v>
      </c>
      <c r="L25" s="22">
        <v>96591</v>
      </c>
      <c r="M25" s="22">
        <v>83170</v>
      </c>
      <c r="N25" s="22">
        <v>65193</v>
      </c>
    </row>
    <row r="26" spans="1:14" s="22" customFormat="1" x14ac:dyDescent="0.25">
      <c r="A26" s="22" t="s">
        <v>289</v>
      </c>
      <c r="B26" s="50" t="s">
        <v>292</v>
      </c>
      <c r="C26" s="49">
        <v>67</v>
      </c>
      <c r="D26" s="50" t="s">
        <v>295</v>
      </c>
      <c r="E26" s="22">
        <v>1270</v>
      </c>
      <c r="F26" s="22">
        <v>609</v>
      </c>
      <c r="G26" s="22">
        <v>438</v>
      </c>
      <c r="H26" s="22">
        <v>445</v>
      </c>
      <c r="I26" s="22">
        <v>506</v>
      </c>
      <c r="J26" s="22">
        <v>511</v>
      </c>
      <c r="K26" s="22">
        <v>327</v>
      </c>
      <c r="L26" s="22">
        <v>142</v>
      </c>
      <c r="M26" s="22">
        <v>97</v>
      </c>
      <c r="N26" s="22">
        <v>4345</v>
      </c>
    </row>
    <row r="27" spans="1:14" s="22" customFormat="1" x14ac:dyDescent="0.25">
      <c r="B27" s="50" t="s">
        <v>294</v>
      </c>
      <c r="C27" s="49">
        <v>67</v>
      </c>
      <c r="D27" s="50" t="s">
        <v>295</v>
      </c>
      <c r="E27" s="22">
        <v>13976</v>
      </c>
      <c r="F27" s="22">
        <v>28016</v>
      </c>
      <c r="G27" s="22">
        <v>51414</v>
      </c>
      <c r="H27" s="22">
        <v>70557</v>
      </c>
      <c r="I27" s="22">
        <v>81863</v>
      </c>
      <c r="J27" s="22">
        <v>97918</v>
      </c>
      <c r="K27" s="22">
        <v>111986</v>
      </c>
      <c r="L27" s="22">
        <v>124320</v>
      </c>
      <c r="M27" s="53">
        <v>106388</v>
      </c>
      <c r="N27" s="22">
        <v>56336</v>
      </c>
    </row>
    <row r="28" spans="1:14" s="22" customFormat="1" x14ac:dyDescent="0.25">
      <c r="A28" s="22" t="s">
        <v>272</v>
      </c>
      <c r="B28" s="50" t="s">
        <v>292</v>
      </c>
      <c r="E28" s="22">
        <v>49953</v>
      </c>
      <c r="F28" s="22">
        <v>29541</v>
      </c>
      <c r="G28" s="22">
        <v>26889</v>
      </c>
      <c r="H28" s="22">
        <v>27591</v>
      </c>
      <c r="I28" s="22">
        <v>18678</v>
      </c>
      <c r="J28" s="22">
        <v>11718</v>
      </c>
      <c r="K28" s="22">
        <v>4209</v>
      </c>
      <c r="L28" s="22">
        <v>516</v>
      </c>
      <c r="M28" s="22">
        <v>117</v>
      </c>
      <c r="N28" s="22">
        <v>169212</v>
      </c>
    </row>
    <row r="29" spans="1:14" s="22" customFormat="1" x14ac:dyDescent="0.25">
      <c r="B29" s="50" t="s">
        <v>294</v>
      </c>
      <c r="E29" s="22">
        <v>30907</v>
      </c>
      <c r="F29" s="22">
        <v>49892</v>
      </c>
      <c r="G29" s="22">
        <v>62513</v>
      </c>
      <c r="H29" s="22">
        <v>72150</v>
      </c>
      <c r="I29" s="22">
        <v>78013</v>
      </c>
      <c r="J29" s="22">
        <v>83895</v>
      </c>
      <c r="K29" s="22">
        <v>87921</v>
      </c>
      <c r="L29" s="22">
        <v>98116</v>
      </c>
      <c r="M29" s="22">
        <v>102419</v>
      </c>
      <c r="N29" s="22">
        <v>56510</v>
      </c>
    </row>
    <row r="30" spans="1:14" s="22" customFormat="1" x14ac:dyDescent="0.25"/>
    <row r="31" spans="1:14" s="22" customFormat="1" x14ac:dyDescent="0.25"/>
  </sheetData>
  <hyperlinks>
    <hyperlink ref="A1" location="TOC!A1" display="TOC" xr:uid="{00000000-0004-0000-0900-000000000000}"/>
  </hyperlink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122"/>
  <sheetViews>
    <sheetView workbookViewId="0">
      <selection activeCell="L27" sqref="L27"/>
    </sheetView>
  </sheetViews>
  <sheetFormatPr defaultRowHeight="15" x14ac:dyDescent="0.25"/>
  <cols>
    <col min="3" max="3" width="12.5703125" bestFit="1" customWidth="1"/>
    <col min="4" max="4" width="12.42578125" customWidth="1"/>
    <col min="5" max="5" width="14.5703125" bestFit="1" customWidth="1"/>
    <col min="8" max="8" width="12.5703125" bestFit="1" customWidth="1"/>
    <col min="9" max="9" width="10.5703125" bestFit="1" customWidth="1"/>
  </cols>
  <sheetData>
    <row r="1" spans="1:6" x14ac:dyDescent="0.25">
      <c r="A1" s="1" t="s">
        <v>0</v>
      </c>
      <c r="D1" s="30"/>
      <c r="F1" s="84" t="s">
        <v>324</v>
      </c>
    </row>
    <row r="2" spans="1:6" x14ac:dyDescent="0.25">
      <c r="A2" s="51" t="s">
        <v>35</v>
      </c>
      <c r="B2" s="52" t="s">
        <v>390</v>
      </c>
      <c r="F2" s="84" t="s">
        <v>325</v>
      </c>
    </row>
    <row r="3" spans="1:6" x14ac:dyDescent="0.25">
      <c r="A3" s="11" t="s">
        <v>36</v>
      </c>
      <c r="B3" s="52" t="s">
        <v>358</v>
      </c>
      <c r="F3" s="84"/>
    </row>
    <row r="4" spans="1:6" x14ac:dyDescent="0.25">
      <c r="A4" s="157"/>
      <c r="B4" s="157"/>
      <c r="C4" s="157"/>
      <c r="F4" s="84"/>
    </row>
    <row r="5" spans="1:6" x14ac:dyDescent="0.25">
      <c r="A5" s="88"/>
      <c r="B5" s="135" t="s">
        <v>38</v>
      </c>
      <c r="C5" s="13" t="s">
        <v>365</v>
      </c>
      <c r="D5" s="133" t="s">
        <v>355</v>
      </c>
      <c r="E5" s="133" t="s">
        <v>356</v>
      </c>
    </row>
    <row r="6" spans="1:6" x14ac:dyDescent="0.25">
      <c r="A6" s="88"/>
      <c r="B6" s="122" t="s">
        <v>336</v>
      </c>
      <c r="C6" s="122">
        <v>15</v>
      </c>
      <c r="D6" s="122">
        <v>359</v>
      </c>
      <c r="E6" s="146">
        <v>8551.8746518105854</v>
      </c>
    </row>
    <row r="7" spans="1:6" x14ac:dyDescent="0.25">
      <c r="A7" s="88"/>
      <c r="B7" s="122">
        <v>16</v>
      </c>
      <c r="C7" s="122">
        <v>16</v>
      </c>
      <c r="D7" s="122">
        <v>50</v>
      </c>
      <c r="E7" s="146">
        <v>8762.32</v>
      </c>
    </row>
    <row r="8" spans="1:6" x14ac:dyDescent="0.25">
      <c r="A8" s="88"/>
      <c r="B8" s="122">
        <v>17</v>
      </c>
      <c r="C8" s="122">
        <v>17</v>
      </c>
      <c r="D8" s="122">
        <v>70</v>
      </c>
      <c r="E8" s="146">
        <v>8727.557142857142</v>
      </c>
    </row>
    <row r="9" spans="1:6" x14ac:dyDescent="0.25">
      <c r="A9" s="88"/>
      <c r="B9" s="122">
        <v>18</v>
      </c>
      <c r="C9" s="122">
        <v>18</v>
      </c>
      <c r="D9" s="122">
        <v>62</v>
      </c>
      <c r="E9" s="146">
        <v>9631.0645161290322</v>
      </c>
    </row>
    <row r="10" spans="1:6" x14ac:dyDescent="0.25">
      <c r="A10" s="88"/>
      <c r="B10" s="122">
        <v>19</v>
      </c>
      <c r="C10" s="122">
        <v>19</v>
      </c>
      <c r="D10" s="122">
        <v>62</v>
      </c>
      <c r="E10" s="146">
        <v>10552.225806451614</v>
      </c>
    </row>
    <row r="11" spans="1:6" x14ac:dyDescent="0.25">
      <c r="A11" s="88"/>
      <c r="B11" s="122">
        <v>20</v>
      </c>
      <c r="C11" s="122">
        <v>20</v>
      </c>
      <c r="D11" s="122">
        <v>60</v>
      </c>
      <c r="E11" s="146">
        <v>11473.683333333332</v>
      </c>
    </row>
    <row r="12" spans="1:6" x14ac:dyDescent="0.25">
      <c r="A12" s="88"/>
      <c r="B12" s="122">
        <v>21</v>
      </c>
      <c r="C12" s="122">
        <v>21</v>
      </c>
      <c r="D12" s="122">
        <v>46</v>
      </c>
      <c r="E12" s="146">
        <v>10944.95652173913</v>
      </c>
    </row>
    <row r="13" spans="1:6" x14ac:dyDescent="0.25">
      <c r="A13" s="88"/>
      <c r="B13" s="122">
        <v>22</v>
      </c>
      <c r="C13" s="122">
        <v>22</v>
      </c>
      <c r="D13" s="122">
        <v>5</v>
      </c>
      <c r="E13" s="146">
        <v>14242.6</v>
      </c>
    </row>
    <row r="14" spans="1:6" x14ac:dyDescent="0.25">
      <c r="A14" s="88"/>
      <c r="B14" s="122">
        <v>23</v>
      </c>
      <c r="C14" s="122">
        <v>23</v>
      </c>
      <c r="D14" s="122">
        <v>3</v>
      </c>
      <c r="E14" s="146">
        <v>9232</v>
      </c>
    </row>
    <row r="15" spans="1:6" x14ac:dyDescent="0.25">
      <c r="A15" s="88"/>
      <c r="B15" s="122">
        <v>24</v>
      </c>
      <c r="C15" s="122">
        <v>24</v>
      </c>
      <c r="D15" s="122">
        <v>1</v>
      </c>
      <c r="E15" s="146">
        <v>51856</v>
      </c>
    </row>
    <row r="16" spans="1:6" x14ac:dyDescent="0.25">
      <c r="A16" s="88"/>
      <c r="B16" s="122">
        <v>25</v>
      </c>
      <c r="C16" s="122">
        <v>25</v>
      </c>
      <c r="D16" s="122">
        <v>3</v>
      </c>
      <c r="E16" s="146">
        <v>13228.333333333334</v>
      </c>
    </row>
    <row r="17" spans="1:5" x14ac:dyDescent="0.25">
      <c r="A17" s="88"/>
      <c r="B17" s="122">
        <v>26</v>
      </c>
      <c r="C17" s="122">
        <v>26</v>
      </c>
      <c r="D17" s="122">
        <v>3</v>
      </c>
      <c r="E17" s="146">
        <v>27012.333333333332</v>
      </c>
    </row>
    <row r="18" spans="1:5" x14ac:dyDescent="0.25">
      <c r="A18" s="88"/>
      <c r="B18" s="122">
        <v>27</v>
      </c>
      <c r="C18" s="122">
        <v>27</v>
      </c>
      <c r="D18" s="122">
        <v>4</v>
      </c>
      <c r="E18" s="146">
        <v>38323</v>
      </c>
    </row>
    <row r="19" spans="1:5" x14ac:dyDescent="0.25">
      <c r="A19" s="88"/>
      <c r="B19" s="122">
        <v>28</v>
      </c>
      <c r="C19" s="122">
        <v>28</v>
      </c>
      <c r="D19" s="122">
        <v>7</v>
      </c>
      <c r="E19" s="146">
        <v>11259.285714285714</v>
      </c>
    </row>
    <row r="20" spans="1:5" x14ac:dyDescent="0.25">
      <c r="A20" s="88"/>
      <c r="B20" s="122">
        <v>29</v>
      </c>
      <c r="C20" s="122">
        <v>29</v>
      </c>
      <c r="D20" s="122">
        <v>9</v>
      </c>
      <c r="E20" s="146">
        <v>10213.444444444445</v>
      </c>
    </row>
    <row r="21" spans="1:5" x14ac:dyDescent="0.25">
      <c r="A21" s="88"/>
      <c r="B21" s="122">
        <v>30</v>
      </c>
      <c r="C21" s="122">
        <v>30</v>
      </c>
      <c r="D21" s="122">
        <v>9</v>
      </c>
      <c r="E21" s="146">
        <v>16226.666666666666</v>
      </c>
    </row>
    <row r="22" spans="1:5" x14ac:dyDescent="0.25">
      <c r="A22" s="88"/>
      <c r="B22" s="122">
        <v>31</v>
      </c>
      <c r="C22" s="122">
        <v>31</v>
      </c>
      <c r="D22" s="122">
        <v>10</v>
      </c>
      <c r="E22" s="146">
        <v>15230.7</v>
      </c>
    </row>
    <row r="23" spans="1:5" x14ac:dyDescent="0.25">
      <c r="A23" s="88"/>
      <c r="B23" s="122">
        <v>32</v>
      </c>
      <c r="C23" s="122">
        <v>32</v>
      </c>
      <c r="D23" s="122">
        <v>6</v>
      </c>
      <c r="E23" s="146">
        <v>20206.666666666668</v>
      </c>
    </row>
    <row r="24" spans="1:5" x14ac:dyDescent="0.25">
      <c r="A24" s="88"/>
      <c r="B24" s="122">
        <v>33</v>
      </c>
      <c r="C24" s="122">
        <v>33</v>
      </c>
      <c r="D24" s="122">
        <v>11</v>
      </c>
      <c r="E24" s="146">
        <v>11179.272727272728</v>
      </c>
    </row>
    <row r="25" spans="1:5" x14ac:dyDescent="0.25">
      <c r="A25" s="88"/>
      <c r="B25" s="122">
        <v>34</v>
      </c>
      <c r="C25" s="122">
        <v>34</v>
      </c>
      <c r="D25" s="122">
        <v>21</v>
      </c>
      <c r="E25" s="146">
        <v>21290.095238095237</v>
      </c>
    </row>
    <row r="26" spans="1:5" x14ac:dyDescent="0.25">
      <c r="A26" s="88"/>
      <c r="B26" s="122">
        <v>35</v>
      </c>
      <c r="C26" s="122">
        <v>35</v>
      </c>
      <c r="D26" s="122">
        <v>17</v>
      </c>
      <c r="E26" s="146">
        <v>12463.529411764706</v>
      </c>
    </row>
    <row r="27" spans="1:5" x14ac:dyDescent="0.25">
      <c r="A27" s="88"/>
      <c r="B27" s="122">
        <v>36</v>
      </c>
      <c r="C27" s="122">
        <v>36</v>
      </c>
      <c r="D27" s="122">
        <v>22</v>
      </c>
      <c r="E27" s="146">
        <v>16875.81818181818</v>
      </c>
    </row>
    <row r="28" spans="1:5" x14ac:dyDescent="0.25">
      <c r="A28" s="88"/>
      <c r="B28" s="122">
        <v>37</v>
      </c>
      <c r="C28" s="122">
        <v>37</v>
      </c>
      <c r="D28" s="122">
        <v>23</v>
      </c>
      <c r="E28" s="146">
        <v>21940.217391304348</v>
      </c>
    </row>
    <row r="29" spans="1:5" x14ac:dyDescent="0.25">
      <c r="A29" s="88"/>
      <c r="B29" s="122">
        <v>38</v>
      </c>
      <c r="C29" s="122">
        <v>38</v>
      </c>
      <c r="D29" s="122">
        <v>22</v>
      </c>
      <c r="E29" s="146">
        <v>18752.772727272728</v>
      </c>
    </row>
    <row r="30" spans="1:5" x14ac:dyDescent="0.25">
      <c r="A30" s="88"/>
      <c r="B30" s="122">
        <v>39</v>
      </c>
      <c r="C30" s="122">
        <v>39</v>
      </c>
      <c r="D30" s="122">
        <v>22</v>
      </c>
      <c r="E30" s="146">
        <v>18303.31818181818</v>
      </c>
    </row>
    <row r="31" spans="1:5" x14ac:dyDescent="0.25">
      <c r="A31" s="88"/>
      <c r="B31" s="122">
        <v>40</v>
      </c>
      <c r="C31" s="122">
        <v>40</v>
      </c>
      <c r="D31" s="122">
        <v>26</v>
      </c>
      <c r="E31" s="146">
        <v>17782.26923076923</v>
      </c>
    </row>
    <row r="32" spans="1:5" x14ac:dyDescent="0.25">
      <c r="A32" s="88"/>
      <c r="B32" s="122">
        <v>41</v>
      </c>
      <c r="C32" s="122">
        <v>41</v>
      </c>
      <c r="D32" s="122">
        <v>37</v>
      </c>
      <c r="E32" s="146">
        <v>20427.297297297297</v>
      </c>
    </row>
    <row r="33" spans="1:5" x14ac:dyDescent="0.25">
      <c r="A33" s="88"/>
      <c r="B33" s="122">
        <v>42</v>
      </c>
      <c r="C33" s="122">
        <v>42</v>
      </c>
      <c r="D33" s="122">
        <v>32</v>
      </c>
      <c r="E33" s="146">
        <v>19182.9375</v>
      </c>
    </row>
    <row r="34" spans="1:5" x14ac:dyDescent="0.25">
      <c r="A34" s="88"/>
      <c r="B34" s="122">
        <v>43</v>
      </c>
      <c r="C34" s="122">
        <v>43</v>
      </c>
      <c r="D34" s="122">
        <v>41</v>
      </c>
      <c r="E34" s="146">
        <v>20810.731707317074</v>
      </c>
    </row>
    <row r="35" spans="1:5" x14ac:dyDescent="0.25">
      <c r="A35" s="88"/>
      <c r="B35" s="122">
        <v>44</v>
      </c>
      <c r="C35" s="122">
        <v>44</v>
      </c>
      <c r="D35" s="122">
        <v>51</v>
      </c>
      <c r="E35" s="146">
        <v>19457.901960784315</v>
      </c>
    </row>
    <row r="36" spans="1:5" x14ac:dyDescent="0.25">
      <c r="A36" s="88"/>
      <c r="B36" s="122">
        <v>45</v>
      </c>
      <c r="C36" s="122">
        <v>45</v>
      </c>
      <c r="D36" s="122">
        <v>66</v>
      </c>
      <c r="E36" s="146">
        <v>22988.196969696968</v>
      </c>
    </row>
    <row r="37" spans="1:5" x14ac:dyDescent="0.25">
      <c r="A37" s="88"/>
      <c r="B37" s="122">
        <v>46</v>
      </c>
      <c r="C37" s="122">
        <v>46</v>
      </c>
      <c r="D37" s="122">
        <v>67</v>
      </c>
      <c r="E37" s="146">
        <v>22833.373134328358</v>
      </c>
    </row>
    <row r="38" spans="1:5" x14ac:dyDescent="0.25">
      <c r="A38" s="88"/>
      <c r="B38" s="122">
        <v>47</v>
      </c>
      <c r="C38" s="122">
        <v>47</v>
      </c>
      <c r="D38" s="122">
        <v>88</v>
      </c>
      <c r="E38" s="146">
        <v>24547.363636363636</v>
      </c>
    </row>
    <row r="39" spans="1:5" x14ac:dyDescent="0.25">
      <c r="A39" s="88"/>
      <c r="B39" s="122">
        <v>48</v>
      </c>
      <c r="C39" s="122">
        <v>48</v>
      </c>
      <c r="D39" s="122">
        <v>81</v>
      </c>
      <c r="E39" s="146">
        <v>26761.518518518518</v>
      </c>
    </row>
    <row r="40" spans="1:5" x14ac:dyDescent="0.25">
      <c r="A40" s="88"/>
      <c r="B40" s="122">
        <v>49</v>
      </c>
      <c r="C40" s="122">
        <v>49</v>
      </c>
      <c r="D40" s="122">
        <v>107</v>
      </c>
      <c r="E40" s="146">
        <v>26580.570093457944</v>
      </c>
    </row>
    <row r="41" spans="1:5" x14ac:dyDescent="0.25">
      <c r="A41" s="88"/>
      <c r="B41" s="122">
        <v>50</v>
      </c>
      <c r="C41" s="122">
        <v>50</v>
      </c>
      <c r="D41" s="122">
        <v>111</v>
      </c>
      <c r="E41" s="146">
        <v>31483.513513513513</v>
      </c>
    </row>
    <row r="42" spans="1:5" x14ac:dyDescent="0.25">
      <c r="A42" s="88"/>
      <c r="B42" s="122">
        <v>51</v>
      </c>
      <c r="C42" s="122">
        <v>51</v>
      </c>
      <c r="D42" s="122">
        <v>166</v>
      </c>
      <c r="E42" s="146">
        <v>38787.734939759037</v>
      </c>
    </row>
    <row r="43" spans="1:5" x14ac:dyDescent="0.25">
      <c r="A43" s="88"/>
      <c r="B43" s="122">
        <v>52</v>
      </c>
      <c r="C43" s="122">
        <v>52</v>
      </c>
      <c r="D43" s="122">
        <v>277</v>
      </c>
      <c r="E43" s="146">
        <v>40073.935018050543</v>
      </c>
    </row>
    <row r="44" spans="1:5" x14ac:dyDescent="0.25">
      <c r="A44" s="88"/>
      <c r="B44" s="122">
        <v>53</v>
      </c>
      <c r="C44" s="122">
        <v>53</v>
      </c>
      <c r="D44" s="122">
        <v>562</v>
      </c>
      <c r="E44" s="146">
        <v>44175.727758007117</v>
      </c>
    </row>
    <row r="45" spans="1:5" x14ac:dyDescent="0.25">
      <c r="A45" s="88"/>
      <c r="B45" s="122">
        <v>54</v>
      </c>
      <c r="C45" s="122">
        <v>54</v>
      </c>
      <c r="D45" s="122">
        <v>876</v>
      </c>
      <c r="E45" s="146">
        <v>46222.751141552515</v>
      </c>
    </row>
    <row r="46" spans="1:5" x14ac:dyDescent="0.25">
      <c r="A46" s="88"/>
      <c r="B46" s="122">
        <v>55</v>
      </c>
      <c r="C46" s="122">
        <v>55</v>
      </c>
      <c r="D46" s="122">
        <v>1127</v>
      </c>
      <c r="E46" s="146">
        <v>45907.545696539484</v>
      </c>
    </row>
    <row r="47" spans="1:5" x14ac:dyDescent="0.25">
      <c r="A47" s="88"/>
      <c r="B47" s="122">
        <v>56</v>
      </c>
      <c r="C47" s="122">
        <v>56</v>
      </c>
      <c r="D47" s="122">
        <v>1370</v>
      </c>
      <c r="E47" s="146">
        <v>46182.545255474455</v>
      </c>
    </row>
    <row r="48" spans="1:5" x14ac:dyDescent="0.25">
      <c r="A48" s="88"/>
      <c r="B48" s="122">
        <v>57</v>
      </c>
      <c r="C48" s="122">
        <v>57</v>
      </c>
      <c r="D48" s="122">
        <v>1754</v>
      </c>
      <c r="E48" s="146">
        <v>48350.175028506274</v>
      </c>
    </row>
    <row r="49" spans="1:5" x14ac:dyDescent="0.25">
      <c r="A49" s="88"/>
      <c r="B49" s="122">
        <v>58</v>
      </c>
      <c r="C49" s="122">
        <v>58</v>
      </c>
      <c r="D49" s="122">
        <v>2212</v>
      </c>
      <c r="E49" s="146">
        <v>50230.949367088608</v>
      </c>
    </row>
    <row r="50" spans="1:5" x14ac:dyDescent="0.25">
      <c r="A50" s="88"/>
      <c r="B50" s="122">
        <v>59</v>
      </c>
      <c r="C50" s="122">
        <v>59</v>
      </c>
      <c r="D50" s="122">
        <v>2724</v>
      </c>
      <c r="E50" s="146">
        <v>52425.46402349486</v>
      </c>
    </row>
    <row r="51" spans="1:5" x14ac:dyDescent="0.25">
      <c r="A51" s="88"/>
      <c r="B51" s="122">
        <v>60</v>
      </c>
      <c r="C51" s="122">
        <v>60</v>
      </c>
      <c r="D51" s="122">
        <v>3317</v>
      </c>
      <c r="E51" s="146">
        <v>50263.876695809464</v>
      </c>
    </row>
    <row r="52" spans="1:5" x14ac:dyDescent="0.25">
      <c r="A52" s="88"/>
      <c r="B52" s="122">
        <v>61</v>
      </c>
      <c r="C52" s="122">
        <v>61</v>
      </c>
      <c r="D52" s="122">
        <v>4295</v>
      </c>
      <c r="E52" s="146">
        <v>48894.200232828873</v>
      </c>
    </row>
    <row r="53" spans="1:5" x14ac:dyDescent="0.25">
      <c r="A53" s="88"/>
      <c r="B53" s="122">
        <v>62</v>
      </c>
      <c r="C53" s="122">
        <v>62</v>
      </c>
      <c r="D53" s="122">
        <v>4860</v>
      </c>
      <c r="E53" s="146">
        <v>48383.306378600821</v>
      </c>
    </row>
    <row r="54" spans="1:5" x14ac:dyDescent="0.25">
      <c r="A54" s="88"/>
      <c r="B54" s="122">
        <v>63</v>
      </c>
      <c r="C54" s="122">
        <v>63</v>
      </c>
      <c r="D54" s="122">
        <v>5793</v>
      </c>
      <c r="E54" s="146">
        <v>49365.528223718284</v>
      </c>
    </row>
    <row r="55" spans="1:5" x14ac:dyDescent="0.25">
      <c r="A55" s="88"/>
      <c r="B55" s="122">
        <v>64</v>
      </c>
      <c r="C55" s="122">
        <v>64</v>
      </c>
      <c r="D55" s="122">
        <v>6707</v>
      </c>
      <c r="E55" s="146">
        <v>49404.889220217679</v>
      </c>
    </row>
    <row r="56" spans="1:5" x14ac:dyDescent="0.25">
      <c r="A56" s="88"/>
      <c r="B56" s="122">
        <v>65</v>
      </c>
      <c r="C56" s="122">
        <v>65</v>
      </c>
      <c r="D56" s="122">
        <v>7726</v>
      </c>
      <c r="E56" s="146">
        <v>48924.048407973081</v>
      </c>
    </row>
    <row r="57" spans="1:5" x14ac:dyDescent="0.25">
      <c r="A57" s="88"/>
      <c r="B57" s="122">
        <v>66</v>
      </c>
      <c r="C57" s="122">
        <v>66</v>
      </c>
      <c r="D57" s="122">
        <v>7941</v>
      </c>
      <c r="E57" s="146">
        <v>48943.705704571214</v>
      </c>
    </row>
    <row r="58" spans="1:5" x14ac:dyDescent="0.25">
      <c r="A58" s="88"/>
      <c r="B58" s="122">
        <v>67</v>
      </c>
      <c r="C58" s="122">
        <v>67</v>
      </c>
      <c r="D58" s="122">
        <v>8071</v>
      </c>
      <c r="E58" s="146">
        <v>48720.841407508364</v>
      </c>
    </row>
    <row r="59" spans="1:5" x14ac:dyDescent="0.25">
      <c r="A59" s="88"/>
      <c r="B59" s="122">
        <v>68</v>
      </c>
      <c r="C59" s="122">
        <v>68</v>
      </c>
      <c r="D59" s="122">
        <v>8148</v>
      </c>
      <c r="E59" s="146">
        <v>48730.8294059892</v>
      </c>
    </row>
    <row r="60" spans="1:5" x14ac:dyDescent="0.25">
      <c r="A60" s="88"/>
      <c r="B60" s="122">
        <v>69</v>
      </c>
      <c r="C60" s="122">
        <v>69</v>
      </c>
      <c r="D60" s="122">
        <v>8844</v>
      </c>
      <c r="E60" s="146">
        <v>48217.036521935777</v>
      </c>
    </row>
    <row r="61" spans="1:5" x14ac:dyDescent="0.25">
      <c r="A61" s="88"/>
      <c r="B61" s="122">
        <v>70</v>
      </c>
      <c r="C61" s="122">
        <v>70</v>
      </c>
      <c r="D61" s="122">
        <v>5928</v>
      </c>
      <c r="E61" s="146">
        <v>47884.38545883941</v>
      </c>
    </row>
    <row r="62" spans="1:5" x14ac:dyDescent="0.25">
      <c r="A62" s="88"/>
      <c r="B62" s="122">
        <v>71</v>
      </c>
      <c r="C62" s="122">
        <v>71</v>
      </c>
      <c r="D62" s="122">
        <v>5652</v>
      </c>
      <c r="E62" s="146">
        <v>46253.220983722575</v>
      </c>
    </row>
    <row r="63" spans="1:5" x14ac:dyDescent="0.25">
      <c r="A63" s="88"/>
      <c r="B63" s="122">
        <v>72</v>
      </c>
      <c r="C63" s="122">
        <v>72</v>
      </c>
      <c r="D63" s="122">
        <v>5604</v>
      </c>
      <c r="E63" s="146">
        <v>45260.551927194858</v>
      </c>
    </row>
    <row r="64" spans="1:5" x14ac:dyDescent="0.25">
      <c r="A64" s="88"/>
      <c r="B64" s="122">
        <v>73</v>
      </c>
      <c r="C64" s="122">
        <v>73</v>
      </c>
      <c r="D64" s="122">
        <v>6180</v>
      </c>
      <c r="E64" s="146">
        <v>44764.243042071197</v>
      </c>
    </row>
    <row r="65" spans="1:5" x14ac:dyDescent="0.25">
      <c r="A65" s="88"/>
      <c r="B65" s="122">
        <v>74</v>
      </c>
      <c r="C65" s="122">
        <v>74</v>
      </c>
      <c r="D65" s="122">
        <v>5166</v>
      </c>
      <c r="E65" s="146">
        <v>43876.676926054977</v>
      </c>
    </row>
    <row r="66" spans="1:5" x14ac:dyDescent="0.25">
      <c r="A66" s="88"/>
      <c r="B66" s="122">
        <v>75</v>
      </c>
      <c r="C66" s="122">
        <v>75</v>
      </c>
      <c r="D66" s="122">
        <v>4568</v>
      </c>
      <c r="E66" s="146">
        <v>43060.780647985986</v>
      </c>
    </row>
    <row r="67" spans="1:5" x14ac:dyDescent="0.25">
      <c r="A67" s="88"/>
      <c r="B67" s="122">
        <v>76</v>
      </c>
      <c r="C67" s="122">
        <v>76</v>
      </c>
      <c r="D67" s="122">
        <v>4099</v>
      </c>
      <c r="E67" s="146">
        <v>42357.490851427174</v>
      </c>
    </row>
    <row r="68" spans="1:5" x14ac:dyDescent="0.25">
      <c r="A68" s="88"/>
      <c r="B68" s="122">
        <v>77</v>
      </c>
      <c r="C68" s="122">
        <v>77</v>
      </c>
      <c r="D68" s="122">
        <v>4004</v>
      </c>
      <c r="E68" s="146">
        <v>41040.534965034967</v>
      </c>
    </row>
    <row r="69" spans="1:5" x14ac:dyDescent="0.25">
      <c r="A69" s="88"/>
      <c r="B69" s="122">
        <v>78</v>
      </c>
      <c r="C69" s="122">
        <v>78</v>
      </c>
      <c r="D69" s="122">
        <v>3974</v>
      </c>
      <c r="E69" s="146">
        <v>40018.584046300959</v>
      </c>
    </row>
    <row r="70" spans="1:5" x14ac:dyDescent="0.25">
      <c r="A70" s="88"/>
      <c r="B70" s="122">
        <v>79</v>
      </c>
      <c r="C70" s="122">
        <v>79</v>
      </c>
      <c r="D70" s="122">
        <v>3576</v>
      </c>
      <c r="E70" s="146">
        <v>38290.711409395975</v>
      </c>
    </row>
    <row r="71" spans="1:5" x14ac:dyDescent="0.25">
      <c r="A71" s="88"/>
      <c r="B71" s="122">
        <v>80</v>
      </c>
      <c r="C71" s="122">
        <v>80</v>
      </c>
      <c r="D71" s="122">
        <v>3326</v>
      </c>
      <c r="E71" s="146">
        <v>37741.054720384847</v>
      </c>
    </row>
    <row r="72" spans="1:5" x14ac:dyDescent="0.25">
      <c r="A72" s="88"/>
      <c r="B72" s="122">
        <v>81</v>
      </c>
      <c r="C72" s="122">
        <v>81</v>
      </c>
      <c r="D72" s="122">
        <v>3202</v>
      </c>
      <c r="E72" s="146">
        <v>35870.693941286692</v>
      </c>
    </row>
    <row r="73" spans="1:5" x14ac:dyDescent="0.25">
      <c r="A73" s="88"/>
      <c r="B73" s="122">
        <v>82</v>
      </c>
      <c r="C73" s="122">
        <v>82</v>
      </c>
      <c r="D73" s="122">
        <v>2691</v>
      </c>
      <c r="E73" s="146">
        <v>36048.955035302861</v>
      </c>
    </row>
    <row r="74" spans="1:5" x14ac:dyDescent="0.25">
      <c r="A74" s="88"/>
      <c r="B74" s="122">
        <v>83</v>
      </c>
      <c r="C74" s="122">
        <v>83</v>
      </c>
      <c r="D74" s="122">
        <v>2654</v>
      </c>
      <c r="E74" s="146">
        <v>34989.460813865866</v>
      </c>
    </row>
    <row r="75" spans="1:5" x14ac:dyDescent="0.25">
      <c r="A75" s="88"/>
      <c r="B75" s="122">
        <v>84</v>
      </c>
      <c r="C75" s="122">
        <v>84</v>
      </c>
      <c r="D75" s="122">
        <v>2484</v>
      </c>
      <c r="E75" s="146">
        <v>33606.595008051532</v>
      </c>
    </row>
    <row r="76" spans="1:5" x14ac:dyDescent="0.25">
      <c r="A76" s="88"/>
      <c r="B76" s="122">
        <v>85</v>
      </c>
      <c r="C76" s="122">
        <v>85</v>
      </c>
      <c r="D76" s="122">
        <v>2586</v>
      </c>
      <c r="E76" s="146">
        <v>32703.902552204177</v>
      </c>
    </row>
    <row r="77" spans="1:5" x14ac:dyDescent="0.25">
      <c r="A77" s="88"/>
      <c r="B77" s="122">
        <v>86</v>
      </c>
      <c r="C77" s="122">
        <v>86</v>
      </c>
      <c r="D77" s="122">
        <v>2326</v>
      </c>
      <c r="E77" s="146">
        <v>31384.271281169389</v>
      </c>
    </row>
    <row r="78" spans="1:5" x14ac:dyDescent="0.25">
      <c r="A78" s="88"/>
      <c r="B78" s="122">
        <v>87</v>
      </c>
      <c r="C78" s="122">
        <v>87</v>
      </c>
      <c r="D78" s="122">
        <v>2038</v>
      </c>
      <c r="E78" s="146">
        <v>30536.989205103044</v>
      </c>
    </row>
    <row r="79" spans="1:5" x14ac:dyDescent="0.25">
      <c r="A79" s="88"/>
      <c r="B79" s="122">
        <v>88</v>
      </c>
      <c r="C79" s="122">
        <v>88</v>
      </c>
      <c r="D79" s="122">
        <v>1820</v>
      </c>
      <c r="E79" s="146">
        <v>29121.521428571428</v>
      </c>
    </row>
    <row r="80" spans="1:5" x14ac:dyDescent="0.25">
      <c r="A80" s="88"/>
      <c r="B80" s="122">
        <v>89</v>
      </c>
      <c r="C80" s="122">
        <v>89</v>
      </c>
      <c r="D80" s="122">
        <v>1613</v>
      </c>
      <c r="E80" s="146">
        <v>28411.419714817112</v>
      </c>
    </row>
    <row r="81" spans="1:5" x14ac:dyDescent="0.25">
      <c r="A81" s="88"/>
      <c r="B81" s="122">
        <v>90</v>
      </c>
      <c r="C81" s="122">
        <v>90</v>
      </c>
      <c r="D81" s="122">
        <v>1295</v>
      </c>
      <c r="E81" s="146">
        <v>27513.260231660232</v>
      </c>
    </row>
    <row r="82" spans="1:5" x14ac:dyDescent="0.25">
      <c r="A82" s="88"/>
      <c r="B82" s="122">
        <v>91</v>
      </c>
      <c r="C82" s="122">
        <v>91</v>
      </c>
      <c r="D82" s="122">
        <v>1171</v>
      </c>
      <c r="E82" s="146">
        <v>27846.401366353544</v>
      </c>
    </row>
    <row r="83" spans="1:5" x14ac:dyDescent="0.25">
      <c r="A83" s="88"/>
      <c r="B83" s="122">
        <v>92</v>
      </c>
      <c r="C83" s="122">
        <v>92</v>
      </c>
      <c r="D83" s="122">
        <v>953</v>
      </c>
      <c r="E83" s="146">
        <v>26091.732423924448</v>
      </c>
    </row>
    <row r="84" spans="1:5" x14ac:dyDescent="0.25">
      <c r="A84" s="88"/>
      <c r="B84" s="122">
        <v>93</v>
      </c>
      <c r="C84" s="122">
        <v>93</v>
      </c>
      <c r="D84" s="122">
        <v>700</v>
      </c>
      <c r="E84" s="146">
        <v>24331.435714285715</v>
      </c>
    </row>
    <row r="85" spans="1:5" x14ac:dyDescent="0.25">
      <c r="A85" s="88"/>
      <c r="B85" s="122">
        <v>94</v>
      </c>
      <c r="C85" s="122">
        <v>94</v>
      </c>
      <c r="D85" s="122">
        <v>540</v>
      </c>
      <c r="E85" s="146">
        <v>24108.916666666668</v>
      </c>
    </row>
    <row r="86" spans="1:5" x14ac:dyDescent="0.25">
      <c r="A86" s="88"/>
      <c r="B86" s="122">
        <v>95</v>
      </c>
      <c r="C86" s="122">
        <v>95</v>
      </c>
      <c r="D86" s="122">
        <v>453</v>
      </c>
      <c r="E86" s="146">
        <v>22863.754966887416</v>
      </c>
    </row>
    <row r="87" spans="1:5" x14ac:dyDescent="0.25">
      <c r="A87" s="88"/>
      <c r="B87" s="122">
        <v>96</v>
      </c>
      <c r="C87" s="122">
        <v>96</v>
      </c>
      <c r="D87" s="122">
        <v>298</v>
      </c>
      <c r="E87" s="146">
        <v>23428.288590604028</v>
      </c>
    </row>
    <row r="88" spans="1:5" x14ac:dyDescent="0.25">
      <c r="A88" s="88"/>
      <c r="B88" s="122">
        <v>97</v>
      </c>
      <c r="C88" s="122">
        <v>97</v>
      </c>
      <c r="D88" s="122">
        <v>206</v>
      </c>
      <c r="E88" s="146">
        <v>21550.155339805824</v>
      </c>
    </row>
    <row r="89" spans="1:5" x14ac:dyDescent="0.25">
      <c r="A89" s="88"/>
      <c r="B89" s="122">
        <v>98</v>
      </c>
      <c r="C89" s="122">
        <v>98</v>
      </c>
      <c r="D89" s="122">
        <v>177</v>
      </c>
      <c r="E89" s="146">
        <v>22416.621468926554</v>
      </c>
    </row>
    <row r="90" spans="1:5" x14ac:dyDescent="0.25">
      <c r="A90" s="88"/>
      <c r="B90" s="122">
        <v>99</v>
      </c>
      <c r="C90" s="122">
        <v>99</v>
      </c>
      <c r="D90" s="122">
        <v>94</v>
      </c>
      <c r="E90" s="146">
        <v>18915.819148936171</v>
      </c>
    </row>
    <row r="91" spans="1:5" x14ac:dyDescent="0.25">
      <c r="A91" s="88"/>
      <c r="B91" s="122">
        <v>100</v>
      </c>
      <c r="C91" s="122">
        <v>100</v>
      </c>
      <c r="D91" s="122">
        <v>65</v>
      </c>
      <c r="E91" s="146">
        <v>19875.538461538461</v>
      </c>
    </row>
    <row r="92" spans="1:5" x14ac:dyDescent="0.25">
      <c r="A92" s="88"/>
      <c r="B92" s="122">
        <v>101</v>
      </c>
      <c r="C92" s="122">
        <v>101</v>
      </c>
      <c r="D92" s="122">
        <v>40</v>
      </c>
      <c r="E92" s="146">
        <v>23129.35</v>
      </c>
    </row>
    <row r="93" spans="1:5" x14ac:dyDescent="0.25">
      <c r="A93" s="88"/>
      <c r="B93" s="122">
        <v>102</v>
      </c>
      <c r="C93" s="122">
        <v>102</v>
      </c>
      <c r="D93" s="122">
        <v>30</v>
      </c>
      <c r="E93" s="146">
        <v>24429.766666666666</v>
      </c>
    </row>
    <row r="94" spans="1:5" x14ac:dyDescent="0.25">
      <c r="A94" s="88"/>
      <c r="B94" s="122">
        <v>103</v>
      </c>
      <c r="C94" s="122">
        <v>103</v>
      </c>
      <c r="D94" s="122">
        <v>18</v>
      </c>
      <c r="E94" s="146">
        <v>19903.055555555555</v>
      </c>
    </row>
    <row r="95" spans="1:5" x14ac:dyDescent="0.25">
      <c r="A95" s="88"/>
      <c r="B95" s="122">
        <v>104</v>
      </c>
      <c r="C95" s="122">
        <v>104</v>
      </c>
      <c r="D95" s="122">
        <v>15</v>
      </c>
      <c r="E95" s="146">
        <v>16287.333333333334</v>
      </c>
    </row>
    <row r="96" spans="1:5" x14ac:dyDescent="0.25">
      <c r="A96" s="88"/>
      <c r="B96" s="122">
        <v>105</v>
      </c>
      <c r="C96" s="122">
        <v>105</v>
      </c>
      <c r="D96" s="122">
        <v>2</v>
      </c>
      <c r="E96" s="146">
        <v>4920</v>
      </c>
    </row>
    <row r="97" spans="1:6" x14ac:dyDescent="0.25">
      <c r="A97" s="88"/>
      <c r="B97" s="122">
        <v>106</v>
      </c>
      <c r="C97" s="122">
        <v>106</v>
      </c>
      <c r="D97" s="122">
        <v>4</v>
      </c>
      <c r="E97" s="146">
        <v>16458.75</v>
      </c>
    </row>
    <row r="98" spans="1:6" x14ac:dyDescent="0.25">
      <c r="A98" s="88"/>
      <c r="B98" s="122">
        <v>107</v>
      </c>
      <c r="C98" s="122">
        <v>107</v>
      </c>
      <c r="D98" s="122">
        <v>1</v>
      </c>
      <c r="E98" s="146">
        <v>32544</v>
      </c>
    </row>
    <row r="99" spans="1:6" ht="15" customHeight="1" x14ac:dyDescent="0.25">
      <c r="A99" s="88"/>
      <c r="B99" s="122">
        <v>108</v>
      </c>
      <c r="C99" s="122">
        <v>108</v>
      </c>
      <c r="D99" s="122">
        <v>1</v>
      </c>
      <c r="E99" s="147">
        <v>11975</v>
      </c>
    </row>
    <row r="100" spans="1:6" ht="15" customHeight="1" x14ac:dyDescent="0.25">
      <c r="A100" s="122"/>
      <c r="B100" s="122"/>
      <c r="C100" s="122"/>
      <c r="D100" s="122"/>
    </row>
    <row r="101" spans="1:6" s="98" customFormat="1" x14ac:dyDescent="0.25">
      <c r="A101" s="119"/>
      <c r="B101" s="120"/>
      <c r="F101" s="121"/>
    </row>
    <row r="102" spans="1:6" x14ac:dyDescent="0.25">
      <c r="A102" s="51"/>
      <c r="B102" s="52"/>
      <c r="F102" s="84"/>
    </row>
    <row r="103" spans="1:6" x14ac:dyDescent="0.25">
      <c r="A103" s="51"/>
      <c r="B103" s="52"/>
      <c r="F103" s="84"/>
    </row>
    <row r="104" spans="1:6" x14ac:dyDescent="0.25">
      <c r="A104" s="51" t="s">
        <v>36</v>
      </c>
      <c r="B104" s="52" t="s">
        <v>308</v>
      </c>
    </row>
    <row r="106" spans="1:6" x14ac:dyDescent="0.25">
      <c r="A106" s="67" t="s">
        <v>302</v>
      </c>
      <c r="B106" s="66" t="s">
        <v>306</v>
      </c>
    </row>
    <row r="107" spans="1:6" x14ac:dyDescent="0.25">
      <c r="A107" s="63">
        <v>60</v>
      </c>
      <c r="B107">
        <v>0.18955056842477774</v>
      </c>
    </row>
    <row r="108" spans="1:6" x14ac:dyDescent="0.25">
      <c r="A108" s="63">
        <v>61</v>
      </c>
      <c r="B108">
        <v>8.3233459649950603E-2</v>
      </c>
    </row>
    <row r="109" spans="1:6" x14ac:dyDescent="0.25">
      <c r="A109" s="63">
        <v>62</v>
      </c>
      <c r="B109">
        <v>8.3233459649950603E-2</v>
      </c>
    </row>
    <row r="110" spans="1:6" x14ac:dyDescent="0.25">
      <c r="A110" s="63">
        <v>63</v>
      </c>
      <c r="B110">
        <v>8.3233459649950603E-2</v>
      </c>
    </row>
    <row r="111" spans="1:6" x14ac:dyDescent="0.25">
      <c r="A111" s="63">
        <v>64</v>
      </c>
      <c r="B111">
        <v>0.12970037894985181</v>
      </c>
    </row>
    <row r="112" spans="1:6" x14ac:dyDescent="0.25">
      <c r="A112" s="63">
        <v>65</v>
      </c>
      <c r="B112">
        <v>0.18985018947492591</v>
      </c>
    </row>
    <row r="113" spans="1:2" x14ac:dyDescent="0.25">
      <c r="A113" s="63">
        <v>66</v>
      </c>
      <c r="B113">
        <v>0.13676654035004937</v>
      </c>
    </row>
    <row r="114" spans="1:2" x14ac:dyDescent="0.25">
      <c r="A114" s="63">
        <v>67</v>
      </c>
      <c r="B114">
        <v>0.12661672982497532</v>
      </c>
    </row>
    <row r="115" spans="1:2" x14ac:dyDescent="0.25">
      <c r="A115" s="63">
        <v>68</v>
      </c>
      <c r="B115">
        <v>0.12000000000000001</v>
      </c>
    </row>
    <row r="116" spans="1:2" x14ac:dyDescent="0.25">
      <c r="A116" s="63">
        <v>69</v>
      </c>
      <c r="B116">
        <v>0.12000000000000001</v>
      </c>
    </row>
    <row r="117" spans="1:2" x14ac:dyDescent="0.25">
      <c r="A117" s="63">
        <v>70</v>
      </c>
      <c r="B117">
        <v>0.12000000000000001</v>
      </c>
    </row>
    <row r="118" spans="1:2" x14ac:dyDescent="0.25">
      <c r="A118" s="63">
        <v>71</v>
      </c>
      <c r="B118">
        <v>0.12000000000000001</v>
      </c>
    </row>
    <row r="119" spans="1:2" x14ac:dyDescent="0.25">
      <c r="A119" s="63">
        <v>72</v>
      </c>
      <c r="B119">
        <v>0.12000000000000001</v>
      </c>
    </row>
    <row r="120" spans="1:2" x14ac:dyDescent="0.25">
      <c r="A120" s="63">
        <v>73</v>
      </c>
      <c r="B120">
        <v>0.12000000000000001</v>
      </c>
    </row>
    <row r="121" spans="1:2" x14ac:dyDescent="0.25">
      <c r="A121" s="63">
        <v>74</v>
      </c>
      <c r="B121">
        <v>0.12000000000000001</v>
      </c>
    </row>
    <row r="122" spans="1:2" x14ac:dyDescent="0.25">
      <c r="A122" s="63">
        <v>75</v>
      </c>
      <c r="B122" s="67">
        <v>1</v>
      </c>
    </row>
  </sheetData>
  <mergeCells count="1">
    <mergeCell ref="A4:C4"/>
  </mergeCells>
  <hyperlinks>
    <hyperlink ref="A1" location="TOC!A1" display="TOC" xr:uid="{00000000-0004-0000-0A00-000000000000}"/>
  </hyperlink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X469"/>
  <sheetViews>
    <sheetView workbookViewId="0"/>
  </sheetViews>
  <sheetFormatPr defaultRowHeight="15" x14ac:dyDescent="0.25"/>
  <cols>
    <col min="2" max="2" width="10.140625" bestFit="1" customWidth="1"/>
    <col min="3" max="3" width="16.140625" bestFit="1" customWidth="1"/>
    <col min="4" max="4" width="8.7109375" style="99"/>
    <col min="5" max="5" width="8.7109375" style="55"/>
    <col min="6" max="6" width="12" style="103" bestFit="1" customWidth="1"/>
    <col min="7" max="7" width="10" style="99" customWidth="1"/>
    <col min="8" max="8" width="9.7109375" style="55" bestFit="1" customWidth="1"/>
    <col min="9" max="9" width="11" style="103" bestFit="1" customWidth="1"/>
    <col min="10" max="10" width="9.7109375" style="99" bestFit="1" customWidth="1"/>
    <col min="11" max="11" width="7.28515625" style="55" bestFit="1" customWidth="1"/>
    <col min="12" max="12" width="10.7109375" style="103" bestFit="1" customWidth="1"/>
    <col min="13" max="16" width="9.140625" style="55"/>
    <col min="21" max="21" width="12.5703125" bestFit="1" customWidth="1"/>
  </cols>
  <sheetData>
    <row r="1" spans="1:22" x14ac:dyDescent="0.25">
      <c r="A1" s="1" t="s">
        <v>0</v>
      </c>
    </row>
    <row r="2" spans="1:22" x14ac:dyDescent="0.25">
      <c r="A2" s="157" t="s">
        <v>339</v>
      </c>
      <c r="B2" s="157"/>
      <c r="C2" s="157"/>
      <c r="D2" s="158" t="s">
        <v>340</v>
      </c>
      <c r="E2" s="159"/>
      <c r="F2" s="160"/>
      <c r="G2" s="158" t="s">
        <v>341</v>
      </c>
      <c r="H2" s="159"/>
      <c r="I2" s="160"/>
      <c r="J2" s="158" t="s">
        <v>342</v>
      </c>
      <c r="K2" s="159"/>
      <c r="L2" s="160"/>
      <c r="M2" s="157" t="s">
        <v>343</v>
      </c>
      <c r="N2" s="157"/>
      <c r="O2" s="157"/>
    </row>
    <row r="3" spans="1:22" x14ac:dyDescent="0.25">
      <c r="A3" s="88" t="s">
        <v>271</v>
      </c>
      <c r="B3" s="88" t="s">
        <v>305</v>
      </c>
      <c r="C3" s="88" t="s">
        <v>326</v>
      </c>
      <c r="D3" s="100" t="s">
        <v>271</v>
      </c>
      <c r="E3" s="93" t="s">
        <v>305</v>
      </c>
      <c r="F3" s="104" t="s">
        <v>326</v>
      </c>
      <c r="G3" s="100" t="s">
        <v>271</v>
      </c>
      <c r="H3" s="93" t="s">
        <v>305</v>
      </c>
      <c r="I3" s="104" t="s">
        <v>326</v>
      </c>
      <c r="J3" s="100" t="s">
        <v>271</v>
      </c>
      <c r="K3" s="93" t="s">
        <v>305</v>
      </c>
      <c r="L3" s="104" t="s">
        <v>326</v>
      </c>
      <c r="M3" s="88" t="s">
        <v>271</v>
      </c>
      <c r="N3" s="88" t="s">
        <v>305</v>
      </c>
      <c r="O3" s="88" t="s">
        <v>326</v>
      </c>
      <c r="R3" s="13" t="s">
        <v>38</v>
      </c>
      <c r="S3" s="13" t="s">
        <v>37</v>
      </c>
      <c r="T3" s="133" t="s">
        <v>355</v>
      </c>
      <c r="U3" s="133" t="s">
        <v>356</v>
      </c>
      <c r="V3" s="133" t="s">
        <v>357</v>
      </c>
    </row>
    <row r="4" spans="1:22" x14ac:dyDescent="0.25">
      <c r="A4" t="s">
        <v>336</v>
      </c>
      <c r="B4">
        <f>E4+H4+K4+N4</f>
        <v>359</v>
      </c>
      <c r="C4">
        <f>F4+I4+L4+O4</f>
        <v>3070123</v>
      </c>
      <c r="J4" s="99" t="s">
        <v>336</v>
      </c>
      <c r="K4" s="55">
        <v>5</v>
      </c>
      <c r="L4" s="106">
        <v>38781</v>
      </c>
      <c r="M4" t="s">
        <v>336</v>
      </c>
      <c r="N4" s="55">
        <v>354</v>
      </c>
      <c r="O4" s="85">
        <v>3031342</v>
      </c>
      <c r="R4" s="122" t="s">
        <v>336</v>
      </c>
      <c r="S4" s="122" t="s">
        <v>336</v>
      </c>
      <c r="T4" s="122">
        <v>359</v>
      </c>
      <c r="U4" s="89">
        <v>3070123</v>
      </c>
      <c r="V4" s="134">
        <f>U4/T4</f>
        <v>8551.8746518105854</v>
      </c>
    </row>
    <row r="5" spans="1:22" x14ac:dyDescent="0.25">
      <c r="A5">
        <v>16</v>
      </c>
      <c r="B5">
        <f t="shared" ref="B5:B68" si="0">E5+H5+K5+N5</f>
        <v>50</v>
      </c>
      <c r="C5">
        <f t="shared" ref="C5:C68" si="1">F5+I5+L5+O5</f>
        <v>438116</v>
      </c>
      <c r="J5" s="99">
        <v>16</v>
      </c>
      <c r="K5" s="55">
        <v>0</v>
      </c>
      <c r="L5" s="103">
        <v>0</v>
      </c>
      <c r="M5" s="55">
        <v>16</v>
      </c>
      <c r="N5" s="55">
        <v>50</v>
      </c>
      <c r="O5" s="85">
        <v>438116</v>
      </c>
      <c r="R5" s="122">
        <v>16</v>
      </c>
      <c r="S5" s="122">
        <v>16</v>
      </c>
      <c r="T5" s="122">
        <v>50</v>
      </c>
      <c r="U5" s="89">
        <v>438116</v>
      </c>
      <c r="V5" s="134">
        <f t="shared" ref="V5:V68" si="2">U5/T5</f>
        <v>8762.32</v>
      </c>
    </row>
    <row r="6" spans="1:22" x14ac:dyDescent="0.25">
      <c r="A6">
        <v>17</v>
      </c>
      <c r="B6">
        <f t="shared" si="0"/>
        <v>70</v>
      </c>
      <c r="C6">
        <f t="shared" si="1"/>
        <v>610929</v>
      </c>
      <c r="J6" s="99">
        <v>17</v>
      </c>
      <c r="K6" s="55">
        <v>0</v>
      </c>
      <c r="L6" s="103">
        <v>0</v>
      </c>
      <c r="M6" s="55">
        <v>17</v>
      </c>
      <c r="N6" s="55">
        <v>70</v>
      </c>
      <c r="O6" s="85">
        <v>610929</v>
      </c>
      <c r="R6" s="122">
        <v>17</v>
      </c>
      <c r="S6" s="122">
        <v>17</v>
      </c>
      <c r="T6" s="122">
        <v>70</v>
      </c>
      <c r="U6" s="89">
        <v>610929</v>
      </c>
      <c r="V6" s="134">
        <f t="shared" si="2"/>
        <v>8727.557142857142</v>
      </c>
    </row>
    <row r="7" spans="1:22" x14ac:dyDescent="0.25">
      <c r="A7">
        <v>18</v>
      </c>
      <c r="B7">
        <f t="shared" si="0"/>
        <v>62</v>
      </c>
      <c r="C7">
        <f t="shared" si="1"/>
        <v>597126</v>
      </c>
      <c r="J7" s="99">
        <v>18</v>
      </c>
      <c r="K7" s="55">
        <v>0</v>
      </c>
      <c r="L7" s="103">
        <v>0</v>
      </c>
      <c r="M7" s="55">
        <v>18</v>
      </c>
      <c r="N7" s="55">
        <v>62</v>
      </c>
      <c r="O7" s="85">
        <v>597126</v>
      </c>
      <c r="R7" s="122">
        <v>18</v>
      </c>
      <c r="S7" s="122">
        <v>18</v>
      </c>
      <c r="T7" s="122">
        <v>62</v>
      </c>
      <c r="U7" s="89">
        <v>597126</v>
      </c>
      <c r="V7" s="134">
        <f t="shared" si="2"/>
        <v>9631.0645161290322</v>
      </c>
    </row>
    <row r="8" spans="1:22" x14ac:dyDescent="0.25">
      <c r="A8">
        <v>19</v>
      </c>
      <c r="B8">
        <f t="shared" si="0"/>
        <v>62</v>
      </c>
      <c r="C8">
        <f t="shared" si="1"/>
        <v>654238</v>
      </c>
      <c r="J8" s="99">
        <v>19</v>
      </c>
      <c r="K8" s="55">
        <v>2</v>
      </c>
      <c r="L8" s="106">
        <v>19498</v>
      </c>
      <c r="M8" s="55">
        <v>19</v>
      </c>
      <c r="N8" s="55">
        <v>60</v>
      </c>
      <c r="O8" s="85">
        <v>634740</v>
      </c>
      <c r="R8" s="122">
        <v>19</v>
      </c>
      <c r="S8" s="122">
        <v>19</v>
      </c>
      <c r="T8" s="122">
        <v>62</v>
      </c>
      <c r="U8" s="89">
        <v>654238</v>
      </c>
      <c r="V8" s="134">
        <f t="shared" si="2"/>
        <v>10552.225806451614</v>
      </c>
    </row>
    <row r="9" spans="1:22" x14ac:dyDescent="0.25">
      <c r="A9">
        <v>20</v>
      </c>
      <c r="B9">
        <f t="shared" si="0"/>
        <v>60</v>
      </c>
      <c r="C9">
        <f t="shared" si="1"/>
        <v>688421</v>
      </c>
      <c r="J9" s="99">
        <v>20</v>
      </c>
      <c r="K9" s="55">
        <v>0</v>
      </c>
      <c r="L9" s="103">
        <v>0</v>
      </c>
      <c r="M9" s="55">
        <v>20</v>
      </c>
      <c r="N9" s="55">
        <v>60</v>
      </c>
      <c r="O9" s="85">
        <v>688421</v>
      </c>
      <c r="R9" s="122">
        <v>20</v>
      </c>
      <c r="S9" s="122">
        <v>20</v>
      </c>
      <c r="T9" s="122">
        <v>60</v>
      </c>
      <c r="U9" s="89">
        <v>688421</v>
      </c>
      <c r="V9" s="134">
        <f t="shared" si="2"/>
        <v>11473.683333333332</v>
      </c>
    </row>
    <row r="10" spans="1:22" x14ac:dyDescent="0.25">
      <c r="A10" s="55">
        <v>21</v>
      </c>
      <c r="B10">
        <f t="shared" si="0"/>
        <v>46</v>
      </c>
      <c r="C10">
        <f t="shared" si="1"/>
        <v>503468</v>
      </c>
      <c r="J10" s="99">
        <v>21</v>
      </c>
      <c r="K10" s="55">
        <v>1</v>
      </c>
      <c r="L10" s="106">
        <v>12443</v>
      </c>
      <c r="M10" s="55">
        <v>21</v>
      </c>
      <c r="N10" s="55">
        <v>45</v>
      </c>
      <c r="O10" s="85">
        <v>491025</v>
      </c>
      <c r="R10" s="122">
        <v>21</v>
      </c>
      <c r="S10" s="122">
        <v>21</v>
      </c>
      <c r="T10" s="122">
        <v>46</v>
      </c>
      <c r="U10" s="89">
        <v>503468</v>
      </c>
      <c r="V10" s="134">
        <f t="shared" si="2"/>
        <v>10944.95652173913</v>
      </c>
    </row>
    <row r="11" spans="1:22" x14ac:dyDescent="0.25">
      <c r="A11" s="55">
        <v>22</v>
      </c>
      <c r="B11">
        <f t="shared" si="0"/>
        <v>5</v>
      </c>
      <c r="C11">
        <f t="shared" si="1"/>
        <v>71213</v>
      </c>
      <c r="J11" s="99">
        <v>22</v>
      </c>
      <c r="K11" s="55">
        <v>2</v>
      </c>
      <c r="L11" s="106">
        <v>26112</v>
      </c>
      <c r="M11" s="55">
        <v>22</v>
      </c>
      <c r="N11" s="55">
        <v>3</v>
      </c>
      <c r="O11" s="85">
        <v>45101</v>
      </c>
      <c r="R11" s="122">
        <v>22</v>
      </c>
      <c r="S11" s="122">
        <v>22</v>
      </c>
      <c r="T11" s="122">
        <v>5</v>
      </c>
      <c r="U11" s="89">
        <v>71213</v>
      </c>
      <c r="V11" s="134">
        <f t="shared" si="2"/>
        <v>14242.6</v>
      </c>
    </row>
    <row r="12" spans="1:22" x14ac:dyDescent="0.25">
      <c r="A12" s="55">
        <v>23</v>
      </c>
      <c r="B12">
        <f t="shared" si="0"/>
        <v>3</v>
      </c>
      <c r="C12">
        <f t="shared" si="1"/>
        <v>27696</v>
      </c>
      <c r="J12" s="99">
        <v>23</v>
      </c>
      <c r="K12" s="55">
        <v>1</v>
      </c>
      <c r="L12" s="106">
        <v>7056</v>
      </c>
      <c r="M12" s="55">
        <v>23</v>
      </c>
      <c r="N12" s="55">
        <v>2</v>
      </c>
      <c r="O12" s="85">
        <v>20640</v>
      </c>
      <c r="R12" s="122">
        <v>23</v>
      </c>
      <c r="S12" s="122">
        <v>23</v>
      </c>
      <c r="T12" s="122">
        <v>3</v>
      </c>
      <c r="U12" s="89">
        <v>27696</v>
      </c>
      <c r="V12" s="134">
        <f t="shared" si="2"/>
        <v>9232</v>
      </c>
    </row>
    <row r="13" spans="1:22" x14ac:dyDescent="0.25">
      <c r="A13" s="55">
        <v>24</v>
      </c>
      <c r="B13">
        <f t="shared" si="0"/>
        <v>1</v>
      </c>
      <c r="C13">
        <f t="shared" si="1"/>
        <v>51856</v>
      </c>
      <c r="J13" s="99">
        <v>24</v>
      </c>
      <c r="K13" s="55">
        <v>0</v>
      </c>
      <c r="L13" s="103">
        <v>0</v>
      </c>
      <c r="M13" s="55">
        <v>24</v>
      </c>
      <c r="N13" s="55">
        <v>1</v>
      </c>
      <c r="O13" s="85">
        <v>51856</v>
      </c>
      <c r="R13" s="122">
        <v>24</v>
      </c>
      <c r="S13" s="122">
        <v>24</v>
      </c>
      <c r="T13" s="122">
        <v>1</v>
      </c>
      <c r="U13" s="89">
        <v>51856</v>
      </c>
      <c r="V13" s="134">
        <f t="shared" si="2"/>
        <v>51856</v>
      </c>
    </row>
    <row r="14" spans="1:22" x14ac:dyDescent="0.25">
      <c r="A14" s="55">
        <v>25</v>
      </c>
      <c r="B14">
        <f t="shared" si="0"/>
        <v>3</v>
      </c>
      <c r="C14">
        <f t="shared" si="1"/>
        <v>39685</v>
      </c>
      <c r="J14" s="99">
        <v>25</v>
      </c>
      <c r="K14" s="55">
        <v>2</v>
      </c>
      <c r="L14" s="106">
        <v>33613</v>
      </c>
      <c r="M14" s="55">
        <v>25</v>
      </c>
      <c r="N14" s="55">
        <v>1</v>
      </c>
      <c r="O14" s="85">
        <v>6072</v>
      </c>
      <c r="R14" s="122">
        <v>25</v>
      </c>
      <c r="S14" s="122">
        <v>25</v>
      </c>
      <c r="T14" s="122">
        <v>3</v>
      </c>
      <c r="U14" s="89">
        <v>39685</v>
      </c>
      <c r="V14" s="134">
        <f t="shared" si="2"/>
        <v>13228.333333333334</v>
      </c>
    </row>
    <row r="15" spans="1:22" x14ac:dyDescent="0.25">
      <c r="A15" s="55">
        <v>26</v>
      </c>
      <c r="B15">
        <f t="shared" si="0"/>
        <v>3</v>
      </c>
      <c r="C15">
        <f t="shared" si="1"/>
        <v>81037</v>
      </c>
      <c r="J15" s="99">
        <v>26</v>
      </c>
      <c r="K15" s="55">
        <v>2</v>
      </c>
      <c r="L15" s="106">
        <v>53051</v>
      </c>
      <c r="M15" s="55">
        <v>26</v>
      </c>
      <c r="N15" s="55">
        <v>1</v>
      </c>
      <c r="O15" s="85">
        <v>27986</v>
      </c>
      <c r="R15" s="122">
        <v>26</v>
      </c>
      <c r="S15" s="122">
        <v>26</v>
      </c>
      <c r="T15" s="122">
        <v>3</v>
      </c>
      <c r="U15" s="89">
        <v>81037</v>
      </c>
      <c r="V15" s="134">
        <f t="shared" si="2"/>
        <v>27012.333333333332</v>
      </c>
    </row>
    <row r="16" spans="1:22" x14ac:dyDescent="0.25">
      <c r="A16" s="55">
        <v>27</v>
      </c>
      <c r="B16">
        <f t="shared" si="0"/>
        <v>4</v>
      </c>
      <c r="C16">
        <f t="shared" si="1"/>
        <v>153292</v>
      </c>
      <c r="J16" s="99">
        <v>27</v>
      </c>
      <c r="K16" s="55">
        <v>2</v>
      </c>
      <c r="L16" s="106">
        <v>86266</v>
      </c>
      <c r="M16" s="55">
        <v>27</v>
      </c>
      <c r="N16" s="55">
        <v>2</v>
      </c>
      <c r="O16" s="85">
        <v>67026</v>
      </c>
      <c r="R16" s="122">
        <v>27</v>
      </c>
      <c r="S16" s="122">
        <v>27</v>
      </c>
      <c r="T16" s="122">
        <v>4</v>
      </c>
      <c r="U16" s="89">
        <v>153292</v>
      </c>
      <c r="V16" s="134">
        <f t="shared" si="2"/>
        <v>38323</v>
      </c>
    </row>
    <row r="17" spans="1:22" x14ac:dyDescent="0.25">
      <c r="A17" s="55">
        <v>28</v>
      </c>
      <c r="B17">
        <f t="shared" si="0"/>
        <v>7</v>
      </c>
      <c r="C17">
        <f t="shared" si="1"/>
        <v>78815</v>
      </c>
      <c r="J17" s="99">
        <v>28</v>
      </c>
      <c r="K17" s="55">
        <v>4</v>
      </c>
      <c r="L17" s="106">
        <v>40442</v>
      </c>
      <c r="M17" s="55">
        <v>28</v>
      </c>
      <c r="N17" s="55">
        <v>3</v>
      </c>
      <c r="O17" s="85">
        <v>38373</v>
      </c>
      <c r="R17" s="122">
        <v>28</v>
      </c>
      <c r="S17" s="122">
        <v>28</v>
      </c>
      <c r="T17" s="122">
        <v>7</v>
      </c>
      <c r="U17" s="89">
        <v>78815</v>
      </c>
      <c r="V17" s="134">
        <f t="shared" si="2"/>
        <v>11259.285714285714</v>
      </c>
    </row>
    <row r="18" spans="1:22" x14ac:dyDescent="0.25">
      <c r="A18" s="55">
        <v>29</v>
      </c>
      <c r="B18">
        <f t="shared" si="0"/>
        <v>9</v>
      </c>
      <c r="C18">
        <f t="shared" si="1"/>
        <v>91921</v>
      </c>
      <c r="J18" s="99">
        <v>29</v>
      </c>
      <c r="K18" s="55">
        <v>3</v>
      </c>
      <c r="L18" s="106">
        <v>25396</v>
      </c>
      <c r="M18" s="55">
        <v>29</v>
      </c>
      <c r="N18" s="55">
        <v>6</v>
      </c>
      <c r="O18" s="85">
        <v>66525</v>
      </c>
      <c r="R18" s="122">
        <v>29</v>
      </c>
      <c r="S18" s="122">
        <v>29</v>
      </c>
      <c r="T18" s="122">
        <v>9</v>
      </c>
      <c r="U18" s="89">
        <v>91921</v>
      </c>
      <c r="V18" s="134">
        <f t="shared" si="2"/>
        <v>10213.444444444445</v>
      </c>
    </row>
    <row r="19" spans="1:22" x14ac:dyDescent="0.25">
      <c r="A19" s="55">
        <v>30</v>
      </c>
      <c r="B19">
        <f t="shared" si="0"/>
        <v>9</v>
      </c>
      <c r="C19">
        <f t="shared" si="1"/>
        <v>146040</v>
      </c>
      <c r="J19" s="99">
        <v>30</v>
      </c>
      <c r="K19" s="55">
        <v>5</v>
      </c>
      <c r="L19" s="106">
        <v>107707</v>
      </c>
      <c r="M19" s="55">
        <v>30</v>
      </c>
      <c r="N19" s="55">
        <v>4</v>
      </c>
      <c r="O19" s="85">
        <v>38333</v>
      </c>
      <c r="R19" s="122">
        <v>30</v>
      </c>
      <c r="S19" s="122">
        <v>30</v>
      </c>
      <c r="T19" s="122">
        <v>9</v>
      </c>
      <c r="U19" s="89">
        <v>146040</v>
      </c>
      <c r="V19" s="134">
        <f t="shared" si="2"/>
        <v>16226.666666666666</v>
      </c>
    </row>
    <row r="20" spans="1:22" x14ac:dyDescent="0.25">
      <c r="A20" s="55">
        <v>31</v>
      </c>
      <c r="B20">
        <f t="shared" si="0"/>
        <v>10</v>
      </c>
      <c r="C20">
        <f t="shared" si="1"/>
        <v>152307</v>
      </c>
      <c r="J20" s="99">
        <v>31</v>
      </c>
      <c r="K20" s="55">
        <v>7</v>
      </c>
      <c r="L20" s="106">
        <v>118438</v>
      </c>
      <c r="M20" s="55">
        <v>31</v>
      </c>
      <c r="N20" s="55">
        <v>3</v>
      </c>
      <c r="O20" s="85">
        <v>33869</v>
      </c>
      <c r="R20" s="122">
        <v>31</v>
      </c>
      <c r="S20" s="122">
        <v>31</v>
      </c>
      <c r="T20" s="122">
        <v>10</v>
      </c>
      <c r="U20" s="89">
        <v>152307</v>
      </c>
      <c r="V20" s="134">
        <f t="shared" si="2"/>
        <v>15230.7</v>
      </c>
    </row>
    <row r="21" spans="1:22" x14ac:dyDescent="0.25">
      <c r="A21" s="55">
        <v>32</v>
      </c>
      <c r="B21">
        <f t="shared" si="0"/>
        <v>6</v>
      </c>
      <c r="C21">
        <f t="shared" si="1"/>
        <v>121240</v>
      </c>
      <c r="G21" s="99">
        <v>32</v>
      </c>
      <c r="H21" s="55">
        <v>1</v>
      </c>
      <c r="I21" s="113">
        <v>16657</v>
      </c>
      <c r="J21" s="99">
        <v>32</v>
      </c>
      <c r="K21" s="55">
        <v>2</v>
      </c>
      <c r="L21" s="106">
        <v>58254</v>
      </c>
      <c r="M21" s="55">
        <v>32</v>
      </c>
      <c r="N21" s="55">
        <v>3</v>
      </c>
      <c r="O21" s="85">
        <v>46329</v>
      </c>
      <c r="R21" s="122">
        <v>32</v>
      </c>
      <c r="S21" s="122">
        <v>32</v>
      </c>
      <c r="T21" s="122">
        <v>6</v>
      </c>
      <c r="U21" s="89">
        <v>121240</v>
      </c>
      <c r="V21" s="134">
        <f t="shared" si="2"/>
        <v>20206.666666666668</v>
      </c>
    </row>
    <row r="22" spans="1:22" x14ac:dyDescent="0.25">
      <c r="A22" s="55">
        <v>33</v>
      </c>
      <c r="B22">
        <f t="shared" si="0"/>
        <v>11</v>
      </c>
      <c r="C22">
        <f t="shared" si="1"/>
        <v>122972</v>
      </c>
      <c r="G22" s="99">
        <v>33</v>
      </c>
      <c r="H22" s="55">
        <v>2</v>
      </c>
      <c r="I22" s="113">
        <v>42204</v>
      </c>
      <c r="J22" s="99">
        <v>33</v>
      </c>
      <c r="K22" s="55">
        <v>6</v>
      </c>
      <c r="L22" s="106">
        <v>53889</v>
      </c>
      <c r="M22" s="55">
        <v>33</v>
      </c>
      <c r="N22" s="55">
        <v>3</v>
      </c>
      <c r="O22" s="85">
        <v>26879</v>
      </c>
      <c r="R22" s="122">
        <v>33</v>
      </c>
      <c r="S22" s="122">
        <v>33</v>
      </c>
      <c r="T22" s="122">
        <v>11</v>
      </c>
      <c r="U22" s="89">
        <v>122972</v>
      </c>
      <c r="V22" s="134">
        <f t="shared" si="2"/>
        <v>11179.272727272728</v>
      </c>
    </row>
    <row r="23" spans="1:22" x14ac:dyDescent="0.25">
      <c r="A23" s="55">
        <v>34</v>
      </c>
      <c r="B23">
        <f t="shared" si="0"/>
        <v>21</v>
      </c>
      <c r="C23">
        <f t="shared" si="1"/>
        <v>447092</v>
      </c>
      <c r="G23" s="99">
        <v>34</v>
      </c>
      <c r="H23" s="55">
        <v>8</v>
      </c>
      <c r="I23" s="113">
        <v>177304</v>
      </c>
      <c r="J23" s="99">
        <v>34</v>
      </c>
      <c r="K23" s="55">
        <v>8</v>
      </c>
      <c r="L23" s="106">
        <v>211109</v>
      </c>
      <c r="M23" s="55">
        <v>34</v>
      </c>
      <c r="N23" s="55">
        <v>5</v>
      </c>
      <c r="O23" s="85">
        <v>58679</v>
      </c>
      <c r="R23" s="122">
        <v>34</v>
      </c>
      <c r="S23" s="122">
        <v>34</v>
      </c>
      <c r="T23" s="122">
        <v>21</v>
      </c>
      <c r="U23" s="89">
        <v>447092</v>
      </c>
      <c r="V23" s="134">
        <f t="shared" si="2"/>
        <v>21290.095238095237</v>
      </c>
    </row>
    <row r="24" spans="1:22" x14ac:dyDescent="0.25">
      <c r="A24" s="55">
        <v>35</v>
      </c>
      <c r="B24">
        <f t="shared" si="0"/>
        <v>17</v>
      </c>
      <c r="C24">
        <f t="shared" si="1"/>
        <v>211880</v>
      </c>
      <c r="G24" s="99">
        <v>35</v>
      </c>
      <c r="H24" s="55">
        <v>4</v>
      </c>
      <c r="I24" s="113">
        <v>69227</v>
      </c>
      <c r="J24" s="99">
        <v>35</v>
      </c>
      <c r="K24" s="55">
        <v>2</v>
      </c>
      <c r="L24" s="106">
        <v>6848</v>
      </c>
      <c r="M24" s="55">
        <v>35</v>
      </c>
      <c r="N24" s="55">
        <v>11</v>
      </c>
      <c r="O24" s="85">
        <v>135805</v>
      </c>
      <c r="R24" s="122">
        <v>35</v>
      </c>
      <c r="S24" s="122">
        <v>35</v>
      </c>
      <c r="T24" s="122">
        <v>17</v>
      </c>
      <c r="U24" s="89">
        <v>211880</v>
      </c>
      <c r="V24" s="134">
        <f t="shared" si="2"/>
        <v>12463.529411764706</v>
      </c>
    </row>
    <row r="25" spans="1:22" x14ac:dyDescent="0.25">
      <c r="A25" s="55">
        <v>36</v>
      </c>
      <c r="B25">
        <f t="shared" si="0"/>
        <v>22</v>
      </c>
      <c r="C25">
        <f t="shared" si="1"/>
        <v>371268</v>
      </c>
      <c r="G25" s="99">
        <v>36</v>
      </c>
      <c r="H25" s="55">
        <v>9</v>
      </c>
      <c r="I25" s="113">
        <v>205328</v>
      </c>
      <c r="J25" s="99">
        <v>36</v>
      </c>
      <c r="K25" s="55">
        <v>7</v>
      </c>
      <c r="L25" s="106">
        <v>79627</v>
      </c>
      <c r="M25" s="55">
        <v>36</v>
      </c>
      <c r="N25" s="55">
        <v>6</v>
      </c>
      <c r="O25" s="85">
        <v>86313</v>
      </c>
      <c r="R25" s="122">
        <v>36</v>
      </c>
      <c r="S25" s="122">
        <v>36</v>
      </c>
      <c r="T25" s="122">
        <v>22</v>
      </c>
      <c r="U25" s="89">
        <v>371268</v>
      </c>
      <c r="V25" s="134">
        <f t="shared" si="2"/>
        <v>16875.81818181818</v>
      </c>
    </row>
    <row r="26" spans="1:22" x14ac:dyDescent="0.25">
      <c r="A26" s="55">
        <v>37</v>
      </c>
      <c r="B26">
        <f t="shared" si="0"/>
        <v>23</v>
      </c>
      <c r="C26">
        <f t="shared" si="1"/>
        <v>504625</v>
      </c>
      <c r="G26" s="99">
        <v>37</v>
      </c>
      <c r="H26" s="55">
        <v>8</v>
      </c>
      <c r="I26" s="113">
        <v>191211</v>
      </c>
      <c r="J26" s="99">
        <v>37</v>
      </c>
      <c r="K26" s="55">
        <v>8</v>
      </c>
      <c r="L26" s="106">
        <v>207906</v>
      </c>
      <c r="M26" s="55">
        <v>37</v>
      </c>
      <c r="N26" s="55">
        <v>7</v>
      </c>
      <c r="O26" s="85">
        <v>105508</v>
      </c>
      <c r="R26" s="122">
        <v>37</v>
      </c>
      <c r="S26" s="122">
        <v>37</v>
      </c>
      <c r="T26" s="122">
        <v>23</v>
      </c>
      <c r="U26" s="89">
        <v>504625</v>
      </c>
      <c r="V26" s="134">
        <f t="shared" si="2"/>
        <v>21940.217391304348</v>
      </c>
    </row>
    <row r="27" spans="1:22" x14ac:dyDescent="0.25">
      <c r="A27" s="55">
        <v>38</v>
      </c>
      <c r="B27">
        <f t="shared" si="0"/>
        <v>22</v>
      </c>
      <c r="C27">
        <f t="shared" si="1"/>
        <v>412561</v>
      </c>
      <c r="G27" s="99">
        <v>38</v>
      </c>
      <c r="H27" s="55">
        <v>12</v>
      </c>
      <c r="I27" s="113">
        <v>293880</v>
      </c>
      <c r="J27" s="99">
        <v>38</v>
      </c>
      <c r="K27" s="55">
        <v>2</v>
      </c>
      <c r="L27" s="106">
        <v>12324</v>
      </c>
      <c r="M27" s="55">
        <v>38</v>
      </c>
      <c r="N27" s="55">
        <v>8</v>
      </c>
      <c r="O27" s="85">
        <v>106357</v>
      </c>
      <c r="R27" s="122">
        <v>38</v>
      </c>
      <c r="S27" s="122">
        <v>38</v>
      </c>
      <c r="T27" s="122">
        <v>22</v>
      </c>
      <c r="U27" s="89">
        <v>412561</v>
      </c>
      <c r="V27" s="134">
        <f t="shared" si="2"/>
        <v>18752.772727272728</v>
      </c>
    </row>
    <row r="28" spans="1:22" x14ac:dyDescent="0.25">
      <c r="A28" s="55">
        <v>39</v>
      </c>
      <c r="B28">
        <f t="shared" si="0"/>
        <v>22</v>
      </c>
      <c r="C28">
        <f t="shared" si="1"/>
        <v>402673</v>
      </c>
      <c r="G28" s="99">
        <v>39</v>
      </c>
      <c r="H28" s="55">
        <v>4</v>
      </c>
      <c r="I28" s="113">
        <v>81850</v>
      </c>
      <c r="J28" s="99">
        <v>39</v>
      </c>
      <c r="K28" s="55">
        <v>8</v>
      </c>
      <c r="L28" s="106">
        <v>184094</v>
      </c>
      <c r="M28" s="55">
        <v>39</v>
      </c>
      <c r="N28" s="55">
        <v>10</v>
      </c>
      <c r="O28" s="85">
        <v>136729</v>
      </c>
      <c r="R28" s="122">
        <v>39</v>
      </c>
      <c r="S28" s="122">
        <v>39</v>
      </c>
      <c r="T28" s="122">
        <v>22</v>
      </c>
      <c r="U28" s="89">
        <v>402673</v>
      </c>
      <c r="V28" s="134">
        <f t="shared" si="2"/>
        <v>18303.31818181818</v>
      </c>
    </row>
    <row r="29" spans="1:22" x14ac:dyDescent="0.25">
      <c r="A29" s="55">
        <v>40</v>
      </c>
      <c r="B29">
        <f t="shared" si="0"/>
        <v>26</v>
      </c>
      <c r="C29">
        <f t="shared" si="1"/>
        <v>462339</v>
      </c>
      <c r="G29" s="99">
        <v>40</v>
      </c>
      <c r="H29" s="85">
        <v>7</v>
      </c>
      <c r="I29" s="113">
        <v>161208</v>
      </c>
      <c r="J29" s="99">
        <v>40</v>
      </c>
      <c r="K29" s="55">
        <v>8</v>
      </c>
      <c r="L29" s="106">
        <v>160226</v>
      </c>
      <c r="M29" s="55">
        <v>40</v>
      </c>
      <c r="N29" s="55">
        <v>11</v>
      </c>
      <c r="O29" s="85">
        <v>140905</v>
      </c>
      <c r="R29" s="122">
        <v>40</v>
      </c>
      <c r="S29" s="122">
        <v>40</v>
      </c>
      <c r="T29" s="122">
        <v>26</v>
      </c>
      <c r="U29" s="89">
        <v>462339</v>
      </c>
      <c r="V29" s="134">
        <f t="shared" si="2"/>
        <v>17782.26923076923</v>
      </c>
    </row>
    <row r="30" spans="1:22" x14ac:dyDescent="0.25">
      <c r="A30" s="55">
        <v>41</v>
      </c>
      <c r="B30">
        <f t="shared" si="0"/>
        <v>37</v>
      </c>
      <c r="C30">
        <f t="shared" si="1"/>
        <v>755810</v>
      </c>
      <c r="G30" s="99">
        <v>41</v>
      </c>
      <c r="H30" s="85">
        <v>18</v>
      </c>
      <c r="I30" s="113">
        <v>442498</v>
      </c>
      <c r="J30" s="99">
        <v>41</v>
      </c>
      <c r="K30" s="55">
        <v>7</v>
      </c>
      <c r="L30" s="106">
        <v>160073</v>
      </c>
      <c r="M30" s="55">
        <v>41</v>
      </c>
      <c r="N30" s="55">
        <v>12</v>
      </c>
      <c r="O30" s="85">
        <v>153239</v>
      </c>
      <c r="R30" s="122">
        <v>41</v>
      </c>
      <c r="S30" s="122">
        <v>41</v>
      </c>
      <c r="T30" s="122">
        <v>37</v>
      </c>
      <c r="U30" s="89">
        <v>755810</v>
      </c>
      <c r="V30" s="134">
        <f t="shared" si="2"/>
        <v>20427.297297297297</v>
      </c>
    </row>
    <row r="31" spans="1:22" x14ac:dyDescent="0.25">
      <c r="A31" s="55">
        <v>42</v>
      </c>
      <c r="B31">
        <f t="shared" si="0"/>
        <v>32</v>
      </c>
      <c r="C31">
        <f t="shared" si="1"/>
        <v>613854</v>
      </c>
      <c r="G31" s="99">
        <v>42</v>
      </c>
      <c r="H31" s="85">
        <v>13</v>
      </c>
      <c r="I31" s="113">
        <v>368611</v>
      </c>
      <c r="J31" s="99">
        <v>42</v>
      </c>
      <c r="K31" s="55">
        <v>3</v>
      </c>
      <c r="L31" s="106">
        <v>15128</v>
      </c>
      <c r="M31" s="55">
        <v>42</v>
      </c>
      <c r="N31" s="55">
        <v>16</v>
      </c>
      <c r="O31" s="85">
        <v>230115</v>
      </c>
      <c r="R31" s="122">
        <v>42</v>
      </c>
      <c r="S31" s="122">
        <v>42</v>
      </c>
      <c r="T31" s="122">
        <v>32</v>
      </c>
      <c r="U31" s="89">
        <v>613854</v>
      </c>
      <c r="V31" s="134">
        <f t="shared" si="2"/>
        <v>19182.9375</v>
      </c>
    </row>
    <row r="32" spans="1:22" x14ac:dyDescent="0.25">
      <c r="A32" s="55">
        <v>43</v>
      </c>
      <c r="B32">
        <f t="shared" si="0"/>
        <v>41</v>
      </c>
      <c r="C32">
        <f t="shared" si="1"/>
        <v>853240</v>
      </c>
      <c r="G32" s="99">
        <v>43</v>
      </c>
      <c r="H32" s="85">
        <v>18</v>
      </c>
      <c r="I32" s="113">
        <v>478648</v>
      </c>
      <c r="J32" s="99">
        <v>43</v>
      </c>
      <c r="K32" s="55">
        <v>5</v>
      </c>
      <c r="L32" s="106">
        <v>107570</v>
      </c>
      <c r="M32" s="55">
        <v>43</v>
      </c>
      <c r="N32" s="55">
        <v>18</v>
      </c>
      <c r="O32" s="85">
        <v>267022</v>
      </c>
      <c r="R32" s="122">
        <v>43</v>
      </c>
      <c r="S32" s="122">
        <v>43</v>
      </c>
      <c r="T32" s="122">
        <v>41</v>
      </c>
      <c r="U32" s="89">
        <v>853240</v>
      </c>
      <c r="V32" s="134">
        <f t="shared" si="2"/>
        <v>20810.731707317074</v>
      </c>
    </row>
    <row r="33" spans="1:22" x14ac:dyDescent="0.25">
      <c r="A33" s="55">
        <v>44</v>
      </c>
      <c r="B33">
        <f t="shared" si="0"/>
        <v>51</v>
      </c>
      <c r="C33">
        <f t="shared" si="1"/>
        <v>992353</v>
      </c>
      <c r="G33" s="99">
        <v>44</v>
      </c>
      <c r="H33" s="85">
        <v>20</v>
      </c>
      <c r="I33" s="113">
        <v>507193</v>
      </c>
      <c r="J33" s="99">
        <v>44</v>
      </c>
      <c r="K33" s="55">
        <v>8</v>
      </c>
      <c r="L33" s="106">
        <v>181220</v>
      </c>
      <c r="M33" s="55">
        <v>44</v>
      </c>
      <c r="N33" s="55">
        <v>23</v>
      </c>
      <c r="O33" s="85">
        <v>303940</v>
      </c>
      <c r="R33" s="122">
        <v>44</v>
      </c>
      <c r="S33" s="122">
        <v>44</v>
      </c>
      <c r="T33" s="122">
        <v>51</v>
      </c>
      <c r="U33" s="89">
        <v>992353</v>
      </c>
      <c r="V33" s="134">
        <f t="shared" si="2"/>
        <v>19457.901960784315</v>
      </c>
    </row>
    <row r="34" spans="1:22" x14ac:dyDescent="0.25">
      <c r="A34" s="55">
        <v>45</v>
      </c>
      <c r="B34">
        <f t="shared" si="0"/>
        <v>66</v>
      </c>
      <c r="C34">
        <f t="shared" si="1"/>
        <v>1517221</v>
      </c>
      <c r="G34" s="99">
        <v>45</v>
      </c>
      <c r="H34" s="85">
        <v>34</v>
      </c>
      <c r="I34" s="113">
        <v>905102</v>
      </c>
      <c r="J34" s="99">
        <v>45</v>
      </c>
      <c r="K34" s="55">
        <v>14</v>
      </c>
      <c r="L34" s="106">
        <v>169914</v>
      </c>
      <c r="M34" s="55">
        <v>45</v>
      </c>
      <c r="N34" s="55">
        <v>18</v>
      </c>
      <c r="O34" s="85">
        <v>442205</v>
      </c>
      <c r="R34" s="122">
        <v>45</v>
      </c>
      <c r="S34" s="122">
        <v>45</v>
      </c>
      <c r="T34" s="122">
        <v>66</v>
      </c>
      <c r="U34" s="89">
        <v>1517221</v>
      </c>
      <c r="V34" s="134">
        <f t="shared" si="2"/>
        <v>22988.196969696968</v>
      </c>
    </row>
    <row r="35" spans="1:22" x14ac:dyDescent="0.25">
      <c r="A35" s="55">
        <v>46</v>
      </c>
      <c r="B35">
        <f t="shared" si="0"/>
        <v>67</v>
      </c>
      <c r="C35">
        <f t="shared" si="1"/>
        <v>1529836</v>
      </c>
      <c r="G35" s="99">
        <v>46</v>
      </c>
      <c r="H35" s="85">
        <v>28</v>
      </c>
      <c r="I35" s="113">
        <v>860026</v>
      </c>
      <c r="J35" s="99">
        <v>46</v>
      </c>
      <c r="K35" s="55">
        <v>15</v>
      </c>
      <c r="L35" s="106">
        <v>277727</v>
      </c>
      <c r="M35" s="55">
        <v>46</v>
      </c>
      <c r="N35" s="55">
        <v>24</v>
      </c>
      <c r="O35" s="85">
        <v>392083</v>
      </c>
      <c r="R35" s="122">
        <v>46</v>
      </c>
      <c r="S35" s="122">
        <v>46</v>
      </c>
      <c r="T35" s="122">
        <v>67</v>
      </c>
      <c r="U35" s="89">
        <v>1529836</v>
      </c>
      <c r="V35" s="134">
        <f t="shared" si="2"/>
        <v>22833.373134328358</v>
      </c>
    </row>
    <row r="36" spans="1:22" x14ac:dyDescent="0.25">
      <c r="A36" s="55">
        <v>47</v>
      </c>
      <c r="B36">
        <f t="shared" si="0"/>
        <v>88</v>
      </c>
      <c r="C36">
        <f t="shared" si="1"/>
        <v>2160168</v>
      </c>
      <c r="G36" s="99">
        <v>47</v>
      </c>
      <c r="H36" s="85">
        <v>36</v>
      </c>
      <c r="I36" s="113">
        <v>1272904</v>
      </c>
      <c r="J36" s="99">
        <v>47</v>
      </c>
      <c r="K36" s="55">
        <v>12</v>
      </c>
      <c r="L36" s="106">
        <v>206356</v>
      </c>
      <c r="M36" s="55">
        <v>47</v>
      </c>
      <c r="N36" s="55">
        <v>40</v>
      </c>
      <c r="O36" s="85">
        <v>680908</v>
      </c>
      <c r="R36" s="122">
        <v>47</v>
      </c>
      <c r="S36" s="122">
        <v>47</v>
      </c>
      <c r="T36" s="122">
        <v>88</v>
      </c>
      <c r="U36" s="89">
        <v>2160168</v>
      </c>
      <c r="V36" s="134">
        <f t="shared" si="2"/>
        <v>24547.363636363636</v>
      </c>
    </row>
    <row r="37" spans="1:22" x14ac:dyDescent="0.25">
      <c r="A37" s="55">
        <v>48</v>
      </c>
      <c r="B37">
        <f t="shared" si="0"/>
        <v>81</v>
      </c>
      <c r="C37">
        <f t="shared" si="1"/>
        <v>2167683</v>
      </c>
      <c r="D37" s="100">
        <v>48</v>
      </c>
      <c r="E37" s="93">
        <v>1</v>
      </c>
      <c r="F37" s="105">
        <v>71233</v>
      </c>
      <c r="G37" s="99">
        <v>48</v>
      </c>
      <c r="H37" s="85">
        <v>39</v>
      </c>
      <c r="I37" s="113">
        <v>1454200</v>
      </c>
      <c r="J37" s="99">
        <v>48</v>
      </c>
      <c r="K37" s="55">
        <v>13</v>
      </c>
      <c r="L37" s="106">
        <v>185346</v>
      </c>
      <c r="M37" s="55">
        <v>48</v>
      </c>
      <c r="N37" s="55">
        <v>28</v>
      </c>
      <c r="O37" s="85">
        <v>456904</v>
      </c>
      <c r="R37" s="122">
        <v>48</v>
      </c>
      <c r="S37" s="122">
        <v>48</v>
      </c>
      <c r="T37" s="122">
        <v>81</v>
      </c>
      <c r="U37" s="89">
        <v>2167683</v>
      </c>
      <c r="V37" s="134">
        <f t="shared" si="2"/>
        <v>26761.518518518518</v>
      </c>
    </row>
    <row r="38" spans="1:22" x14ac:dyDescent="0.25">
      <c r="A38" s="55">
        <v>49</v>
      </c>
      <c r="B38">
        <f t="shared" si="0"/>
        <v>107</v>
      </c>
      <c r="C38">
        <f t="shared" si="1"/>
        <v>2844121</v>
      </c>
      <c r="D38" s="100">
        <v>49</v>
      </c>
      <c r="E38" s="93">
        <v>2</v>
      </c>
      <c r="F38" s="105">
        <v>100146</v>
      </c>
      <c r="G38" s="99">
        <v>49</v>
      </c>
      <c r="H38" s="85">
        <v>48</v>
      </c>
      <c r="I38" s="113">
        <v>1749838</v>
      </c>
      <c r="J38" s="99">
        <v>49</v>
      </c>
      <c r="K38" s="55">
        <v>19</v>
      </c>
      <c r="L38" s="106">
        <v>276660</v>
      </c>
      <c r="M38" s="55">
        <v>49</v>
      </c>
      <c r="N38" s="55">
        <v>38</v>
      </c>
      <c r="O38" s="85">
        <v>717477</v>
      </c>
      <c r="R38" s="122">
        <v>49</v>
      </c>
      <c r="S38" s="122">
        <v>49</v>
      </c>
      <c r="T38" s="122">
        <v>107</v>
      </c>
      <c r="U38" s="89">
        <v>2844121</v>
      </c>
      <c r="V38" s="134">
        <f t="shared" si="2"/>
        <v>26580.570093457944</v>
      </c>
    </row>
    <row r="39" spans="1:22" x14ac:dyDescent="0.25">
      <c r="A39" s="55">
        <v>50</v>
      </c>
      <c r="B39">
        <f t="shared" si="0"/>
        <v>111</v>
      </c>
      <c r="C39">
        <f t="shared" si="1"/>
        <v>3494670</v>
      </c>
      <c r="D39" s="100">
        <v>50</v>
      </c>
      <c r="E39" s="93">
        <v>5</v>
      </c>
      <c r="F39" s="105">
        <v>263730</v>
      </c>
      <c r="G39" s="99">
        <v>50</v>
      </c>
      <c r="H39" s="85">
        <v>60</v>
      </c>
      <c r="I39" s="113">
        <v>2487745</v>
      </c>
      <c r="J39" s="99">
        <v>50</v>
      </c>
      <c r="K39" s="55">
        <v>10</v>
      </c>
      <c r="L39" s="106">
        <v>181324</v>
      </c>
      <c r="M39" s="55">
        <v>50</v>
      </c>
      <c r="N39" s="55">
        <v>36</v>
      </c>
      <c r="O39" s="85">
        <v>561871</v>
      </c>
      <c r="R39" s="122">
        <v>50</v>
      </c>
      <c r="S39" s="122">
        <v>50</v>
      </c>
      <c r="T39" s="122">
        <v>111</v>
      </c>
      <c r="U39" s="89">
        <v>3494670</v>
      </c>
      <c r="V39" s="134">
        <f t="shared" si="2"/>
        <v>31483.513513513513</v>
      </c>
    </row>
    <row r="40" spans="1:22" x14ac:dyDescent="0.25">
      <c r="A40" s="55">
        <v>51</v>
      </c>
      <c r="B40">
        <f t="shared" si="0"/>
        <v>166</v>
      </c>
      <c r="C40">
        <f t="shared" si="1"/>
        <v>6438764</v>
      </c>
      <c r="D40" s="100">
        <v>51</v>
      </c>
      <c r="E40" s="93">
        <v>37</v>
      </c>
      <c r="F40" s="105">
        <v>1900257</v>
      </c>
      <c r="G40" s="99">
        <v>51</v>
      </c>
      <c r="H40" s="85">
        <v>75</v>
      </c>
      <c r="I40" s="113">
        <v>3347885</v>
      </c>
      <c r="J40" s="99">
        <v>51</v>
      </c>
      <c r="K40" s="55">
        <v>16</v>
      </c>
      <c r="L40" s="106">
        <v>518671</v>
      </c>
      <c r="M40" s="55">
        <v>51</v>
      </c>
      <c r="N40" s="55">
        <v>38</v>
      </c>
      <c r="O40" s="85">
        <v>671951</v>
      </c>
      <c r="R40" s="122">
        <v>51</v>
      </c>
      <c r="S40" s="122">
        <v>51</v>
      </c>
      <c r="T40" s="122">
        <v>166</v>
      </c>
      <c r="U40" s="89">
        <v>6438764</v>
      </c>
      <c r="V40" s="134">
        <f t="shared" si="2"/>
        <v>38787.734939759037</v>
      </c>
    </row>
    <row r="41" spans="1:22" x14ac:dyDescent="0.25">
      <c r="A41" s="55">
        <v>52</v>
      </c>
      <c r="B41">
        <f t="shared" si="0"/>
        <v>277</v>
      </c>
      <c r="C41">
        <f t="shared" si="1"/>
        <v>11100480</v>
      </c>
      <c r="D41" s="100">
        <v>52</v>
      </c>
      <c r="E41" s="93">
        <v>135</v>
      </c>
      <c r="F41" s="105">
        <v>6618294</v>
      </c>
      <c r="G41" s="99">
        <v>52</v>
      </c>
      <c r="H41" s="85">
        <v>79</v>
      </c>
      <c r="I41" s="113">
        <v>3209103</v>
      </c>
      <c r="J41" s="99">
        <v>52</v>
      </c>
      <c r="K41" s="55">
        <v>23</v>
      </c>
      <c r="L41" s="106">
        <v>490600</v>
      </c>
      <c r="M41" s="55">
        <v>52</v>
      </c>
      <c r="N41" s="55">
        <v>40</v>
      </c>
      <c r="O41" s="85">
        <v>782483</v>
      </c>
      <c r="R41" s="122">
        <v>52</v>
      </c>
      <c r="S41" s="122">
        <v>52</v>
      </c>
      <c r="T41" s="122">
        <v>277</v>
      </c>
      <c r="U41" s="89">
        <v>11100480</v>
      </c>
      <c r="V41" s="134">
        <f t="shared" si="2"/>
        <v>40073.935018050543</v>
      </c>
    </row>
    <row r="42" spans="1:22" x14ac:dyDescent="0.25">
      <c r="A42" s="55">
        <v>53</v>
      </c>
      <c r="B42">
        <f t="shared" si="0"/>
        <v>562</v>
      </c>
      <c r="C42">
        <f t="shared" si="1"/>
        <v>24826759</v>
      </c>
      <c r="D42" s="100">
        <v>53</v>
      </c>
      <c r="E42" s="93">
        <v>390</v>
      </c>
      <c r="F42" s="105">
        <v>19192624</v>
      </c>
      <c r="G42" s="99">
        <v>53</v>
      </c>
      <c r="H42" s="85">
        <v>93</v>
      </c>
      <c r="I42" s="113">
        <v>3824685</v>
      </c>
      <c r="J42" s="99">
        <v>53</v>
      </c>
      <c r="K42" s="55">
        <v>23</v>
      </c>
      <c r="L42" s="106">
        <v>621886</v>
      </c>
      <c r="M42" s="55">
        <v>53</v>
      </c>
      <c r="N42" s="55">
        <v>56</v>
      </c>
      <c r="O42" s="85">
        <v>1187564</v>
      </c>
      <c r="R42" s="122">
        <v>53</v>
      </c>
      <c r="S42" s="122">
        <v>53</v>
      </c>
      <c r="T42" s="122">
        <v>562</v>
      </c>
      <c r="U42" s="89">
        <v>24826759</v>
      </c>
      <c r="V42" s="134">
        <f t="shared" si="2"/>
        <v>44175.727758007117</v>
      </c>
    </row>
    <row r="43" spans="1:22" x14ac:dyDescent="0.25">
      <c r="A43" s="55">
        <v>54</v>
      </c>
      <c r="B43">
        <f t="shared" si="0"/>
        <v>876</v>
      </c>
      <c r="C43">
        <f t="shared" si="1"/>
        <v>40491130</v>
      </c>
      <c r="D43" s="100">
        <v>54</v>
      </c>
      <c r="E43" s="93">
        <v>688</v>
      </c>
      <c r="F43" s="105">
        <v>34112622</v>
      </c>
      <c r="G43" s="99">
        <v>54</v>
      </c>
      <c r="H43" s="85">
        <v>107</v>
      </c>
      <c r="I43" s="113">
        <v>4413822</v>
      </c>
      <c r="J43" s="99">
        <v>54</v>
      </c>
      <c r="K43" s="55">
        <v>30</v>
      </c>
      <c r="L43" s="106">
        <v>895427</v>
      </c>
      <c r="M43" s="55">
        <v>54</v>
      </c>
      <c r="N43" s="55">
        <v>51</v>
      </c>
      <c r="O43" s="85">
        <v>1069259</v>
      </c>
      <c r="R43" s="122">
        <v>54</v>
      </c>
      <c r="S43" s="122">
        <v>54</v>
      </c>
      <c r="T43" s="122">
        <v>876</v>
      </c>
      <c r="U43" s="89">
        <v>40491130</v>
      </c>
      <c r="V43" s="134">
        <f t="shared" si="2"/>
        <v>46222.751141552515</v>
      </c>
    </row>
    <row r="44" spans="1:22" x14ac:dyDescent="0.25">
      <c r="A44" s="55">
        <v>55</v>
      </c>
      <c r="B44">
        <f t="shared" si="0"/>
        <v>1127</v>
      </c>
      <c r="C44">
        <f t="shared" si="1"/>
        <v>51737804</v>
      </c>
      <c r="D44" s="100">
        <v>55</v>
      </c>
      <c r="E44" s="93">
        <v>939</v>
      </c>
      <c r="F44" s="105">
        <v>45686155</v>
      </c>
      <c r="G44" s="99">
        <v>55</v>
      </c>
      <c r="H44" s="85">
        <v>112</v>
      </c>
      <c r="I44" s="113">
        <v>4427582</v>
      </c>
      <c r="J44" s="99">
        <v>55</v>
      </c>
      <c r="K44" s="55">
        <v>32</v>
      </c>
      <c r="L44" s="106">
        <v>849555</v>
      </c>
      <c r="M44" s="55">
        <v>55</v>
      </c>
      <c r="N44" s="55">
        <v>44</v>
      </c>
      <c r="O44" s="85">
        <v>774512</v>
      </c>
      <c r="R44" s="122">
        <v>55</v>
      </c>
      <c r="S44" s="122">
        <v>55</v>
      </c>
      <c r="T44" s="122">
        <v>1127</v>
      </c>
      <c r="U44" s="89">
        <v>51737804</v>
      </c>
      <c r="V44" s="134">
        <f t="shared" si="2"/>
        <v>45907.545696539484</v>
      </c>
    </row>
    <row r="45" spans="1:22" x14ac:dyDescent="0.25">
      <c r="A45" s="55">
        <v>56</v>
      </c>
      <c r="B45">
        <f t="shared" si="0"/>
        <v>1370</v>
      </c>
      <c r="C45">
        <f t="shared" si="1"/>
        <v>63270087</v>
      </c>
      <c r="D45" s="100">
        <v>56</v>
      </c>
      <c r="E45" s="91">
        <v>1179</v>
      </c>
      <c r="F45" s="105">
        <v>56656249</v>
      </c>
      <c r="G45" s="99">
        <v>56</v>
      </c>
      <c r="H45" s="85">
        <v>104</v>
      </c>
      <c r="I45" s="113">
        <v>4287258</v>
      </c>
      <c r="J45" s="99">
        <v>56</v>
      </c>
      <c r="K45" s="55">
        <v>33</v>
      </c>
      <c r="L45" s="106">
        <v>1024521</v>
      </c>
      <c r="M45" s="55">
        <v>56</v>
      </c>
      <c r="N45" s="55">
        <v>54</v>
      </c>
      <c r="O45" s="85">
        <v>1302059</v>
      </c>
      <c r="R45" s="122">
        <v>56</v>
      </c>
      <c r="S45" s="122">
        <v>56</v>
      </c>
      <c r="T45" s="122">
        <v>1370</v>
      </c>
      <c r="U45" s="89">
        <v>63270087</v>
      </c>
      <c r="V45" s="134">
        <f t="shared" si="2"/>
        <v>46182.545255474455</v>
      </c>
    </row>
    <row r="46" spans="1:22" x14ac:dyDescent="0.25">
      <c r="A46" s="55">
        <v>57</v>
      </c>
      <c r="B46">
        <f t="shared" si="0"/>
        <v>1754</v>
      </c>
      <c r="C46">
        <f t="shared" si="1"/>
        <v>84806207</v>
      </c>
      <c r="D46" s="100">
        <v>57</v>
      </c>
      <c r="E46" s="91">
        <v>1524</v>
      </c>
      <c r="F46" s="105">
        <v>76996775</v>
      </c>
      <c r="G46" s="99">
        <v>57</v>
      </c>
      <c r="H46" s="85">
        <v>119</v>
      </c>
      <c r="I46" s="113">
        <v>4939870</v>
      </c>
      <c r="J46" s="99">
        <v>57</v>
      </c>
      <c r="K46" s="55">
        <v>45</v>
      </c>
      <c r="L46" s="106">
        <v>1554893</v>
      </c>
      <c r="M46" s="55">
        <v>57</v>
      </c>
      <c r="N46" s="55">
        <v>66</v>
      </c>
      <c r="O46" s="85">
        <v>1314669</v>
      </c>
      <c r="R46" s="122">
        <v>57</v>
      </c>
      <c r="S46" s="122">
        <v>57</v>
      </c>
      <c r="T46" s="122">
        <v>1754</v>
      </c>
      <c r="U46" s="89">
        <v>84806207</v>
      </c>
      <c r="V46" s="134">
        <f t="shared" si="2"/>
        <v>48350.175028506274</v>
      </c>
    </row>
    <row r="47" spans="1:22" x14ac:dyDescent="0.25">
      <c r="A47" s="55">
        <v>58</v>
      </c>
      <c r="B47">
        <f t="shared" si="0"/>
        <v>2212</v>
      </c>
      <c r="C47">
        <f t="shared" si="1"/>
        <v>111110860</v>
      </c>
      <c r="D47" s="100">
        <v>58</v>
      </c>
      <c r="E47" s="91">
        <v>1974</v>
      </c>
      <c r="F47" s="105">
        <v>103098310</v>
      </c>
      <c r="G47" s="99">
        <v>58</v>
      </c>
      <c r="H47" s="85">
        <v>110</v>
      </c>
      <c r="I47" s="113">
        <v>4352458</v>
      </c>
      <c r="J47" s="99">
        <v>58</v>
      </c>
      <c r="K47" s="55">
        <v>47</v>
      </c>
      <c r="L47" s="106">
        <v>1626625</v>
      </c>
      <c r="M47" s="55">
        <v>58</v>
      </c>
      <c r="N47" s="55">
        <v>81</v>
      </c>
      <c r="O47" s="85">
        <v>2033467</v>
      </c>
      <c r="R47" s="122">
        <v>58</v>
      </c>
      <c r="S47" s="122">
        <v>58</v>
      </c>
      <c r="T47" s="122">
        <v>2212</v>
      </c>
      <c r="U47" s="89">
        <v>111110860</v>
      </c>
      <c r="V47" s="134">
        <f t="shared" si="2"/>
        <v>50230.949367088608</v>
      </c>
    </row>
    <row r="48" spans="1:22" x14ac:dyDescent="0.25">
      <c r="A48" s="55">
        <v>59</v>
      </c>
      <c r="B48">
        <f t="shared" si="0"/>
        <v>2724</v>
      </c>
      <c r="C48">
        <f t="shared" si="1"/>
        <v>142806964</v>
      </c>
      <c r="D48" s="100">
        <v>59</v>
      </c>
      <c r="E48" s="91">
        <v>2473</v>
      </c>
      <c r="F48" s="105">
        <v>134143795</v>
      </c>
      <c r="G48" s="99">
        <v>59</v>
      </c>
      <c r="H48" s="85">
        <v>140</v>
      </c>
      <c r="I48" s="113">
        <v>5368950</v>
      </c>
      <c r="J48" s="99">
        <v>59</v>
      </c>
      <c r="K48" s="55">
        <v>53</v>
      </c>
      <c r="L48" s="106">
        <v>1745247</v>
      </c>
      <c r="M48" s="55">
        <v>59</v>
      </c>
      <c r="N48" s="55">
        <v>58</v>
      </c>
      <c r="O48" s="85">
        <v>1548972</v>
      </c>
      <c r="R48" s="122">
        <v>59</v>
      </c>
      <c r="S48" s="122">
        <v>59</v>
      </c>
      <c r="T48" s="122">
        <v>2724</v>
      </c>
      <c r="U48" s="89">
        <v>142806964</v>
      </c>
      <c r="V48" s="134">
        <f t="shared" si="2"/>
        <v>52425.46402349486</v>
      </c>
    </row>
    <row r="49" spans="1:22" x14ac:dyDescent="0.25">
      <c r="A49" s="55">
        <v>60</v>
      </c>
      <c r="B49">
        <f t="shared" si="0"/>
        <v>3317</v>
      </c>
      <c r="C49">
        <f t="shared" si="1"/>
        <v>166725279</v>
      </c>
      <c r="D49" s="100">
        <v>60</v>
      </c>
      <c r="E49" s="91">
        <v>3019</v>
      </c>
      <c r="F49" s="105">
        <v>156942094</v>
      </c>
      <c r="G49" s="99">
        <v>60</v>
      </c>
      <c r="H49" s="85">
        <v>166</v>
      </c>
      <c r="I49" s="113">
        <v>6118142</v>
      </c>
      <c r="J49" s="99">
        <v>60</v>
      </c>
      <c r="K49" s="55">
        <v>50</v>
      </c>
      <c r="L49" s="106">
        <v>1741940</v>
      </c>
      <c r="M49" s="55">
        <v>60</v>
      </c>
      <c r="N49" s="55">
        <v>82</v>
      </c>
      <c r="O49" s="85">
        <v>1923103</v>
      </c>
      <c r="R49" s="122">
        <v>60</v>
      </c>
      <c r="S49" s="122">
        <v>60</v>
      </c>
      <c r="T49" s="122">
        <v>3317</v>
      </c>
      <c r="U49" s="89">
        <v>166725279</v>
      </c>
      <c r="V49" s="134">
        <f t="shared" si="2"/>
        <v>50263.876695809464</v>
      </c>
    </row>
    <row r="50" spans="1:22" x14ac:dyDescent="0.25">
      <c r="A50" s="55">
        <v>61</v>
      </c>
      <c r="B50">
        <f t="shared" si="0"/>
        <v>4295</v>
      </c>
      <c r="C50">
        <f t="shared" si="1"/>
        <v>210000590</v>
      </c>
      <c r="D50" s="100">
        <v>61</v>
      </c>
      <c r="E50" s="91">
        <v>3942</v>
      </c>
      <c r="F50" s="105">
        <v>197914992</v>
      </c>
      <c r="G50" s="99">
        <v>61</v>
      </c>
      <c r="H50" s="85">
        <v>173</v>
      </c>
      <c r="I50" s="113">
        <v>6888907</v>
      </c>
      <c r="J50" s="99">
        <v>61</v>
      </c>
      <c r="K50" s="55">
        <v>73</v>
      </c>
      <c r="L50" s="106">
        <v>2436369</v>
      </c>
      <c r="M50" s="55">
        <v>61</v>
      </c>
      <c r="N50">
        <v>107</v>
      </c>
      <c r="O50" s="34">
        <v>2760322</v>
      </c>
      <c r="R50" s="122">
        <v>61</v>
      </c>
      <c r="S50" s="122">
        <v>61</v>
      </c>
      <c r="T50" s="122">
        <v>4295</v>
      </c>
      <c r="U50" s="89">
        <v>210000590</v>
      </c>
      <c r="V50" s="134">
        <f t="shared" si="2"/>
        <v>48894.200232828873</v>
      </c>
    </row>
    <row r="51" spans="1:22" x14ac:dyDescent="0.25">
      <c r="A51" s="55">
        <v>62</v>
      </c>
      <c r="B51">
        <f t="shared" si="0"/>
        <v>4860</v>
      </c>
      <c r="C51">
        <f t="shared" si="1"/>
        <v>235142869</v>
      </c>
      <c r="D51" s="100">
        <v>62</v>
      </c>
      <c r="E51" s="91">
        <v>4426</v>
      </c>
      <c r="F51" s="105">
        <v>220788398</v>
      </c>
      <c r="G51" s="99">
        <v>62</v>
      </c>
      <c r="H51" s="85">
        <v>187</v>
      </c>
      <c r="I51" s="113">
        <v>7106911</v>
      </c>
      <c r="J51" s="99">
        <v>62</v>
      </c>
      <c r="K51" s="55">
        <v>97</v>
      </c>
      <c r="L51" s="106">
        <v>3291834</v>
      </c>
      <c r="M51" s="55">
        <v>62</v>
      </c>
      <c r="N51" s="55">
        <v>150</v>
      </c>
      <c r="O51" s="85">
        <v>3955726</v>
      </c>
      <c r="R51" s="122">
        <v>62</v>
      </c>
      <c r="S51" s="122">
        <v>62</v>
      </c>
      <c r="T51" s="122">
        <v>4860</v>
      </c>
      <c r="U51" s="89">
        <v>235142869</v>
      </c>
      <c r="V51" s="134">
        <f t="shared" si="2"/>
        <v>48383.306378600821</v>
      </c>
    </row>
    <row r="52" spans="1:22" x14ac:dyDescent="0.25">
      <c r="A52" s="55">
        <v>63</v>
      </c>
      <c r="B52">
        <f t="shared" si="0"/>
        <v>5793</v>
      </c>
      <c r="C52">
        <f t="shared" si="1"/>
        <v>285974505</v>
      </c>
      <c r="D52" s="100">
        <v>63</v>
      </c>
      <c r="E52" s="91">
        <v>5285</v>
      </c>
      <c r="F52" s="105">
        <v>267909241</v>
      </c>
      <c r="G52" s="99">
        <v>63</v>
      </c>
      <c r="H52" s="85">
        <v>235</v>
      </c>
      <c r="I52" s="113">
        <v>9274249</v>
      </c>
      <c r="J52" s="99">
        <v>63</v>
      </c>
      <c r="K52" s="55">
        <v>135</v>
      </c>
      <c r="L52" s="106">
        <v>5423971</v>
      </c>
      <c r="M52" s="55">
        <v>63</v>
      </c>
      <c r="N52" s="55">
        <v>138</v>
      </c>
      <c r="O52" s="85">
        <v>3367044</v>
      </c>
      <c r="R52" s="122">
        <v>63</v>
      </c>
      <c r="S52" s="122">
        <v>63</v>
      </c>
      <c r="T52" s="122">
        <v>5793</v>
      </c>
      <c r="U52" s="89">
        <v>285974505</v>
      </c>
      <c r="V52" s="134">
        <f t="shared" si="2"/>
        <v>49365.528223718284</v>
      </c>
    </row>
    <row r="53" spans="1:22" x14ac:dyDescent="0.25">
      <c r="A53" s="55">
        <v>64</v>
      </c>
      <c r="B53">
        <f t="shared" si="0"/>
        <v>6707</v>
      </c>
      <c r="C53">
        <f t="shared" si="1"/>
        <v>331358592</v>
      </c>
      <c r="D53" s="100">
        <v>64</v>
      </c>
      <c r="E53" s="91">
        <v>6176</v>
      </c>
      <c r="F53" s="105">
        <v>313373433</v>
      </c>
      <c r="G53" s="99">
        <v>64</v>
      </c>
      <c r="H53" s="85">
        <v>237</v>
      </c>
      <c r="I53" s="113">
        <v>9193481</v>
      </c>
      <c r="J53" s="99">
        <v>64</v>
      </c>
      <c r="K53" s="55">
        <v>130</v>
      </c>
      <c r="L53" s="106">
        <v>4874149</v>
      </c>
      <c r="M53" s="55">
        <v>64</v>
      </c>
      <c r="N53" s="55">
        <v>164</v>
      </c>
      <c r="O53" s="85">
        <v>3917529</v>
      </c>
      <c r="R53" s="122">
        <v>64</v>
      </c>
      <c r="S53" s="122">
        <v>64</v>
      </c>
      <c r="T53" s="122">
        <v>6707</v>
      </c>
      <c r="U53" s="89">
        <v>331358592</v>
      </c>
      <c r="V53" s="134">
        <f t="shared" si="2"/>
        <v>49404.889220217679</v>
      </c>
    </row>
    <row r="54" spans="1:22" x14ac:dyDescent="0.25">
      <c r="A54" s="55">
        <v>65</v>
      </c>
      <c r="B54">
        <f t="shared" si="0"/>
        <v>7726</v>
      </c>
      <c r="C54">
        <f t="shared" si="1"/>
        <v>377987198</v>
      </c>
      <c r="D54" s="100">
        <v>65</v>
      </c>
      <c r="E54" s="91">
        <v>7173</v>
      </c>
      <c r="F54" s="105">
        <v>358271997</v>
      </c>
      <c r="G54" s="99">
        <v>65</v>
      </c>
      <c r="H54" s="85">
        <v>244</v>
      </c>
      <c r="I54" s="113">
        <v>10069380</v>
      </c>
      <c r="J54" s="99">
        <v>65</v>
      </c>
      <c r="K54" s="55">
        <v>153</v>
      </c>
      <c r="L54" s="106">
        <v>5564477</v>
      </c>
      <c r="M54" s="55">
        <v>65</v>
      </c>
      <c r="N54" s="55">
        <v>156</v>
      </c>
      <c r="O54" s="85">
        <v>4081344</v>
      </c>
      <c r="R54" s="122">
        <v>65</v>
      </c>
      <c r="S54" s="122">
        <v>65</v>
      </c>
      <c r="T54" s="122">
        <v>7726</v>
      </c>
      <c r="U54" s="89">
        <v>377987198</v>
      </c>
      <c r="V54" s="134">
        <f t="shared" si="2"/>
        <v>48924.048407973081</v>
      </c>
    </row>
    <row r="55" spans="1:22" x14ac:dyDescent="0.25">
      <c r="A55" s="55">
        <v>66</v>
      </c>
      <c r="B55">
        <f t="shared" si="0"/>
        <v>7941</v>
      </c>
      <c r="C55">
        <f t="shared" si="1"/>
        <v>388661967</v>
      </c>
      <c r="D55" s="100">
        <v>66</v>
      </c>
      <c r="E55" s="91">
        <v>7342</v>
      </c>
      <c r="F55" s="105">
        <v>367063444</v>
      </c>
      <c r="G55" s="99">
        <v>66</v>
      </c>
      <c r="H55" s="85">
        <v>228</v>
      </c>
      <c r="I55" s="113">
        <v>9480508</v>
      </c>
      <c r="J55" s="99">
        <v>66</v>
      </c>
      <c r="K55" s="55">
        <v>188</v>
      </c>
      <c r="L55" s="106">
        <v>7274147</v>
      </c>
      <c r="M55" s="55">
        <v>66</v>
      </c>
      <c r="N55" s="55">
        <v>183</v>
      </c>
      <c r="O55" s="85">
        <v>4843868</v>
      </c>
      <c r="R55" s="122">
        <v>66</v>
      </c>
      <c r="S55" s="122">
        <v>66</v>
      </c>
      <c r="T55" s="122">
        <v>7941</v>
      </c>
      <c r="U55" s="89">
        <v>388661967</v>
      </c>
      <c r="V55" s="134">
        <f t="shared" si="2"/>
        <v>48943.705704571214</v>
      </c>
    </row>
    <row r="56" spans="1:22" x14ac:dyDescent="0.25">
      <c r="A56" s="55">
        <v>67</v>
      </c>
      <c r="B56">
        <f t="shared" si="0"/>
        <v>8071</v>
      </c>
      <c r="C56">
        <f t="shared" si="1"/>
        <v>393225911</v>
      </c>
      <c r="D56" s="100">
        <v>67</v>
      </c>
      <c r="E56" s="91">
        <v>7461</v>
      </c>
      <c r="F56" s="105">
        <v>370629900</v>
      </c>
      <c r="G56" s="99">
        <v>67</v>
      </c>
      <c r="H56" s="85">
        <v>245</v>
      </c>
      <c r="I56" s="113">
        <v>10199776</v>
      </c>
      <c r="J56" s="99">
        <v>67</v>
      </c>
      <c r="K56" s="55">
        <v>175</v>
      </c>
      <c r="L56" s="106">
        <v>7204319</v>
      </c>
      <c r="M56" s="55">
        <v>67</v>
      </c>
      <c r="N56" s="55">
        <v>190</v>
      </c>
      <c r="O56" s="85">
        <v>5191916</v>
      </c>
      <c r="R56" s="122">
        <v>67</v>
      </c>
      <c r="S56" s="122">
        <v>67</v>
      </c>
      <c r="T56" s="122">
        <v>8071</v>
      </c>
      <c r="U56" s="89">
        <v>393225911</v>
      </c>
      <c r="V56" s="134">
        <f t="shared" si="2"/>
        <v>48720.841407508364</v>
      </c>
    </row>
    <row r="57" spans="1:22" x14ac:dyDescent="0.25">
      <c r="A57" s="55">
        <v>68</v>
      </c>
      <c r="B57">
        <f t="shared" si="0"/>
        <v>8148</v>
      </c>
      <c r="C57">
        <f t="shared" si="1"/>
        <v>397058798</v>
      </c>
      <c r="D57" s="100">
        <v>68</v>
      </c>
      <c r="E57" s="91">
        <v>7495</v>
      </c>
      <c r="F57" s="105">
        <v>374132065</v>
      </c>
      <c r="G57" s="99">
        <v>68</v>
      </c>
      <c r="H57" s="85">
        <v>247</v>
      </c>
      <c r="I57" s="113">
        <v>10196002</v>
      </c>
      <c r="J57" s="99">
        <v>68</v>
      </c>
      <c r="K57" s="55">
        <v>240</v>
      </c>
      <c r="L57" s="106">
        <v>8725140</v>
      </c>
      <c r="M57" s="55">
        <v>68</v>
      </c>
      <c r="N57" s="55">
        <v>166</v>
      </c>
      <c r="O57" s="85">
        <v>4005591</v>
      </c>
      <c r="R57" s="122">
        <v>68</v>
      </c>
      <c r="S57" s="122">
        <v>68</v>
      </c>
      <c r="T57" s="122">
        <v>8148</v>
      </c>
      <c r="U57" s="89">
        <v>397058798</v>
      </c>
      <c r="V57" s="134">
        <f t="shared" si="2"/>
        <v>48730.8294059892</v>
      </c>
    </row>
    <row r="58" spans="1:22" x14ac:dyDescent="0.25">
      <c r="A58" s="55">
        <v>69</v>
      </c>
      <c r="B58">
        <f t="shared" si="0"/>
        <v>8844</v>
      </c>
      <c r="C58">
        <f t="shared" si="1"/>
        <v>426431471</v>
      </c>
      <c r="D58" s="100">
        <v>69</v>
      </c>
      <c r="E58" s="91">
        <v>8041</v>
      </c>
      <c r="F58" s="105">
        <v>398013465</v>
      </c>
      <c r="G58" s="99">
        <v>69</v>
      </c>
      <c r="H58" s="85">
        <v>255</v>
      </c>
      <c r="I58" s="113">
        <v>10637374</v>
      </c>
      <c r="J58" s="99">
        <v>69</v>
      </c>
      <c r="K58" s="55">
        <v>302</v>
      </c>
      <c r="L58" s="106">
        <v>11350442</v>
      </c>
      <c r="M58" s="55">
        <v>69</v>
      </c>
      <c r="N58" s="55">
        <v>246</v>
      </c>
      <c r="O58" s="85">
        <v>6430190</v>
      </c>
      <c r="R58" s="122">
        <v>69</v>
      </c>
      <c r="S58" s="122">
        <v>69</v>
      </c>
      <c r="T58" s="122">
        <v>8844</v>
      </c>
      <c r="U58" s="89">
        <v>426431471</v>
      </c>
      <c r="V58" s="134">
        <f t="shared" si="2"/>
        <v>48217.036521935777</v>
      </c>
    </row>
    <row r="59" spans="1:22" x14ac:dyDescent="0.25">
      <c r="A59" s="55">
        <v>70</v>
      </c>
      <c r="B59">
        <f t="shared" si="0"/>
        <v>5928</v>
      </c>
      <c r="C59">
        <f t="shared" si="1"/>
        <v>283858637</v>
      </c>
      <c r="D59" s="100">
        <v>70</v>
      </c>
      <c r="E59" s="91">
        <v>5370</v>
      </c>
      <c r="F59" s="105">
        <v>264623139</v>
      </c>
      <c r="G59" s="99">
        <v>70</v>
      </c>
      <c r="H59" s="85">
        <v>197</v>
      </c>
      <c r="I59" s="113">
        <v>7791701</v>
      </c>
      <c r="J59" s="99">
        <v>70</v>
      </c>
      <c r="K59" s="55">
        <v>198</v>
      </c>
      <c r="L59" s="106">
        <v>7325126</v>
      </c>
      <c r="M59" s="55">
        <v>70</v>
      </c>
      <c r="N59" s="55">
        <v>163</v>
      </c>
      <c r="O59" s="85">
        <v>4118671</v>
      </c>
      <c r="R59" s="122">
        <v>70</v>
      </c>
      <c r="S59" s="122">
        <v>70</v>
      </c>
      <c r="T59" s="122">
        <v>5928</v>
      </c>
      <c r="U59" s="89">
        <v>283858637</v>
      </c>
      <c r="V59" s="134">
        <f t="shared" si="2"/>
        <v>47884.38545883941</v>
      </c>
    </row>
    <row r="60" spans="1:22" x14ac:dyDescent="0.25">
      <c r="A60" s="55">
        <v>71</v>
      </c>
      <c r="B60">
        <f t="shared" si="0"/>
        <v>5652</v>
      </c>
      <c r="C60">
        <f t="shared" si="1"/>
        <v>261423205</v>
      </c>
      <c r="D60" s="100">
        <v>71</v>
      </c>
      <c r="E60" s="91">
        <v>5054</v>
      </c>
      <c r="F60" s="105">
        <v>240594758</v>
      </c>
      <c r="G60" s="99">
        <v>71</v>
      </c>
      <c r="H60" s="85">
        <v>182</v>
      </c>
      <c r="I60" s="113">
        <v>7446129</v>
      </c>
      <c r="J60" s="99">
        <v>71</v>
      </c>
      <c r="K60" s="55">
        <v>255</v>
      </c>
      <c r="L60" s="106">
        <v>9476951</v>
      </c>
      <c r="M60" s="55">
        <v>71</v>
      </c>
      <c r="N60" s="55">
        <v>161</v>
      </c>
      <c r="O60" s="85">
        <v>3905367</v>
      </c>
      <c r="R60" s="122">
        <v>71</v>
      </c>
      <c r="S60" s="122">
        <v>71</v>
      </c>
      <c r="T60" s="122">
        <v>5652</v>
      </c>
      <c r="U60" s="89">
        <v>261423205</v>
      </c>
      <c r="V60" s="134">
        <f t="shared" si="2"/>
        <v>46253.220983722575</v>
      </c>
    </row>
    <row r="61" spans="1:22" x14ac:dyDescent="0.25">
      <c r="A61" s="55">
        <v>72</v>
      </c>
      <c r="B61">
        <f t="shared" si="0"/>
        <v>5604</v>
      </c>
      <c r="C61">
        <f t="shared" si="1"/>
        <v>253640133</v>
      </c>
      <c r="D61" s="100">
        <v>72</v>
      </c>
      <c r="E61" s="91">
        <v>5002</v>
      </c>
      <c r="F61" s="105">
        <v>233295152</v>
      </c>
      <c r="G61" s="99">
        <v>72</v>
      </c>
      <c r="H61" s="85">
        <v>175</v>
      </c>
      <c r="I61" s="113">
        <v>6700331</v>
      </c>
      <c r="J61" s="99">
        <v>72</v>
      </c>
      <c r="K61" s="55">
        <v>273</v>
      </c>
      <c r="L61" s="106">
        <v>9841768</v>
      </c>
      <c r="M61" s="55">
        <v>72</v>
      </c>
      <c r="N61" s="55">
        <v>154</v>
      </c>
      <c r="O61" s="85">
        <v>3802882</v>
      </c>
      <c r="R61" s="122">
        <v>72</v>
      </c>
      <c r="S61" s="122">
        <v>72</v>
      </c>
      <c r="T61" s="122">
        <v>5604</v>
      </c>
      <c r="U61" s="89">
        <v>253640133</v>
      </c>
      <c r="V61" s="134">
        <f t="shared" si="2"/>
        <v>45260.551927194858</v>
      </c>
    </row>
    <row r="62" spans="1:22" x14ac:dyDescent="0.25">
      <c r="A62" s="55">
        <v>73</v>
      </c>
      <c r="B62">
        <f t="shared" si="0"/>
        <v>6180</v>
      </c>
      <c r="C62">
        <f t="shared" si="1"/>
        <v>276643022</v>
      </c>
      <c r="D62" s="100">
        <v>73</v>
      </c>
      <c r="E62" s="91">
        <v>5477</v>
      </c>
      <c r="F62" s="105">
        <v>253228804</v>
      </c>
      <c r="G62" s="99">
        <v>73</v>
      </c>
      <c r="H62" s="85">
        <v>180</v>
      </c>
      <c r="I62" s="113">
        <v>6881175</v>
      </c>
      <c r="J62" s="99">
        <v>73</v>
      </c>
      <c r="K62" s="55">
        <v>342</v>
      </c>
      <c r="L62" s="106">
        <v>12101956</v>
      </c>
      <c r="M62" s="55">
        <v>73</v>
      </c>
      <c r="N62" s="55">
        <v>181</v>
      </c>
      <c r="O62" s="85">
        <v>4431087</v>
      </c>
      <c r="R62" s="122">
        <v>73</v>
      </c>
      <c r="S62" s="122">
        <v>73</v>
      </c>
      <c r="T62" s="122">
        <v>6180</v>
      </c>
      <c r="U62" s="89">
        <v>276643022</v>
      </c>
      <c r="V62" s="134">
        <f t="shared" si="2"/>
        <v>44764.243042071197</v>
      </c>
    </row>
    <row r="63" spans="1:22" x14ac:dyDescent="0.25">
      <c r="A63" s="55">
        <v>74</v>
      </c>
      <c r="B63">
        <f t="shared" si="0"/>
        <v>5166</v>
      </c>
      <c r="C63">
        <f t="shared" si="1"/>
        <v>226666913</v>
      </c>
      <c r="D63" s="100">
        <v>74</v>
      </c>
      <c r="E63" s="91">
        <v>4517</v>
      </c>
      <c r="F63" s="105">
        <v>205019371</v>
      </c>
      <c r="G63" s="99">
        <v>74</v>
      </c>
      <c r="H63" s="85">
        <v>157</v>
      </c>
      <c r="I63" s="113">
        <v>5761307</v>
      </c>
      <c r="J63" s="99">
        <v>74</v>
      </c>
      <c r="K63" s="55">
        <v>330</v>
      </c>
      <c r="L63" s="106">
        <v>12055014</v>
      </c>
      <c r="M63" s="55">
        <v>74</v>
      </c>
      <c r="N63" s="55">
        <v>162</v>
      </c>
      <c r="O63" s="85">
        <v>3831221</v>
      </c>
      <c r="R63" s="122">
        <v>74</v>
      </c>
      <c r="S63" s="122">
        <v>74</v>
      </c>
      <c r="T63" s="122">
        <v>5166</v>
      </c>
      <c r="U63" s="89">
        <v>226666913</v>
      </c>
      <c r="V63" s="134">
        <f t="shared" si="2"/>
        <v>43876.676926054977</v>
      </c>
    </row>
    <row r="64" spans="1:22" x14ac:dyDescent="0.25">
      <c r="A64" s="55">
        <v>75</v>
      </c>
      <c r="B64">
        <f t="shared" si="0"/>
        <v>4568</v>
      </c>
      <c r="C64">
        <f t="shared" si="1"/>
        <v>196701646</v>
      </c>
      <c r="D64" s="100">
        <v>75</v>
      </c>
      <c r="E64" s="91">
        <v>3952</v>
      </c>
      <c r="F64" s="105">
        <v>175877792</v>
      </c>
      <c r="G64" s="99">
        <v>75</v>
      </c>
      <c r="H64" s="85">
        <v>116</v>
      </c>
      <c r="I64" s="113">
        <v>4327330</v>
      </c>
      <c r="J64" s="99">
        <v>75</v>
      </c>
      <c r="K64" s="55">
        <v>347</v>
      </c>
      <c r="L64" s="106">
        <v>12591373</v>
      </c>
      <c r="M64" s="55">
        <v>75</v>
      </c>
      <c r="N64" s="55">
        <v>153</v>
      </c>
      <c r="O64" s="85">
        <v>3905151</v>
      </c>
      <c r="R64" s="122">
        <v>75</v>
      </c>
      <c r="S64" s="122">
        <v>75</v>
      </c>
      <c r="T64" s="122">
        <v>4568</v>
      </c>
      <c r="U64" s="89">
        <v>196701646</v>
      </c>
      <c r="V64" s="134">
        <f t="shared" si="2"/>
        <v>43060.780647985986</v>
      </c>
    </row>
    <row r="65" spans="1:22" x14ac:dyDescent="0.25">
      <c r="A65" s="55">
        <v>76</v>
      </c>
      <c r="B65">
        <f t="shared" si="0"/>
        <v>4099</v>
      </c>
      <c r="C65">
        <f t="shared" si="1"/>
        <v>173623355</v>
      </c>
      <c r="D65" s="100">
        <v>76</v>
      </c>
      <c r="E65" s="91">
        <v>3571</v>
      </c>
      <c r="F65" s="105">
        <v>156518420</v>
      </c>
      <c r="G65" s="99">
        <v>76</v>
      </c>
      <c r="H65" s="85">
        <v>116</v>
      </c>
      <c r="I65" s="113">
        <v>4322180</v>
      </c>
      <c r="J65" s="99">
        <v>76</v>
      </c>
      <c r="K65" s="55">
        <v>292</v>
      </c>
      <c r="L65" s="106">
        <v>9909720</v>
      </c>
      <c r="M65" s="55">
        <v>76</v>
      </c>
      <c r="N65" s="55">
        <v>120</v>
      </c>
      <c r="O65" s="85">
        <v>2873035</v>
      </c>
      <c r="R65" s="122">
        <v>76</v>
      </c>
      <c r="S65" s="122">
        <v>76</v>
      </c>
      <c r="T65" s="122">
        <v>4099</v>
      </c>
      <c r="U65" s="89">
        <v>173623355</v>
      </c>
      <c r="V65" s="134">
        <f t="shared" si="2"/>
        <v>42357.490851427174</v>
      </c>
    </row>
    <row r="66" spans="1:22" x14ac:dyDescent="0.25">
      <c r="A66" s="55">
        <v>77</v>
      </c>
      <c r="B66">
        <f t="shared" si="0"/>
        <v>4004</v>
      </c>
      <c r="C66">
        <f t="shared" si="1"/>
        <v>164326302</v>
      </c>
      <c r="D66" s="100">
        <v>77</v>
      </c>
      <c r="E66" s="91">
        <v>3416</v>
      </c>
      <c r="F66" s="105">
        <v>146123867</v>
      </c>
      <c r="G66" s="99">
        <v>77</v>
      </c>
      <c r="H66" s="85">
        <v>106</v>
      </c>
      <c r="I66" s="113">
        <v>3760316</v>
      </c>
      <c r="J66" s="99">
        <v>77</v>
      </c>
      <c r="K66" s="55">
        <v>357</v>
      </c>
      <c r="L66" s="106">
        <v>11786522</v>
      </c>
      <c r="M66" s="55">
        <v>77</v>
      </c>
      <c r="N66" s="55">
        <v>125</v>
      </c>
      <c r="O66" s="85">
        <v>2655597</v>
      </c>
      <c r="R66" s="122">
        <v>77</v>
      </c>
      <c r="S66" s="122">
        <v>77</v>
      </c>
      <c r="T66" s="122">
        <v>4004</v>
      </c>
      <c r="U66" s="89">
        <v>164326302</v>
      </c>
      <c r="V66" s="134">
        <f t="shared" si="2"/>
        <v>41040.534965034967</v>
      </c>
    </row>
    <row r="67" spans="1:22" x14ac:dyDescent="0.25">
      <c r="A67" s="55">
        <v>78</v>
      </c>
      <c r="B67">
        <f t="shared" si="0"/>
        <v>3974</v>
      </c>
      <c r="C67">
        <f t="shared" si="1"/>
        <v>159033853</v>
      </c>
      <c r="D67" s="100">
        <v>78</v>
      </c>
      <c r="E67" s="91">
        <v>3320</v>
      </c>
      <c r="F67" s="105">
        <v>139817438</v>
      </c>
      <c r="G67" s="99">
        <v>78</v>
      </c>
      <c r="H67" s="85">
        <v>105</v>
      </c>
      <c r="I67" s="113">
        <v>3428035</v>
      </c>
      <c r="J67" s="99">
        <v>78</v>
      </c>
      <c r="K67" s="55">
        <v>384</v>
      </c>
      <c r="L67" s="106">
        <v>12245409</v>
      </c>
      <c r="M67" s="55">
        <v>78</v>
      </c>
      <c r="N67" s="55">
        <v>165</v>
      </c>
      <c r="O67" s="85">
        <v>3542971</v>
      </c>
      <c r="R67" s="122">
        <v>78</v>
      </c>
      <c r="S67" s="122">
        <v>78</v>
      </c>
      <c r="T67" s="122">
        <v>3974</v>
      </c>
      <c r="U67" s="89">
        <v>159033853</v>
      </c>
      <c r="V67" s="134">
        <f t="shared" si="2"/>
        <v>40018.584046300959</v>
      </c>
    </row>
    <row r="68" spans="1:22" x14ac:dyDescent="0.25">
      <c r="A68" s="55">
        <v>79</v>
      </c>
      <c r="B68">
        <f t="shared" si="0"/>
        <v>3576</v>
      </c>
      <c r="C68">
        <f t="shared" si="1"/>
        <v>136927584</v>
      </c>
      <c r="D68" s="100">
        <v>79</v>
      </c>
      <c r="E68" s="91">
        <v>2959</v>
      </c>
      <c r="F68" s="105">
        <v>119998999</v>
      </c>
      <c r="G68" s="99">
        <v>79</v>
      </c>
      <c r="H68" s="55">
        <v>90</v>
      </c>
      <c r="I68" s="113">
        <v>2854836</v>
      </c>
      <c r="J68" s="99">
        <v>79</v>
      </c>
      <c r="K68" s="55">
        <v>403</v>
      </c>
      <c r="L68" s="106">
        <v>11555745</v>
      </c>
      <c r="M68" s="55">
        <v>79</v>
      </c>
      <c r="N68" s="55">
        <v>124</v>
      </c>
      <c r="O68" s="85">
        <v>2518004</v>
      </c>
      <c r="R68" s="122">
        <v>79</v>
      </c>
      <c r="S68" s="122">
        <v>79</v>
      </c>
      <c r="T68" s="122">
        <v>3576</v>
      </c>
      <c r="U68" s="89">
        <v>136927584</v>
      </c>
      <c r="V68" s="134">
        <f t="shared" si="2"/>
        <v>38290.711409395975</v>
      </c>
    </row>
    <row r="69" spans="1:22" x14ac:dyDescent="0.25">
      <c r="A69" s="55">
        <v>80</v>
      </c>
      <c r="B69">
        <f t="shared" ref="B69:B97" si="3">E69+H69+K69+N69</f>
        <v>3326</v>
      </c>
      <c r="C69">
        <f t="shared" ref="C69:C96" si="4">F69+I69+L69+O69</f>
        <v>125526748</v>
      </c>
      <c r="D69" s="100">
        <v>80</v>
      </c>
      <c r="E69" s="91">
        <v>2717</v>
      </c>
      <c r="F69" s="105">
        <v>107804758</v>
      </c>
      <c r="G69" s="99">
        <v>80</v>
      </c>
      <c r="H69" s="55">
        <v>98</v>
      </c>
      <c r="I69" s="113">
        <v>3212752</v>
      </c>
      <c r="J69" s="99">
        <v>80</v>
      </c>
      <c r="K69" s="55">
        <v>380</v>
      </c>
      <c r="L69" s="106">
        <v>11472167</v>
      </c>
      <c r="M69" s="55">
        <v>80</v>
      </c>
      <c r="N69" s="55">
        <v>131</v>
      </c>
      <c r="O69" s="85">
        <v>3037071</v>
      </c>
      <c r="R69" s="122">
        <v>80</v>
      </c>
      <c r="S69" s="122">
        <v>80</v>
      </c>
      <c r="T69" s="122">
        <v>3326</v>
      </c>
      <c r="U69" s="89">
        <v>125526748</v>
      </c>
      <c r="V69" s="134">
        <f t="shared" ref="V69:V97" si="5">U69/T69</f>
        <v>37741.054720384847</v>
      </c>
    </row>
    <row r="70" spans="1:22" x14ac:dyDescent="0.25">
      <c r="A70" s="55">
        <v>81</v>
      </c>
      <c r="B70">
        <f t="shared" si="3"/>
        <v>3202</v>
      </c>
      <c r="C70">
        <f t="shared" si="4"/>
        <v>114857962</v>
      </c>
      <c r="D70" s="100">
        <v>81</v>
      </c>
      <c r="E70" s="91">
        <v>2548</v>
      </c>
      <c r="F70" s="105">
        <v>96217923</v>
      </c>
      <c r="G70" s="99">
        <v>81</v>
      </c>
      <c r="H70" s="55">
        <v>90</v>
      </c>
      <c r="I70" s="113">
        <v>2838880</v>
      </c>
      <c r="J70" s="99">
        <v>81</v>
      </c>
      <c r="K70" s="55">
        <v>442</v>
      </c>
      <c r="L70" s="106">
        <v>13052485</v>
      </c>
      <c r="M70" s="55">
        <v>81</v>
      </c>
      <c r="N70" s="55">
        <v>122</v>
      </c>
      <c r="O70" s="85">
        <v>2748674</v>
      </c>
      <c r="R70" s="122">
        <v>81</v>
      </c>
      <c r="S70" s="122">
        <v>81</v>
      </c>
      <c r="T70" s="122">
        <v>3202</v>
      </c>
      <c r="U70" s="89">
        <v>114857962</v>
      </c>
      <c r="V70" s="134">
        <f t="shared" si="5"/>
        <v>35870.693941286692</v>
      </c>
    </row>
    <row r="71" spans="1:22" x14ac:dyDescent="0.25">
      <c r="A71" s="55">
        <v>82</v>
      </c>
      <c r="B71">
        <f t="shared" si="3"/>
        <v>2691</v>
      </c>
      <c r="C71">
        <f t="shared" si="4"/>
        <v>97007738</v>
      </c>
      <c r="D71" s="100">
        <v>82</v>
      </c>
      <c r="E71" s="91">
        <v>2153</v>
      </c>
      <c r="F71" s="105">
        <v>82336573</v>
      </c>
      <c r="G71" s="99">
        <v>82</v>
      </c>
      <c r="H71" s="55">
        <v>66</v>
      </c>
      <c r="I71" s="113">
        <v>2080275</v>
      </c>
      <c r="J71" s="99">
        <v>82</v>
      </c>
      <c r="K71" s="55">
        <v>354</v>
      </c>
      <c r="L71" s="106">
        <v>10158426</v>
      </c>
      <c r="M71" s="55">
        <v>82</v>
      </c>
      <c r="N71" s="55">
        <v>118</v>
      </c>
      <c r="O71" s="85">
        <v>2432464</v>
      </c>
      <c r="R71" s="122">
        <v>82</v>
      </c>
      <c r="S71" s="122">
        <v>82</v>
      </c>
      <c r="T71" s="122">
        <v>2691</v>
      </c>
      <c r="U71" s="89">
        <v>97007738</v>
      </c>
      <c r="V71" s="134">
        <f t="shared" si="5"/>
        <v>36048.955035302861</v>
      </c>
    </row>
    <row r="72" spans="1:22" x14ac:dyDescent="0.25">
      <c r="A72" s="55">
        <v>83</v>
      </c>
      <c r="B72">
        <f t="shared" si="3"/>
        <v>2654</v>
      </c>
      <c r="C72">
        <f t="shared" si="4"/>
        <v>92862029</v>
      </c>
      <c r="D72" s="100">
        <v>83</v>
      </c>
      <c r="E72" s="91">
        <v>2106</v>
      </c>
      <c r="F72" s="105">
        <v>77830243</v>
      </c>
      <c r="G72" s="99">
        <v>83</v>
      </c>
      <c r="H72" s="55">
        <v>57</v>
      </c>
      <c r="I72" s="113">
        <v>1831731</v>
      </c>
      <c r="J72" s="99">
        <v>83</v>
      </c>
      <c r="K72" s="55">
        <v>399</v>
      </c>
      <c r="L72" s="106">
        <v>11452118</v>
      </c>
      <c r="M72" s="55">
        <v>83</v>
      </c>
      <c r="N72" s="55">
        <v>92</v>
      </c>
      <c r="O72" s="85">
        <v>1747937</v>
      </c>
      <c r="R72" s="122">
        <v>83</v>
      </c>
      <c r="S72" s="122">
        <v>83</v>
      </c>
      <c r="T72" s="122">
        <v>2654</v>
      </c>
      <c r="U72" s="89">
        <v>92862029</v>
      </c>
      <c r="V72" s="134">
        <f t="shared" si="5"/>
        <v>34989.460813865866</v>
      </c>
    </row>
    <row r="73" spans="1:22" x14ac:dyDescent="0.25">
      <c r="A73" s="55">
        <v>84</v>
      </c>
      <c r="B73">
        <f t="shared" si="3"/>
        <v>2484</v>
      </c>
      <c r="C73">
        <f t="shared" si="4"/>
        <v>83478782</v>
      </c>
      <c r="D73" s="100">
        <v>84</v>
      </c>
      <c r="E73" s="91">
        <v>1913</v>
      </c>
      <c r="F73" s="105">
        <v>69083939</v>
      </c>
      <c r="G73" s="99">
        <v>84</v>
      </c>
      <c r="H73" s="55">
        <v>59</v>
      </c>
      <c r="I73" s="113">
        <v>1828177</v>
      </c>
      <c r="J73" s="99">
        <v>84</v>
      </c>
      <c r="K73" s="55">
        <v>415</v>
      </c>
      <c r="L73" s="106">
        <v>10727720</v>
      </c>
      <c r="M73" s="55">
        <v>84</v>
      </c>
      <c r="N73" s="55">
        <v>97</v>
      </c>
      <c r="O73" s="85">
        <v>1838946</v>
      </c>
      <c r="R73" s="122">
        <v>84</v>
      </c>
      <c r="S73" s="122">
        <v>84</v>
      </c>
      <c r="T73" s="122">
        <v>2484</v>
      </c>
      <c r="U73" s="89">
        <v>83478782</v>
      </c>
      <c r="V73" s="134">
        <f t="shared" si="5"/>
        <v>33606.595008051532</v>
      </c>
    </row>
    <row r="74" spans="1:22" x14ac:dyDescent="0.25">
      <c r="A74" s="55">
        <v>85</v>
      </c>
      <c r="B74">
        <f t="shared" si="3"/>
        <v>2586</v>
      </c>
      <c r="C74">
        <f t="shared" si="4"/>
        <v>84572292</v>
      </c>
      <c r="D74" s="100">
        <v>85</v>
      </c>
      <c r="E74" s="91">
        <v>1957</v>
      </c>
      <c r="F74" s="105">
        <v>68258280</v>
      </c>
      <c r="G74" s="99">
        <v>85</v>
      </c>
      <c r="H74" s="55">
        <v>64</v>
      </c>
      <c r="I74" s="113">
        <v>1804697</v>
      </c>
      <c r="J74" s="99">
        <v>85</v>
      </c>
      <c r="K74" s="55">
        <v>460</v>
      </c>
      <c r="L74" s="106">
        <v>12545382</v>
      </c>
      <c r="M74" s="55">
        <v>85</v>
      </c>
      <c r="N74" s="55">
        <v>105</v>
      </c>
      <c r="O74" s="85">
        <v>1963933</v>
      </c>
      <c r="R74" s="122">
        <v>85</v>
      </c>
      <c r="S74" s="122">
        <v>85</v>
      </c>
      <c r="T74" s="122">
        <v>2586</v>
      </c>
      <c r="U74" s="89">
        <v>84572292</v>
      </c>
      <c r="V74" s="134">
        <f t="shared" si="5"/>
        <v>32703.902552204177</v>
      </c>
    </row>
    <row r="75" spans="1:22" x14ac:dyDescent="0.25">
      <c r="A75" s="55">
        <v>86</v>
      </c>
      <c r="B75">
        <f t="shared" si="3"/>
        <v>2326</v>
      </c>
      <c r="C75">
        <f t="shared" si="4"/>
        <v>72999815</v>
      </c>
      <c r="D75" s="100">
        <v>86</v>
      </c>
      <c r="E75" s="91">
        <v>1702</v>
      </c>
      <c r="F75" s="105">
        <v>57547323</v>
      </c>
      <c r="G75" s="99">
        <v>86</v>
      </c>
      <c r="H75" s="55">
        <v>46</v>
      </c>
      <c r="I75" s="113">
        <v>1105388</v>
      </c>
      <c r="J75" s="99">
        <v>86</v>
      </c>
      <c r="K75" s="55">
        <v>473</v>
      </c>
      <c r="L75" s="106">
        <v>12231317</v>
      </c>
      <c r="M75" s="55">
        <v>86</v>
      </c>
      <c r="N75" s="55">
        <v>105</v>
      </c>
      <c r="O75" s="85">
        <v>2115787</v>
      </c>
      <c r="R75" s="122">
        <v>86</v>
      </c>
      <c r="S75" s="122">
        <v>86</v>
      </c>
      <c r="T75" s="122">
        <v>2326</v>
      </c>
      <c r="U75" s="89">
        <v>72999815</v>
      </c>
      <c r="V75" s="134">
        <f t="shared" si="5"/>
        <v>31384.271281169389</v>
      </c>
    </row>
    <row r="76" spans="1:22" x14ac:dyDescent="0.25">
      <c r="A76" s="55">
        <v>87</v>
      </c>
      <c r="B76">
        <f t="shared" si="3"/>
        <v>2038</v>
      </c>
      <c r="C76">
        <f t="shared" si="4"/>
        <v>62234384</v>
      </c>
      <c r="D76" s="100">
        <v>87</v>
      </c>
      <c r="E76" s="91">
        <v>1510</v>
      </c>
      <c r="F76" s="105">
        <v>50068494</v>
      </c>
      <c r="G76" s="99">
        <v>87</v>
      </c>
      <c r="H76" s="55">
        <v>40</v>
      </c>
      <c r="I76" s="113">
        <v>1073837</v>
      </c>
      <c r="J76" s="99">
        <v>87</v>
      </c>
      <c r="K76" s="55">
        <v>408</v>
      </c>
      <c r="L76" s="106">
        <v>9384858</v>
      </c>
      <c r="M76" s="55">
        <v>87</v>
      </c>
      <c r="N76" s="55">
        <v>80</v>
      </c>
      <c r="O76" s="85">
        <v>1707195</v>
      </c>
      <c r="R76" s="122">
        <v>87</v>
      </c>
      <c r="S76" s="122">
        <v>87</v>
      </c>
      <c r="T76" s="122">
        <v>2038</v>
      </c>
      <c r="U76" s="89">
        <v>62234384</v>
      </c>
      <c r="V76" s="134">
        <f t="shared" si="5"/>
        <v>30536.989205103044</v>
      </c>
    </row>
    <row r="77" spans="1:22" x14ac:dyDescent="0.25">
      <c r="A77" s="55">
        <v>88</v>
      </c>
      <c r="B77">
        <f t="shared" si="3"/>
        <v>1820</v>
      </c>
      <c r="C77">
        <f t="shared" si="4"/>
        <v>53001169</v>
      </c>
      <c r="D77" s="100">
        <v>88</v>
      </c>
      <c r="E77" s="91">
        <v>1286</v>
      </c>
      <c r="F77" s="105">
        <v>41354265</v>
      </c>
      <c r="G77" s="99">
        <v>88</v>
      </c>
      <c r="H77" s="55">
        <v>40</v>
      </c>
      <c r="I77" s="113">
        <v>981641</v>
      </c>
      <c r="J77" s="99">
        <v>88</v>
      </c>
      <c r="K77" s="55">
        <v>409</v>
      </c>
      <c r="L77" s="106">
        <v>9050823</v>
      </c>
      <c r="M77" s="55">
        <v>88</v>
      </c>
      <c r="N77" s="55">
        <v>85</v>
      </c>
      <c r="O77" s="85">
        <v>1614440</v>
      </c>
      <c r="R77" s="122">
        <v>88</v>
      </c>
      <c r="S77" s="122">
        <v>88</v>
      </c>
      <c r="T77" s="122">
        <v>1820</v>
      </c>
      <c r="U77" s="89">
        <v>53001169</v>
      </c>
      <c r="V77" s="134">
        <f t="shared" si="5"/>
        <v>29121.521428571428</v>
      </c>
    </row>
    <row r="78" spans="1:22" x14ac:dyDescent="0.25">
      <c r="A78" s="55">
        <v>89</v>
      </c>
      <c r="B78">
        <f t="shared" si="3"/>
        <v>1613</v>
      </c>
      <c r="C78">
        <f t="shared" si="4"/>
        <v>45827620</v>
      </c>
      <c r="D78" s="100">
        <v>89</v>
      </c>
      <c r="E78" s="91">
        <v>1147</v>
      </c>
      <c r="F78" s="105">
        <v>34723570</v>
      </c>
      <c r="G78" s="99">
        <v>89</v>
      </c>
      <c r="H78" s="55">
        <v>33</v>
      </c>
      <c r="I78" s="113">
        <v>868686</v>
      </c>
      <c r="J78" s="99">
        <v>89</v>
      </c>
      <c r="K78" s="55">
        <v>352</v>
      </c>
      <c r="L78" s="106">
        <v>8739383</v>
      </c>
      <c r="M78" s="55">
        <v>89</v>
      </c>
      <c r="N78" s="55">
        <v>81</v>
      </c>
      <c r="O78" s="85">
        <v>1495981</v>
      </c>
      <c r="R78" s="122">
        <v>89</v>
      </c>
      <c r="S78" s="122">
        <v>89</v>
      </c>
      <c r="T78" s="122">
        <v>1613</v>
      </c>
      <c r="U78" s="89">
        <v>45827620</v>
      </c>
      <c r="V78" s="134">
        <f t="shared" si="5"/>
        <v>28411.419714817112</v>
      </c>
    </row>
    <row r="79" spans="1:22" x14ac:dyDescent="0.25">
      <c r="A79" s="55">
        <v>90</v>
      </c>
      <c r="B79">
        <f t="shared" si="3"/>
        <v>1295</v>
      </c>
      <c r="C79">
        <f t="shared" si="4"/>
        <v>35629672</v>
      </c>
      <c r="D79" s="100">
        <v>90</v>
      </c>
      <c r="E79" s="93">
        <v>919</v>
      </c>
      <c r="F79" s="105">
        <v>26740986</v>
      </c>
      <c r="G79" s="99">
        <v>90</v>
      </c>
      <c r="H79" s="55">
        <v>20</v>
      </c>
      <c r="I79" s="113">
        <v>545697</v>
      </c>
      <c r="J79" s="99">
        <v>90</v>
      </c>
      <c r="K79" s="55">
        <v>295</v>
      </c>
      <c r="L79" s="106">
        <v>7358130</v>
      </c>
      <c r="M79" s="55">
        <v>90</v>
      </c>
      <c r="N79" s="55">
        <v>61</v>
      </c>
      <c r="O79" s="85">
        <v>984859</v>
      </c>
      <c r="R79" s="122">
        <v>90</v>
      </c>
      <c r="S79" s="122">
        <v>90</v>
      </c>
      <c r="T79" s="122">
        <v>1295</v>
      </c>
      <c r="U79" s="89">
        <v>35629672</v>
      </c>
      <c r="V79" s="134">
        <f t="shared" si="5"/>
        <v>27513.260231660232</v>
      </c>
    </row>
    <row r="80" spans="1:22" x14ac:dyDescent="0.25">
      <c r="A80" s="55">
        <v>91</v>
      </c>
      <c r="B80">
        <f t="shared" si="3"/>
        <v>1171</v>
      </c>
      <c r="C80">
        <f t="shared" si="4"/>
        <v>32608136</v>
      </c>
      <c r="D80" s="100">
        <v>91</v>
      </c>
      <c r="E80" s="93">
        <v>801</v>
      </c>
      <c r="F80" s="105">
        <v>24237568</v>
      </c>
      <c r="G80" s="99">
        <v>91</v>
      </c>
      <c r="H80" s="55">
        <v>21</v>
      </c>
      <c r="I80" s="113">
        <v>422263</v>
      </c>
      <c r="J80" s="99">
        <v>91</v>
      </c>
      <c r="K80" s="55">
        <v>288</v>
      </c>
      <c r="L80" s="106">
        <v>6915598</v>
      </c>
      <c r="M80" s="55">
        <v>91</v>
      </c>
      <c r="N80" s="55">
        <v>61</v>
      </c>
      <c r="O80" s="85">
        <v>1032707</v>
      </c>
      <c r="R80" s="122">
        <v>91</v>
      </c>
      <c r="S80" s="122">
        <v>91</v>
      </c>
      <c r="T80" s="122">
        <v>1171</v>
      </c>
      <c r="U80" s="89">
        <v>32608136</v>
      </c>
      <c r="V80" s="134">
        <f t="shared" si="5"/>
        <v>27846.401366353544</v>
      </c>
    </row>
    <row r="81" spans="1:22" x14ac:dyDescent="0.25">
      <c r="A81" s="55">
        <v>92</v>
      </c>
      <c r="B81">
        <f t="shared" si="3"/>
        <v>953</v>
      </c>
      <c r="C81">
        <f t="shared" si="4"/>
        <v>24865421</v>
      </c>
      <c r="D81" s="100">
        <v>92</v>
      </c>
      <c r="E81" s="93">
        <v>672</v>
      </c>
      <c r="F81" s="105">
        <v>18487729</v>
      </c>
      <c r="G81" s="99">
        <v>92</v>
      </c>
      <c r="H81" s="55">
        <v>15</v>
      </c>
      <c r="I81" s="113">
        <v>397079</v>
      </c>
      <c r="J81" s="99">
        <v>92</v>
      </c>
      <c r="K81" s="55">
        <v>233</v>
      </c>
      <c r="L81" s="106">
        <v>5344840</v>
      </c>
      <c r="M81" s="55">
        <v>92</v>
      </c>
      <c r="N81" s="55">
        <v>33</v>
      </c>
      <c r="O81" s="85">
        <v>635773</v>
      </c>
      <c r="R81" s="122">
        <v>92</v>
      </c>
      <c r="S81" s="122">
        <v>92</v>
      </c>
      <c r="T81" s="122">
        <v>953</v>
      </c>
      <c r="U81" s="89">
        <v>24865421</v>
      </c>
      <c r="V81" s="134">
        <f t="shared" si="5"/>
        <v>26091.732423924448</v>
      </c>
    </row>
    <row r="82" spans="1:22" x14ac:dyDescent="0.25">
      <c r="A82" s="55">
        <v>93</v>
      </c>
      <c r="B82">
        <f t="shared" si="3"/>
        <v>700</v>
      </c>
      <c r="C82">
        <f t="shared" si="4"/>
        <v>17032005</v>
      </c>
      <c r="D82" s="100">
        <v>93</v>
      </c>
      <c r="E82" s="93">
        <v>497</v>
      </c>
      <c r="F82" s="105">
        <v>12855809</v>
      </c>
      <c r="G82" s="99">
        <v>93</v>
      </c>
      <c r="H82" s="55">
        <v>9</v>
      </c>
      <c r="I82" s="113">
        <v>233919</v>
      </c>
      <c r="J82" s="99">
        <v>93</v>
      </c>
      <c r="K82" s="55">
        <v>170</v>
      </c>
      <c r="L82" s="106">
        <v>3489171</v>
      </c>
      <c r="M82" s="55">
        <v>93</v>
      </c>
      <c r="N82" s="55">
        <v>24</v>
      </c>
      <c r="O82" s="85">
        <v>453106</v>
      </c>
      <c r="R82" s="122">
        <v>93</v>
      </c>
      <c r="S82" s="122">
        <v>93</v>
      </c>
      <c r="T82" s="122">
        <v>700</v>
      </c>
      <c r="U82" s="89">
        <v>17032005</v>
      </c>
      <c r="V82" s="134">
        <f t="shared" si="5"/>
        <v>24331.435714285715</v>
      </c>
    </row>
    <row r="83" spans="1:22" x14ac:dyDescent="0.25">
      <c r="A83" s="55">
        <v>94</v>
      </c>
      <c r="B83">
        <f>E83+H83+K83+N83</f>
        <v>540</v>
      </c>
      <c r="C83">
        <f t="shared" si="4"/>
        <v>13018815</v>
      </c>
      <c r="D83" s="100">
        <v>94</v>
      </c>
      <c r="E83" s="93">
        <v>361</v>
      </c>
      <c r="F83" s="105">
        <v>9270868</v>
      </c>
      <c r="G83" s="99">
        <v>94</v>
      </c>
      <c r="H83" s="55">
        <v>12</v>
      </c>
      <c r="I83" s="113">
        <v>244388</v>
      </c>
      <c r="J83" s="99">
        <v>94</v>
      </c>
      <c r="K83" s="55">
        <v>143</v>
      </c>
      <c r="L83" s="106">
        <v>3071157</v>
      </c>
      <c r="M83" s="55">
        <v>94</v>
      </c>
      <c r="N83" s="55">
        <v>24</v>
      </c>
      <c r="O83" s="85">
        <v>432402</v>
      </c>
      <c r="R83" s="122">
        <v>94</v>
      </c>
      <c r="S83" s="122">
        <v>94</v>
      </c>
      <c r="T83" s="122">
        <v>540</v>
      </c>
      <c r="U83" s="89">
        <v>13018815</v>
      </c>
      <c r="V83" s="134">
        <f t="shared" si="5"/>
        <v>24108.916666666668</v>
      </c>
    </row>
    <row r="84" spans="1:22" x14ac:dyDescent="0.25">
      <c r="A84" s="55">
        <v>95</v>
      </c>
      <c r="B84">
        <f t="shared" si="3"/>
        <v>453</v>
      </c>
      <c r="C84">
        <f t="shared" si="4"/>
        <v>10357281</v>
      </c>
      <c r="D84" s="100">
        <v>95</v>
      </c>
      <c r="E84" s="93">
        <v>315</v>
      </c>
      <c r="F84" s="105">
        <v>7687542</v>
      </c>
      <c r="G84" s="99">
        <v>95</v>
      </c>
      <c r="H84" s="55">
        <v>10</v>
      </c>
      <c r="I84" s="113">
        <v>218049</v>
      </c>
      <c r="J84" s="99">
        <v>95</v>
      </c>
      <c r="K84" s="55">
        <v>110</v>
      </c>
      <c r="L84" s="106">
        <v>2193584</v>
      </c>
      <c r="M84" s="55">
        <v>95</v>
      </c>
      <c r="N84" s="55">
        <v>18</v>
      </c>
      <c r="O84" s="85">
        <v>258106</v>
      </c>
      <c r="R84" s="122">
        <v>95</v>
      </c>
      <c r="S84" s="122">
        <v>95</v>
      </c>
      <c r="T84" s="122">
        <v>453</v>
      </c>
      <c r="U84" s="89">
        <v>10357281</v>
      </c>
      <c r="V84" s="134">
        <f t="shared" si="5"/>
        <v>22863.754966887416</v>
      </c>
    </row>
    <row r="85" spans="1:22" x14ac:dyDescent="0.25">
      <c r="A85" s="55">
        <v>96</v>
      </c>
      <c r="B85">
        <f t="shared" si="3"/>
        <v>298</v>
      </c>
      <c r="C85">
        <f t="shared" si="4"/>
        <v>6981630</v>
      </c>
      <c r="D85" s="100">
        <v>96</v>
      </c>
      <c r="E85" s="93">
        <v>208</v>
      </c>
      <c r="F85" s="105">
        <v>5230950</v>
      </c>
      <c r="G85" s="99">
        <v>96</v>
      </c>
      <c r="H85" s="85">
        <v>4</v>
      </c>
      <c r="I85" s="113">
        <v>83001</v>
      </c>
      <c r="J85" s="99">
        <v>96</v>
      </c>
      <c r="K85" s="55">
        <v>70</v>
      </c>
      <c r="L85" s="106">
        <v>1392832</v>
      </c>
      <c r="M85" s="55">
        <v>96</v>
      </c>
      <c r="N85" s="55">
        <v>16</v>
      </c>
      <c r="O85" s="85">
        <v>274847</v>
      </c>
      <c r="R85" s="122">
        <v>96</v>
      </c>
      <c r="S85" s="122">
        <v>96</v>
      </c>
      <c r="T85" s="122">
        <v>298</v>
      </c>
      <c r="U85" s="89">
        <v>6981630</v>
      </c>
      <c r="V85" s="134">
        <f t="shared" si="5"/>
        <v>23428.288590604028</v>
      </c>
    </row>
    <row r="86" spans="1:22" x14ac:dyDescent="0.25">
      <c r="A86" s="55">
        <v>97</v>
      </c>
      <c r="B86">
        <f t="shared" si="3"/>
        <v>206</v>
      </c>
      <c r="C86">
        <f t="shared" si="4"/>
        <v>4439332</v>
      </c>
      <c r="D86" s="100">
        <v>97</v>
      </c>
      <c r="E86" s="93">
        <v>151</v>
      </c>
      <c r="F86" s="105">
        <v>3193750</v>
      </c>
      <c r="G86" s="99">
        <v>97</v>
      </c>
      <c r="H86" s="85">
        <v>3</v>
      </c>
      <c r="I86" s="113">
        <v>78273</v>
      </c>
      <c r="J86" s="99">
        <v>97</v>
      </c>
      <c r="K86" s="55">
        <v>46</v>
      </c>
      <c r="L86" s="106">
        <v>1089278</v>
      </c>
      <c r="M86" s="55">
        <v>97</v>
      </c>
      <c r="N86" s="55">
        <v>6</v>
      </c>
      <c r="O86" s="85">
        <v>78031</v>
      </c>
      <c r="R86" s="122">
        <v>97</v>
      </c>
      <c r="S86" s="122">
        <v>97</v>
      </c>
      <c r="T86" s="122">
        <v>206</v>
      </c>
      <c r="U86" s="89">
        <v>4439332</v>
      </c>
      <c r="V86" s="134">
        <f t="shared" si="5"/>
        <v>21550.155339805824</v>
      </c>
    </row>
    <row r="87" spans="1:22" x14ac:dyDescent="0.25">
      <c r="A87" s="55">
        <v>98</v>
      </c>
      <c r="B87">
        <f t="shared" si="3"/>
        <v>177</v>
      </c>
      <c r="C87">
        <f t="shared" si="4"/>
        <v>3967742</v>
      </c>
      <c r="D87" s="100">
        <v>98</v>
      </c>
      <c r="E87" s="93">
        <v>129</v>
      </c>
      <c r="F87" s="105">
        <v>2984008</v>
      </c>
      <c r="G87" s="99">
        <v>98</v>
      </c>
      <c r="H87" s="85">
        <v>3</v>
      </c>
      <c r="I87" s="113">
        <v>104883</v>
      </c>
      <c r="J87" s="99">
        <v>98</v>
      </c>
      <c r="K87" s="55">
        <v>42</v>
      </c>
      <c r="L87" s="106">
        <v>824633</v>
      </c>
      <c r="M87" s="55">
        <v>98</v>
      </c>
      <c r="N87" s="55">
        <v>3</v>
      </c>
      <c r="O87" s="85">
        <v>54218</v>
      </c>
      <c r="R87" s="122">
        <v>98</v>
      </c>
      <c r="S87" s="122">
        <v>98</v>
      </c>
      <c r="T87" s="122">
        <v>177</v>
      </c>
      <c r="U87" s="89">
        <v>3967742</v>
      </c>
      <c r="V87" s="134">
        <f t="shared" si="5"/>
        <v>22416.621468926554</v>
      </c>
    </row>
    <row r="88" spans="1:22" x14ac:dyDescent="0.25">
      <c r="A88" s="55">
        <v>99</v>
      </c>
      <c r="B88">
        <f t="shared" si="3"/>
        <v>94</v>
      </c>
      <c r="C88">
        <f t="shared" si="4"/>
        <v>1778087</v>
      </c>
      <c r="D88" s="100">
        <v>99</v>
      </c>
      <c r="E88" s="93">
        <v>75</v>
      </c>
      <c r="F88" s="105">
        <v>1448286</v>
      </c>
      <c r="G88" s="99">
        <v>99</v>
      </c>
      <c r="H88" s="85">
        <v>0</v>
      </c>
      <c r="I88" s="114">
        <v>0</v>
      </c>
      <c r="J88" s="99">
        <v>99</v>
      </c>
      <c r="K88" s="55">
        <v>18</v>
      </c>
      <c r="L88" s="106">
        <v>315768</v>
      </c>
      <c r="M88" s="55">
        <v>99</v>
      </c>
      <c r="N88" s="55">
        <v>1</v>
      </c>
      <c r="O88" s="85">
        <v>14033</v>
      </c>
      <c r="R88" s="122">
        <v>99</v>
      </c>
      <c r="S88" s="122">
        <v>99</v>
      </c>
      <c r="T88" s="122">
        <v>94</v>
      </c>
      <c r="U88" s="89">
        <v>1778087</v>
      </c>
      <c r="V88" s="134">
        <f t="shared" si="5"/>
        <v>18915.819148936171</v>
      </c>
    </row>
    <row r="89" spans="1:22" x14ac:dyDescent="0.25">
      <c r="A89" s="55">
        <v>100</v>
      </c>
      <c r="B89">
        <f t="shared" si="3"/>
        <v>65</v>
      </c>
      <c r="C89">
        <f t="shared" si="4"/>
        <v>1291910</v>
      </c>
      <c r="D89" s="100">
        <v>100</v>
      </c>
      <c r="E89" s="93">
        <v>47</v>
      </c>
      <c r="F89" s="105">
        <v>892928</v>
      </c>
      <c r="G89" s="99">
        <v>100</v>
      </c>
      <c r="H89" s="85">
        <v>1</v>
      </c>
      <c r="I89" s="113">
        <v>33293</v>
      </c>
      <c r="J89" s="99">
        <v>100</v>
      </c>
      <c r="K89" s="55">
        <v>15</v>
      </c>
      <c r="L89" s="106">
        <v>334849</v>
      </c>
      <c r="M89" s="55">
        <v>100</v>
      </c>
      <c r="N89" s="55">
        <v>2</v>
      </c>
      <c r="O89" s="85">
        <v>30840</v>
      </c>
      <c r="R89" s="122">
        <v>100</v>
      </c>
      <c r="S89" s="122">
        <v>100</v>
      </c>
      <c r="T89" s="122">
        <v>65</v>
      </c>
      <c r="U89" s="89">
        <v>1291910</v>
      </c>
      <c r="V89" s="134">
        <f t="shared" si="5"/>
        <v>19875.538461538461</v>
      </c>
    </row>
    <row r="90" spans="1:22" x14ac:dyDescent="0.25">
      <c r="A90" s="55">
        <v>101</v>
      </c>
      <c r="B90">
        <f t="shared" si="3"/>
        <v>40</v>
      </c>
      <c r="C90">
        <f t="shared" si="4"/>
        <v>925174</v>
      </c>
      <c r="D90" s="100">
        <v>101</v>
      </c>
      <c r="E90" s="93">
        <v>27</v>
      </c>
      <c r="F90" s="105">
        <v>633833</v>
      </c>
      <c r="G90" s="110"/>
      <c r="J90" s="99">
        <v>101</v>
      </c>
      <c r="K90" s="55">
        <v>10</v>
      </c>
      <c r="L90" s="106">
        <v>229956</v>
      </c>
      <c r="M90" s="55">
        <v>101</v>
      </c>
      <c r="N90" s="55">
        <v>3</v>
      </c>
      <c r="O90" s="85">
        <v>61385</v>
      </c>
      <c r="R90" s="122">
        <v>101</v>
      </c>
      <c r="S90" s="122">
        <v>101</v>
      </c>
      <c r="T90" s="122">
        <v>40</v>
      </c>
      <c r="U90" s="89">
        <v>925174</v>
      </c>
      <c r="V90" s="134">
        <f t="shared" si="5"/>
        <v>23129.35</v>
      </c>
    </row>
    <row r="91" spans="1:22" x14ac:dyDescent="0.25">
      <c r="A91" s="55">
        <v>102</v>
      </c>
      <c r="B91">
        <f t="shared" si="3"/>
        <v>30</v>
      </c>
      <c r="C91">
        <f t="shared" si="4"/>
        <v>732893</v>
      </c>
      <c r="D91" s="100">
        <v>102</v>
      </c>
      <c r="E91" s="93">
        <v>24</v>
      </c>
      <c r="F91" s="105">
        <v>620197</v>
      </c>
      <c r="G91" s="110"/>
      <c r="J91" s="99">
        <v>102</v>
      </c>
      <c r="K91" s="55">
        <v>5</v>
      </c>
      <c r="L91" s="106">
        <v>88765</v>
      </c>
      <c r="M91" s="55">
        <v>102</v>
      </c>
      <c r="N91" s="55">
        <v>1</v>
      </c>
      <c r="O91" s="85">
        <v>23931</v>
      </c>
      <c r="R91" s="122">
        <v>102</v>
      </c>
      <c r="S91" s="122">
        <v>102</v>
      </c>
      <c r="T91" s="122">
        <v>30</v>
      </c>
      <c r="U91" s="89">
        <v>732893</v>
      </c>
      <c r="V91" s="134">
        <f t="shared" si="5"/>
        <v>24429.766666666666</v>
      </c>
    </row>
    <row r="92" spans="1:22" x14ac:dyDescent="0.25">
      <c r="A92" s="55">
        <v>103</v>
      </c>
      <c r="B92">
        <f t="shared" si="3"/>
        <v>18</v>
      </c>
      <c r="C92">
        <f t="shared" si="4"/>
        <v>358255</v>
      </c>
      <c r="D92" s="100">
        <v>103</v>
      </c>
      <c r="E92" s="93">
        <v>13</v>
      </c>
      <c r="F92" s="105">
        <v>222883</v>
      </c>
      <c r="G92" s="110"/>
      <c r="J92" s="99">
        <v>103</v>
      </c>
      <c r="K92" s="55">
        <v>5</v>
      </c>
      <c r="L92" s="106">
        <v>135372</v>
      </c>
      <c r="M92" s="55">
        <v>103</v>
      </c>
      <c r="N92" s="55">
        <v>0</v>
      </c>
      <c r="O92" s="55">
        <v>0</v>
      </c>
      <c r="R92" s="122">
        <v>103</v>
      </c>
      <c r="S92" s="122">
        <v>103</v>
      </c>
      <c r="T92" s="122">
        <v>18</v>
      </c>
      <c r="U92" s="89">
        <v>358255</v>
      </c>
      <c r="V92" s="134">
        <f t="shared" si="5"/>
        <v>19903.055555555555</v>
      </c>
    </row>
    <row r="93" spans="1:22" x14ac:dyDescent="0.25">
      <c r="A93" s="55">
        <v>104</v>
      </c>
      <c r="B93">
        <f t="shared" si="3"/>
        <v>15</v>
      </c>
      <c r="C93">
        <f t="shared" si="4"/>
        <v>244310</v>
      </c>
      <c r="D93" s="100">
        <v>104</v>
      </c>
      <c r="E93" s="93">
        <v>11</v>
      </c>
      <c r="F93" s="105">
        <v>192661</v>
      </c>
      <c r="G93" s="110"/>
      <c r="J93" s="99">
        <v>104</v>
      </c>
      <c r="K93" s="55">
        <v>3</v>
      </c>
      <c r="L93" s="106">
        <v>44278</v>
      </c>
      <c r="M93" s="55">
        <v>104</v>
      </c>
      <c r="N93" s="55">
        <v>1</v>
      </c>
      <c r="O93" s="85">
        <v>7371</v>
      </c>
      <c r="R93" s="122">
        <v>104</v>
      </c>
      <c r="S93" s="122">
        <v>104</v>
      </c>
      <c r="T93" s="122">
        <v>15</v>
      </c>
      <c r="U93" s="89">
        <v>244310</v>
      </c>
      <c r="V93" s="134">
        <f t="shared" si="5"/>
        <v>16287.333333333334</v>
      </c>
    </row>
    <row r="94" spans="1:22" x14ac:dyDescent="0.25">
      <c r="A94" s="55">
        <v>105</v>
      </c>
      <c r="B94">
        <f t="shared" si="3"/>
        <v>2</v>
      </c>
      <c r="C94">
        <f t="shared" si="4"/>
        <v>9840</v>
      </c>
      <c r="D94" s="100">
        <v>105</v>
      </c>
      <c r="E94" s="93">
        <v>1</v>
      </c>
      <c r="F94" s="105">
        <v>3065</v>
      </c>
      <c r="G94" s="110"/>
      <c r="J94" s="99">
        <v>105</v>
      </c>
      <c r="K94" s="55">
        <v>0</v>
      </c>
      <c r="L94" s="103">
        <v>0</v>
      </c>
      <c r="M94" s="55">
        <v>105</v>
      </c>
      <c r="N94" s="55">
        <v>1</v>
      </c>
      <c r="O94" s="85">
        <v>6775</v>
      </c>
      <c r="R94" s="122">
        <v>105</v>
      </c>
      <c r="S94" s="122">
        <v>105</v>
      </c>
      <c r="T94" s="122">
        <v>2</v>
      </c>
      <c r="U94" s="89">
        <v>9840</v>
      </c>
      <c r="V94" s="134">
        <f t="shared" si="5"/>
        <v>4920</v>
      </c>
    </row>
    <row r="95" spans="1:22" x14ac:dyDescent="0.25">
      <c r="A95" s="55">
        <v>106</v>
      </c>
      <c r="B95">
        <f>E95+H95+K95+N95</f>
        <v>4</v>
      </c>
      <c r="C95">
        <f t="shared" si="4"/>
        <v>65835</v>
      </c>
      <c r="D95" s="100">
        <v>106</v>
      </c>
      <c r="E95" s="93">
        <v>3</v>
      </c>
      <c r="F95" s="105">
        <v>48307</v>
      </c>
      <c r="G95" s="110"/>
      <c r="J95" s="99">
        <v>106</v>
      </c>
      <c r="K95" s="55">
        <v>1</v>
      </c>
      <c r="L95" s="106">
        <v>17528</v>
      </c>
      <c r="R95" s="122">
        <v>106</v>
      </c>
      <c r="S95" s="122">
        <v>106</v>
      </c>
      <c r="T95" s="122">
        <v>4</v>
      </c>
      <c r="U95" s="89">
        <v>65835</v>
      </c>
      <c r="V95" s="134">
        <f t="shared" si="5"/>
        <v>16458.75</v>
      </c>
    </row>
    <row r="96" spans="1:22" x14ac:dyDescent="0.25">
      <c r="A96" s="55">
        <v>107</v>
      </c>
      <c r="B96">
        <f t="shared" si="3"/>
        <v>1</v>
      </c>
      <c r="C96">
        <f t="shared" si="4"/>
        <v>32544</v>
      </c>
      <c r="J96" s="99">
        <v>107</v>
      </c>
      <c r="K96" s="55">
        <v>1</v>
      </c>
      <c r="L96" s="106">
        <v>32544</v>
      </c>
      <c r="R96" s="122">
        <v>107</v>
      </c>
      <c r="S96" s="122">
        <v>107</v>
      </c>
      <c r="T96" s="122">
        <v>1</v>
      </c>
      <c r="U96" s="89">
        <v>32544</v>
      </c>
      <c r="V96" s="134">
        <f t="shared" si="5"/>
        <v>32544</v>
      </c>
    </row>
    <row r="97" spans="1:22" x14ac:dyDescent="0.25">
      <c r="A97" s="55">
        <v>108</v>
      </c>
      <c r="B97">
        <f t="shared" si="3"/>
        <v>1</v>
      </c>
      <c r="C97" s="34">
        <f>F97+I97+L97+O97</f>
        <v>11975</v>
      </c>
      <c r="J97" s="99">
        <v>108</v>
      </c>
      <c r="K97" s="55">
        <v>1</v>
      </c>
      <c r="L97" s="106">
        <v>11975</v>
      </c>
      <c r="R97" s="122">
        <v>108</v>
      </c>
      <c r="S97" s="122">
        <v>108</v>
      </c>
      <c r="T97" s="122">
        <v>1</v>
      </c>
      <c r="U97" s="89">
        <v>11975</v>
      </c>
      <c r="V97" s="134">
        <f t="shared" si="5"/>
        <v>11975</v>
      </c>
    </row>
    <row r="98" spans="1:22" x14ac:dyDescent="0.25">
      <c r="A98" s="1"/>
    </row>
    <row r="99" spans="1:22" x14ac:dyDescent="0.25">
      <c r="A99" s="1"/>
    </row>
    <row r="100" spans="1:22" x14ac:dyDescent="0.25">
      <c r="A100" s="14" t="s">
        <v>328</v>
      </c>
    </row>
    <row r="101" spans="1:22" x14ac:dyDescent="0.25">
      <c r="A101" s="31" t="s">
        <v>327</v>
      </c>
    </row>
    <row r="102" spans="1:22" x14ac:dyDescent="0.25">
      <c r="A102" s="31" t="s">
        <v>332</v>
      </c>
    </row>
    <row r="103" spans="1:22" x14ac:dyDescent="0.25">
      <c r="A103" s="88" t="s">
        <v>271</v>
      </c>
      <c r="B103" s="88" t="s">
        <v>305</v>
      </c>
      <c r="C103" s="88" t="s">
        <v>326</v>
      </c>
    </row>
    <row r="104" spans="1:22" x14ac:dyDescent="0.25">
      <c r="A104" s="88">
        <v>48</v>
      </c>
      <c r="B104" s="88">
        <v>1</v>
      </c>
      <c r="C104" s="89">
        <v>71233</v>
      </c>
      <c r="F104" s="106"/>
      <c r="G104" s="101"/>
      <c r="H104" s="85"/>
      <c r="I104" s="106"/>
      <c r="J104" s="101"/>
    </row>
    <row r="105" spans="1:22" x14ac:dyDescent="0.25">
      <c r="A105" s="88">
        <v>49</v>
      </c>
      <c r="B105" s="88">
        <v>2</v>
      </c>
      <c r="C105" s="89">
        <v>100146</v>
      </c>
      <c r="F105" s="106"/>
      <c r="G105" s="101"/>
      <c r="H105" s="85"/>
      <c r="I105" s="106"/>
      <c r="J105" s="101"/>
    </row>
    <row r="106" spans="1:22" x14ac:dyDescent="0.25">
      <c r="A106" s="88">
        <v>50</v>
      </c>
      <c r="B106" s="88">
        <v>5</v>
      </c>
      <c r="C106" s="89">
        <v>263730</v>
      </c>
      <c r="F106" s="106"/>
      <c r="G106" s="101"/>
      <c r="H106" s="85"/>
      <c r="I106" s="106"/>
      <c r="J106" s="101"/>
    </row>
    <row r="107" spans="1:22" x14ac:dyDescent="0.25">
      <c r="A107" s="88">
        <v>51</v>
      </c>
      <c r="B107" s="88">
        <v>37</v>
      </c>
      <c r="C107" s="89">
        <v>1900257</v>
      </c>
      <c r="H107" s="85"/>
      <c r="I107" s="106"/>
      <c r="J107" s="101"/>
    </row>
    <row r="108" spans="1:22" x14ac:dyDescent="0.25">
      <c r="A108" s="88">
        <v>52</v>
      </c>
      <c r="B108" s="88">
        <v>135</v>
      </c>
      <c r="C108" s="89">
        <v>6618294</v>
      </c>
      <c r="H108" s="85"/>
      <c r="I108" s="106"/>
      <c r="J108" s="101"/>
    </row>
    <row r="109" spans="1:22" x14ac:dyDescent="0.25">
      <c r="A109" s="88">
        <v>53</v>
      </c>
      <c r="B109" s="88">
        <v>390</v>
      </c>
      <c r="C109" s="89">
        <v>19192624</v>
      </c>
      <c r="H109" s="85"/>
      <c r="I109" s="106"/>
      <c r="J109" s="101"/>
    </row>
    <row r="110" spans="1:22" x14ac:dyDescent="0.25">
      <c r="A110" s="88">
        <v>54</v>
      </c>
      <c r="B110" s="88">
        <v>688</v>
      </c>
      <c r="C110" s="89">
        <v>34112622</v>
      </c>
      <c r="H110" s="85"/>
      <c r="I110" s="106"/>
      <c r="J110" s="101"/>
    </row>
    <row r="111" spans="1:22" x14ac:dyDescent="0.25">
      <c r="A111" s="88">
        <v>55</v>
      </c>
      <c r="B111" s="88">
        <v>939</v>
      </c>
      <c r="C111" s="89">
        <v>45686155</v>
      </c>
      <c r="H111" s="85"/>
      <c r="I111" s="106"/>
      <c r="J111" s="101"/>
    </row>
    <row r="112" spans="1:22" x14ac:dyDescent="0.25">
      <c r="A112" s="88">
        <v>56</v>
      </c>
      <c r="B112" s="90">
        <v>1179</v>
      </c>
      <c r="C112" s="89">
        <v>56656249</v>
      </c>
      <c r="H112" s="85"/>
      <c r="I112" s="106"/>
      <c r="J112" s="101"/>
    </row>
    <row r="113" spans="1:10" x14ac:dyDescent="0.25">
      <c r="A113" s="88">
        <v>57</v>
      </c>
      <c r="B113" s="90">
        <v>1524</v>
      </c>
      <c r="C113" s="89">
        <v>76996775</v>
      </c>
      <c r="H113" s="85"/>
      <c r="J113" s="101"/>
    </row>
    <row r="114" spans="1:10" x14ac:dyDescent="0.25">
      <c r="A114" s="88">
        <v>58</v>
      </c>
      <c r="B114" s="90">
        <v>1974</v>
      </c>
      <c r="C114" s="89">
        <v>103098310</v>
      </c>
      <c r="H114" s="85"/>
      <c r="J114" s="101"/>
    </row>
    <row r="115" spans="1:10" x14ac:dyDescent="0.25">
      <c r="A115" s="88">
        <v>59</v>
      </c>
      <c r="B115" s="90">
        <v>2473</v>
      </c>
      <c r="C115" s="89">
        <v>134143795</v>
      </c>
      <c r="H115" s="85"/>
      <c r="J115" s="101"/>
    </row>
    <row r="116" spans="1:10" x14ac:dyDescent="0.25">
      <c r="A116" s="88">
        <v>60</v>
      </c>
      <c r="B116" s="90">
        <v>3019</v>
      </c>
      <c r="C116" s="89">
        <v>156942094</v>
      </c>
      <c r="H116" s="85"/>
      <c r="J116" s="101"/>
    </row>
    <row r="117" spans="1:10" x14ac:dyDescent="0.25">
      <c r="A117" s="88">
        <v>61</v>
      </c>
      <c r="B117" s="90">
        <v>3942</v>
      </c>
      <c r="C117" s="89">
        <v>197914992</v>
      </c>
      <c r="H117" s="85"/>
      <c r="J117" s="101"/>
    </row>
    <row r="118" spans="1:10" x14ac:dyDescent="0.25">
      <c r="A118" s="88">
        <v>62</v>
      </c>
      <c r="B118" s="90">
        <v>4426</v>
      </c>
      <c r="C118" s="89">
        <v>220788398</v>
      </c>
      <c r="H118" s="85"/>
      <c r="J118" s="101"/>
    </row>
    <row r="119" spans="1:10" x14ac:dyDescent="0.25">
      <c r="A119" s="88">
        <v>63</v>
      </c>
      <c r="B119" s="90">
        <v>5285</v>
      </c>
      <c r="C119" s="89">
        <v>267909241</v>
      </c>
      <c r="H119" s="85"/>
      <c r="J119" s="101"/>
    </row>
    <row r="120" spans="1:10" x14ac:dyDescent="0.25">
      <c r="A120" s="88">
        <v>64</v>
      </c>
      <c r="B120" s="90">
        <v>6176</v>
      </c>
      <c r="C120" s="89">
        <v>313373433</v>
      </c>
      <c r="H120" s="85"/>
      <c r="J120" s="101"/>
    </row>
    <row r="121" spans="1:10" x14ac:dyDescent="0.25">
      <c r="A121" s="88">
        <v>65</v>
      </c>
      <c r="B121" s="90">
        <v>7173</v>
      </c>
      <c r="C121" s="89">
        <v>358271997</v>
      </c>
      <c r="H121" s="85"/>
      <c r="J121" s="101"/>
    </row>
    <row r="122" spans="1:10" x14ac:dyDescent="0.25">
      <c r="A122" s="88">
        <v>66</v>
      </c>
      <c r="B122" s="90">
        <v>7342</v>
      </c>
      <c r="C122" s="89">
        <v>367063444</v>
      </c>
      <c r="H122" s="85"/>
      <c r="J122" s="101"/>
    </row>
    <row r="123" spans="1:10" x14ac:dyDescent="0.25">
      <c r="A123" s="88">
        <v>67</v>
      </c>
      <c r="B123" s="90">
        <v>7461</v>
      </c>
      <c r="C123" s="89">
        <v>370629900</v>
      </c>
      <c r="H123" s="85"/>
      <c r="J123" s="101"/>
    </row>
    <row r="124" spans="1:10" x14ac:dyDescent="0.25">
      <c r="A124" s="88">
        <v>68</v>
      </c>
      <c r="B124" s="90">
        <v>7495</v>
      </c>
      <c r="C124" s="89">
        <v>374132065</v>
      </c>
      <c r="H124" s="85"/>
      <c r="J124" s="101"/>
    </row>
    <row r="125" spans="1:10" x14ac:dyDescent="0.25">
      <c r="A125" s="88">
        <v>69</v>
      </c>
      <c r="B125" s="90">
        <v>8041</v>
      </c>
      <c r="C125" s="89">
        <v>398013465</v>
      </c>
      <c r="H125" s="85"/>
      <c r="J125" s="101"/>
    </row>
    <row r="126" spans="1:10" x14ac:dyDescent="0.25">
      <c r="A126" s="88">
        <v>70</v>
      </c>
      <c r="B126" s="90">
        <v>5370</v>
      </c>
      <c r="C126" s="89">
        <v>264623139</v>
      </c>
      <c r="H126" s="85"/>
      <c r="J126" s="101"/>
    </row>
    <row r="127" spans="1:10" x14ac:dyDescent="0.25">
      <c r="A127" s="88">
        <v>71</v>
      </c>
      <c r="B127" s="90">
        <v>5054</v>
      </c>
      <c r="C127" s="89">
        <v>240594758</v>
      </c>
      <c r="H127" s="85"/>
      <c r="J127" s="101"/>
    </row>
    <row r="128" spans="1:10" x14ac:dyDescent="0.25">
      <c r="A128" s="88">
        <v>72</v>
      </c>
      <c r="B128" s="90">
        <v>5002</v>
      </c>
      <c r="C128" s="89">
        <v>233295152</v>
      </c>
      <c r="H128" s="85"/>
      <c r="J128" s="101"/>
    </row>
    <row r="129" spans="1:10" x14ac:dyDescent="0.25">
      <c r="A129" s="88">
        <v>73</v>
      </c>
      <c r="B129" s="90">
        <v>5477</v>
      </c>
      <c r="C129" s="89">
        <v>253228804</v>
      </c>
      <c r="J129" s="101"/>
    </row>
    <row r="130" spans="1:10" x14ac:dyDescent="0.25">
      <c r="A130" s="88">
        <v>74</v>
      </c>
      <c r="B130" s="90">
        <v>4517</v>
      </c>
      <c r="C130" s="89">
        <v>205019371</v>
      </c>
      <c r="J130" s="101"/>
    </row>
    <row r="131" spans="1:10" x14ac:dyDescent="0.25">
      <c r="A131" s="88">
        <v>75</v>
      </c>
      <c r="B131" s="90">
        <v>3952</v>
      </c>
      <c r="C131" s="89">
        <v>175877792</v>
      </c>
      <c r="J131" s="101"/>
    </row>
    <row r="132" spans="1:10" x14ac:dyDescent="0.25">
      <c r="A132" s="88">
        <v>76</v>
      </c>
      <c r="B132" s="90">
        <v>3571</v>
      </c>
      <c r="C132" s="89">
        <v>156518420</v>
      </c>
      <c r="J132" s="101"/>
    </row>
    <row r="133" spans="1:10" x14ac:dyDescent="0.25">
      <c r="A133" s="88">
        <v>77</v>
      </c>
      <c r="B133" s="90">
        <v>3416</v>
      </c>
      <c r="C133" s="89">
        <v>146123867</v>
      </c>
    </row>
    <row r="134" spans="1:10" x14ac:dyDescent="0.25">
      <c r="A134" s="88">
        <v>78</v>
      </c>
      <c r="B134" s="91">
        <v>3320</v>
      </c>
      <c r="C134" s="92">
        <v>139817438</v>
      </c>
    </row>
    <row r="135" spans="1:10" x14ac:dyDescent="0.25">
      <c r="A135" s="88">
        <v>79</v>
      </c>
      <c r="B135" s="91">
        <v>2959</v>
      </c>
      <c r="C135" s="92">
        <v>119998999</v>
      </c>
    </row>
    <row r="136" spans="1:10" x14ac:dyDescent="0.25">
      <c r="A136" s="88">
        <v>80</v>
      </c>
      <c r="B136" s="91">
        <v>2717</v>
      </c>
      <c r="C136" s="92">
        <v>107804758</v>
      </c>
    </row>
    <row r="137" spans="1:10" x14ac:dyDescent="0.25">
      <c r="A137" s="88">
        <v>81</v>
      </c>
      <c r="B137" s="91">
        <v>2548</v>
      </c>
      <c r="C137" s="92">
        <v>96217923</v>
      </c>
    </row>
    <row r="138" spans="1:10" x14ac:dyDescent="0.25">
      <c r="A138" s="88">
        <v>82</v>
      </c>
      <c r="B138" s="91">
        <v>2153</v>
      </c>
      <c r="C138" s="92">
        <v>82336573</v>
      </c>
    </row>
    <row r="139" spans="1:10" x14ac:dyDescent="0.25">
      <c r="A139" s="88">
        <v>83</v>
      </c>
      <c r="B139" s="91">
        <v>2106</v>
      </c>
      <c r="C139" s="92">
        <v>77830243</v>
      </c>
    </row>
    <row r="140" spans="1:10" x14ac:dyDescent="0.25">
      <c r="A140" s="88">
        <v>84</v>
      </c>
      <c r="B140" s="91">
        <v>1913</v>
      </c>
      <c r="C140" s="92">
        <v>69083939</v>
      </c>
    </row>
    <row r="141" spans="1:10" x14ac:dyDescent="0.25">
      <c r="A141" s="88">
        <v>85</v>
      </c>
      <c r="B141" s="91">
        <v>1957</v>
      </c>
      <c r="C141" s="92">
        <v>68258280</v>
      </c>
    </row>
    <row r="142" spans="1:10" x14ac:dyDescent="0.25">
      <c r="A142" s="88">
        <v>86</v>
      </c>
      <c r="B142" s="91">
        <v>1702</v>
      </c>
      <c r="C142" s="92">
        <v>57547323</v>
      </c>
    </row>
    <row r="143" spans="1:10" x14ac:dyDescent="0.25">
      <c r="A143" s="88">
        <v>87</v>
      </c>
      <c r="B143" s="91">
        <v>1510</v>
      </c>
      <c r="C143" s="92">
        <v>50068494</v>
      </c>
    </row>
    <row r="144" spans="1:10" x14ac:dyDescent="0.25">
      <c r="A144" s="88">
        <v>88</v>
      </c>
      <c r="B144" s="91">
        <v>1286</v>
      </c>
      <c r="C144" s="92">
        <v>41354265</v>
      </c>
    </row>
    <row r="145" spans="1:3" x14ac:dyDescent="0.25">
      <c r="A145" s="88">
        <v>89</v>
      </c>
      <c r="B145" s="91">
        <v>1147</v>
      </c>
      <c r="C145" s="92">
        <v>34723570</v>
      </c>
    </row>
    <row r="146" spans="1:3" x14ac:dyDescent="0.25">
      <c r="A146" s="88">
        <v>90</v>
      </c>
      <c r="B146" s="93">
        <v>919</v>
      </c>
      <c r="C146" s="92">
        <v>26740986</v>
      </c>
    </row>
    <row r="147" spans="1:3" x14ac:dyDescent="0.25">
      <c r="A147" s="88">
        <v>91</v>
      </c>
      <c r="B147" s="93">
        <v>801</v>
      </c>
      <c r="C147" s="92">
        <v>24237568</v>
      </c>
    </row>
    <row r="148" spans="1:3" x14ac:dyDescent="0.25">
      <c r="A148" s="88">
        <v>92</v>
      </c>
      <c r="B148" s="93">
        <v>672</v>
      </c>
      <c r="C148" s="92">
        <v>18487729</v>
      </c>
    </row>
    <row r="149" spans="1:3" x14ac:dyDescent="0.25">
      <c r="A149" s="88">
        <v>93</v>
      </c>
      <c r="B149" s="93">
        <v>497</v>
      </c>
      <c r="C149" s="92">
        <v>12855809</v>
      </c>
    </row>
    <row r="150" spans="1:3" x14ac:dyDescent="0.25">
      <c r="A150" s="88">
        <v>94</v>
      </c>
      <c r="B150" s="93">
        <v>361</v>
      </c>
      <c r="C150" s="92">
        <v>9270868</v>
      </c>
    </row>
    <row r="151" spans="1:3" x14ac:dyDescent="0.25">
      <c r="A151" s="88">
        <v>95</v>
      </c>
      <c r="B151" s="93">
        <v>315</v>
      </c>
      <c r="C151" s="92">
        <v>7687542</v>
      </c>
    </row>
    <row r="152" spans="1:3" x14ac:dyDescent="0.25">
      <c r="A152" s="88">
        <v>96</v>
      </c>
      <c r="B152" s="93">
        <v>208</v>
      </c>
      <c r="C152" s="92">
        <v>5230950</v>
      </c>
    </row>
    <row r="153" spans="1:3" x14ac:dyDescent="0.25">
      <c r="A153" s="88">
        <v>97</v>
      </c>
      <c r="B153" s="93">
        <v>151</v>
      </c>
      <c r="C153" s="92">
        <v>3193750</v>
      </c>
    </row>
    <row r="154" spans="1:3" x14ac:dyDescent="0.25">
      <c r="A154" s="88">
        <v>98</v>
      </c>
      <c r="B154" s="93">
        <v>129</v>
      </c>
      <c r="C154" s="92">
        <v>2984008</v>
      </c>
    </row>
    <row r="155" spans="1:3" x14ac:dyDescent="0.25">
      <c r="A155" s="88">
        <v>99</v>
      </c>
      <c r="B155" s="93">
        <v>75</v>
      </c>
      <c r="C155" s="92">
        <v>1448286</v>
      </c>
    </row>
    <row r="156" spans="1:3" x14ac:dyDescent="0.25">
      <c r="A156" s="88">
        <v>100</v>
      </c>
      <c r="B156" s="93">
        <v>47</v>
      </c>
      <c r="C156" s="92">
        <v>892928</v>
      </c>
    </row>
    <row r="157" spans="1:3" x14ac:dyDescent="0.25">
      <c r="A157" s="88">
        <v>101</v>
      </c>
      <c r="B157" s="93">
        <v>27</v>
      </c>
      <c r="C157" s="92">
        <v>633833</v>
      </c>
    </row>
    <row r="158" spans="1:3" x14ac:dyDescent="0.25">
      <c r="A158" s="88">
        <v>102</v>
      </c>
      <c r="B158" s="93">
        <v>24</v>
      </c>
      <c r="C158" s="92">
        <v>620197</v>
      </c>
    </row>
    <row r="159" spans="1:3" x14ac:dyDescent="0.25">
      <c r="A159" s="88">
        <v>103</v>
      </c>
      <c r="B159" s="93">
        <v>13</v>
      </c>
      <c r="C159" s="92">
        <v>222883</v>
      </c>
    </row>
    <row r="160" spans="1:3" x14ac:dyDescent="0.25">
      <c r="A160" s="88">
        <v>104</v>
      </c>
      <c r="B160" s="93">
        <v>11</v>
      </c>
      <c r="C160" s="92">
        <v>192661</v>
      </c>
    </row>
    <row r="161" spans="1:16" x14ac:dyDescent="0.25">
      <c r="A161" s="88">
        <v>105</v>
      </c>
      <c r="B161" s="93">
        <v>1</v>
      </c>
      <c r="C161" s="92">
        <v>3065</v>
      </c>
    </row>
    <row r="162" spans="1:16" x14ac:dyDescent="0.25">
      <c r="A162" s="88">
        <v>106</v>
      </c>
      <c r="B162" s="88">
        <v>3</v>
      </c>
      <c r="C162" s="89">
        <v>48307</v>
      </c>
    </row>
    <row r="163" spans="1:16" x14ac:dyDescent="0.25">
      <c r="A163" t="s">
        <v>272</v>
      </c>
      <c r="B163" s="89">
        <f>SUM(B104:B162)</f>
        <v>135638</v>
      </c>
      <c r="C163" s="89">
        <f>SUM(C104:C162)</f>
        <v>6238953697</v>
      </c>
    </row>
    <row r="164" spans="1:16" x14ac:dyDescent="0.25">
      <c r="B164" s="89"/>
      <c r="C164" s="89"/>
    </row>
    <row r="165" spans="1:16" x14ac:dyDescent="0.25">
      <c r="A165" s="31" t="s">
        <v>329</v>
      </c>
      <c r="B165" s="89"/>
      <c r="C165" s="89"/>
    </row>
    <row r="166" spans="1:16" x14ac:dyDescent="0.25">
      <c r="A166" s="31" t="s">
        <v>330</v>
      </c>
      <c r="B166" s="89"/>
      <c r="C166" s="89"/>
    </row>
    <row r="167" spans="1:16" x14ac:dyDescent="0.25">
      <c r="A167" s="31" t="s">
        <v>331</v>
      </c>
      <c r="B167" s="89"/>
      <c r="C167" s="89"/>
    </row>
    <row r="168" spans="1:16" x14ac:dyDescent="0.25">
      <c r="A168" s="88" t="s">
        <v>271</v>
      </c>
      <c r="B168" s="88" t="s">
        <v>305</v>
      </c>
      <c r="C168" s="88" t="s">
        <v>326</v>
      </c>
    </row>
    <row r="169" spans="1:16" x14ac:dyDescent="0.25">
      <c r="A169">
        <v>32</v>
      </c>
      <c r="B169" s="55">
        <v>1</v>
      </c>
      <c r="C169" s="87">
        <v>16657</v>
      </c>
      <c r="F169" s="106"/>
      <c r="G169" s="101"/>
      <c r="H169" s="85"/>
      <c r="I169" s="106"/>
      <c r="J169" s="101"/>
      <c r="M169"/>
      <c r="N169"/>
      <c r="O169"/>
      <c r="P169"/>
    </row>
    <row r="170" spans="1:16" x14ac:dyDescent="0.25">
      <c r="A170">
        <v>33</v>
      </c>
      <c r="B170" s="55">
        <v>2</v>
      </c>
      <c r="C170" s="87">
        <v>42204</v>
      </c>
      <c r="F170" s="106"/>
      <c r="G170" s="101"/>
      <c r="H170" s="85"/>
      <c r="I170" s="106"/>
      <c r="J170" s="101"/>
      <c r="M170"/>
      <c r="N170"/>
      <c r="O170"/>
      <c r="P170"/>
    </row>
    <row r="171" spans="1:16" x14ac:dyDescent="0.25">
      <c r="A171">
        <v>34</v>
      </c>
      <c r="B171" s="55">
        <v>8</v>
      </c>
      <c r="C171" s="87">
        <v>177304</v>
      </c>
      <c r="F171" s="106"/>
      <c r="G171" s="101"/>
      <c r="H171" s="85"/>
      <c r="I171" s="106"/>
      <c r="J171" s="101"/>
      <c r="M171"/>
      <c r="N171"/>
      <c r="O171"/>
      <c r="P171"/>
    </row>
    <row r="172" spans="1:16" x14ac:dyDescent="0.25">
      <c r="A172">
        <v>35</v>
      </c>
      <c r="B172" s="55">
        <v>4</v>
      </c>
      <c r="C172" s="87">
        <v>69227</v>
      </c>
      <c r="H172" s="85"/>
      <c r="I172" s="106"/>
      <c r="J172" s="101"/>
      <c r="M172"/>
      <c r="N172"/>
      <c r="O172"/>
      <c r="P172"/>
    </row>
    <row r="173" spans="1:16" x14ac:dyDescent="0.25">
      <c r="A173">
        <v>36</v>
      </c>
      <c r="B173" s="55">
        <v>9</v>
      </c>
      <c r="C173" s="87">
        <v>205328</v>
      </c>
      <c r="H173" s="85"/>
      <c r="I173" s="106"/>
      <c r="J173" s="101"/>
      <c r="M173"/>
      <c r="N173"/>
      <c r="O173"/>
      <c r="P173"/>
    </row>
    <row r="174" spans="1:16" x14ac:dyDescent="0.25">
      <c r="A174">
        <v>37</v>
      </c>
      <c r="B174" s="55">
        <v>8</v>
      </c>
      <c r="C174" s="87">
        <v>191211</v>
      </c>
      <c r="H174" s="85"/>
      <c r="I174" s="106"/>
      <c r="J174" s="101"/>
      <c r="M174"/>
      <c r="N174"/>
      <c r="O174"/>
      <c r="P174"/>
    </row>
    <row r="175" spans="1:16" x14ac:dyDescent="0.25">
      <c r="A175">
        <v>38</v>
      </c>
      <c r="B175" s="55">
        <v>12</v>
      </c>
      <c r="C175" s="87">
        <v>293880</v>
      </c>
      <c r="H175" s="85"/>
      <c r="I175" s="106"/>
      <c r="J175" s="101"/>
      <c r="M175"/>
      <c r="N175"/>
      <c r="O175"/>
      <c r="P175"/>
    </row>
    <row r="176" spans="1:16" x14ac:dyDescent="0.25">
      <c r="A176">
        <v>39</v>
      </c>
      <c r="B176" s="55">
        <v>4</v>
      </c>
      <c r="C176" s="87">
        <v>81850</v>
      </c>
      <c r="H176" s="85"/>
      <c r="I176" s="106"/>
      <c r="J176" s="101"/>
      <c r="M176"/>
      <c r="N176"/>
      <c r="O176"/>
      <c r="P176"/>
    </row>
    <row r="177" spans="1:16" x14ac:dyDescent="0.25">
      <c r="A177">
        <v>40</v>
      </c>
      <c r="B177" s="85">
        <v>7</v>
      </c>
      <c r="C177" s="87">
        <v>161208</v>
      </c>
      <c r="H177" s="85"/>
      <c r="I177" s="106"/>
      <c r="J177" s="101"/>
      <c r="M177"/>
      <c r="N177"/>
      <c r="O177"/>
      <c r="P177"/>
    </row>
    <row r="178" spans="1:16" x14ac:dyDescent="0.25">
      <c r="A178">
        <v>41</v>
      </c>
      <c r="B178" s="85">
        <v>18</v>
      </c>
      <c r="C178" s="87">
        <v>442498</v>
      </c>
      <c r="H178" s="85"/>
      <c r="J178" s="101"/>
      <c r="M178"/>
      <c r="N178"/>
      <c r="O178"/>
      <c r="P178"/>
    </row>
    <row r="179" spans="1:16" x14ac:dyDescent="0.25">
      <c r="A179">
        <v>42</v>
      </c>
      <c r="B179" s="85">
        <v>13</v>
      </c>
      <c r="C179" s="87">
        <v>368611</v>
      </c>
      <c r="H179" s="85"/>
      <c r="J179" s="101"/>
      <c r="M179"/>
      <c r="N179"/>
      <c r="O179"/>
      <c r="P179"/>
    </row>
    <row r="180" spans="1:16" x14ac:dyDescent="0.25">
      <c r="A180">
        <v>43</v>
      </c>
      <c r="B180" s="85">
        <v>18</v>
      </c>
      <c r="C180" s="87">
        <v>478648</v>
      </c>
      <c r="H180" s="85"/>
      <c r="J180" s="101"/>
      <c r="M180"/>
      <c r="N180"/>
      <c r="O180"/>
      <c r="P180"/>
    </row>
    <row r="181" spans="1:16" x14ac:dyDescent="0.25">
      <c r="A181">
        <v>44</v>
      </c>
      <c r="B181" s="85">
        <v>20</v>
      </c>
      <c r="C181" s="87">
        <v>507193</v>
      </c>
      <c r="H181" s="85"/>
      <c r="J181" s="101"/>
      <c r="M181"/>
      <c r="N181"/>
      <c r="O181"/>
      <c r="P181"/>
    </row>
    <row r="182" spans="1:16" x14ac:dyDescent="0.25">
      <c r="A182">
        <v>45</v>
      </c>
      <c r="B182" s="85">
        <v>34</v>
      </c>
      <c r="C182" s="87">
        <v>905102</v>
      </c>
      <c r="H182" s="85"/>
      <c r="J182" s="101"/>
      <c r="M182"/>
      <c r="N182"/>
      <c r="O182"/>
      <c r="P182"/>
    </row>
    <row r="183" spans="1:16" x14ac:dyDescent="0.25">
      <c r="A183">
        <v>46</v>
      </c>
      <c r="B183" s="85">
        <v>28</v>
      </c>
      <c r="C183" s="87">
        <v>860026</v>
      </c>
      <c r="H183" s="85"/>
      <c r="J183" s="101"/>
      <c r="M183"/>
      <c r="N183"/>
      <c r="O183"/>
      <c r="P183"/>
    </row>
    <row r="184" spans="1:16" x14ac:dyDescent="0.25">
      <c r="A184">
        <v>47</v>
      </c>
      <c r="B184" s="85">
        <v>36</v>
      </c>
      <c r="C184" s="87">
        <v>1272904</v>
      </c>
      <c r="H184" s="85"/>
      <c r="J184" s="101"/>
      <c r="M184"/>
      <c r="N184"/>
      <c r="O184"/>
      <c r="P184"/>
    </row>
    <row r="185" spans="1:16" x14ac:dyDescent="0.25">
      <c r="A185">
        <v>48</v>
      </c>
      <c r="B185" s="85">
        <v>39</v>
      </c>
      <c r="C185" s="87">
        <v>1454200</v>
      </c>
      <c r="H185" s="85"/>
      <c r="J185" s="101"/>
      <c r="M185"/>
      <c r="N185"/>
      <c r="O185"/>
      <c r="P185"/>
    </row>
    <row r="186" spans="1:16" x14ac:dyDescent="0.25">
      <c r="A186">
        <v>49</v>
      </c>
      <c r="B186" s="85">
        <v>48</v>
      </c>
      <c r="C186" s="87">
        <v>1749838</v>
      </c>
      <c r="H186" s="85"/>
      <c r="J186" s="101"/>
      <c r="M186"/>
      <c r="N186"/>
      <c r="O186"/>
      <c r="P186"/>
    </row>
    <row r="187" spans="1:16" x14ac:dyDescent="0.25">
      <c r="A187">
        <v>50</v>
      </c>
      <c r="B187" s="85">
        <v>60</v>
      </c>
      <c r="C187" s="87">
        <v>2487745</v>
      </c>
      <c r="H187" s="85"/>
      <c r="J187" s="101"/>
      <c r="M187"/>
      <c r="N187"/>
      <c r="O187"/>
      <c r="P187"/>
    </row>
    <row r="188" spans="1:16" x14ac:dyDescent="0.25">
      <c r="A188">
        <v>51</v>
      </c>
      <c r="B188" s="85">
        <v>75</v>
      </c>
      <c r="C188" s="87">
        <v>3347885</v>
      </c>
      <c r="H188" s="85"/>
      <c r="J188" s="101"/>
      <c r="M188"/>
      <c r="N188"/>
      <c r="O188"/>
      <c r="P188"/>
    </row>
    <row r="189" spans="1:16" x14ac:dyDescent="0.25">
      <c r="A189">
        <v>52</v>
      </c>
      <c r="B189" s="85">
        <v>79</v>
      </c>
      <c r="C189" s="87">
        <v>3209103</v>
      </c>
      <c r="H189" s="85"/>
      <c r="J189" s="101"/>
      <c r="M189"/>
      <c r="N189"/>
      <c r="O189"/>
      <c r="P189"/>
    </row>
    <row r="190" spans="1:16" x14ac:dyDescent="0.25">
      <c r="A190">
        <v>53</v>
      </c>
      <c r="B190" s="85">
        <v>93</v>
      </c>
      <c r="C190" s="87">
        <v>3824685</v>
      </c>
      <c r="H190" s="85"/>
      <c r="J190" s="101"/>
      <c r="M190"/>
      <c r="N190"/>
      <c r="O190"/>
      <c r="P190"/>
    </row>
    <row r="191" spans="1:16" x14ac:dyDescent="0.25">
      <c r="A191">
        <v>54</v>
      </c>
      <c r="B191" s="85">
        <v>107</v>
      </c>
      <c r="C191" s="87">
        <v>4413822</v>
      </c>
      <c r="H191" s="85"/>
      <c r="J191" s="101"/>
      <c r="M191"/>
      <c r="N191"/>
      <c r="O191"/>
      <c r="P191"/>
    </row>
    <row r="192" spans="1:16" x14ac:dyDescent="0.25">
      <c r="A192">
        <v>55</v>
      </c>
      <c r="B192" s="85">
        <v>112</v>
      </c>
      <c r="C192" s="87">
        <v>4427582</v>
      </c>
      <c r="H192" s="85"/>
      <c r="J192" s="101"/>
      <c r="M192"/>
      <c r="N192"/>
      <c r="O192"/>
      <c r="P192"/>
    </row>
    <row r="193" spans="1:16" x14ac:dyDescent="0.25">
      <c r="A193">
        <v>56</v>
      </c>
      <c r="B193" s="85">
        <v>104</v>
      </c>
      <c r="C193" s="87">
        <v>4287258</v>
      </c>
      <c r="H193" s="85"/>
      <c r="J193" s="101"/>
      <c r="M193"/>
      <c r="N193"/>
      <c r="O193"/>
      <c r="P193"/>
    </row>
    <row r="194" spans="1:16" x14ac:dyDescent="0.25">
      <c r="A194">
        <v>57</v>
      </c>
      <c r="B194" s="85">
        <v>119</v>
      </c>
      <c r="C194" s="87">
        <v>4939870</v>
      </c>
      <c r="H194" s="85"/>
      <c r="J194" s="101"/>
      <c r="M194"/>
      <c r="N194"/>
      <c r="O194"/>
      <c r="P194"/>
    </row>
    <row r="195" spans="1:16" x14ac:dyDescent="0.25">
      <c r="A195">
        <v>58</v>
      </c>
      <c r="B195" s="85">
        <v>110</v>
      </c>
      <c r="C195" s="87">
        <v>4352458</v>
      </c>
      <c r="H195" s="85"/>
      <c r="J195" s="101"/>
      <c r="M195"/>
      <c r="N195"/>
      <c r="O195"/>
      <c r="P195"/>
    </row>
    <row r="196" spans="1:16" x14ac:dyDescent="0.25">
      <c r="A196">
        <v>59</v>
      </c>
      <c r="B196" s="85">
        <v>140</v>
      </c>
      <c r="C196" s="87">
        <v>5368950</v>
      </c>
      <c r="H196" s="85"/>
      <c r="J196" s="101"/>
      <c r="M196"/>
      <c r="N196"/>
      <c r="O196"/>
      <c r="P196"/>
    </row>
    <row r="197" spans="1:16" x14ac:dyDescent="0.25">
      <c r="A197">
        <v>60</v>
      </c>
      <c r="B197" s="85">
        <v>166</v>
      </c>
      <c r="C197" s="87">
        <v>6118142</v>
      </c>
      <c r="H197" s="85"/>
      <c r="J197" s="101"/>
      <c r="M197"/>
      <c r="N197"/>
      <c r="O197"/>
      <c r="P197"/>
    </row>
    <row r="198" spans="1:16" x14ac:dyDescent="0.25">
      <c r="A198">
        <v>61</v>
      </c>
      <c r="B198" s="85">
        <v>173</v>
      </c>
      <c r="C198" s="87">
        <v>6888907</v>
      </c>
      <c r="F198" s="106"/>
      <c r="G198" s="101"/>
      <c r="H198" s="95"/>
      <c r="I198" s="106"/>
      <c r="J198" s="116"/>
      <c r="M198"/>
      <c r="N198"/>
      <c r="O198"/>
      <c r="P198"/>
    </row>
    <row r="199" spans="1:16" x14ac:dyDescent="0.25">
      <c r="A199" s="55">
        <v>62</v>
      </c>
      <c r="B199" s="85">
        <v>187</v>
      </c>
      <c r="C199" s="87">
        <v>7106911</v>
      </c>
      <c r="F199" s="106"/>
      <c r="G199" s="101"/>
      <c r="H199" s="95"/>
      <c r="I199" s="106"/>
      <c r="J199" s="116"/>
      <c r="M199"/>
      <c r="N199"/>
      <c r="O199"/>
      <c r="P199"/>
    </row>
    <row r="200" spans="1:16" x14ac:dyDescent="0.25">
      <c r="A200" s="55">
        <v>63</v>
      </c>
      <c r="B200" s="85">
        <v>235</v>
      </c>
      <c r="C200" s="87">
        <v>9274249</v>
      </c>
      <c r="F200" s="106"/>
      <c r="G200" s="101"/>
      <c r="H200" s="95"/>
      <c r="I200" s="106"/>
      <c r="J200" s="116"/>
      <c r="M200"/>
      <c r="N200"/>
      <c r="O200"/>
      <c r="P200"/>
    </row>
    <row r="201" spans="1:16" x14ac:dyDescent="0.25">
      <c r="A201" s="55">
        <v>64</v>
      </c>
      <c r="B201" s="85">
        <v>237</v>
      </c>
      <c r="C201" s="87">
        <v>9193481</v>
      </c>
      <c r="F201" s="106"/>
      <c r="G201" s="101"/>
      <c r="H201" s="95"/>
      <c r="I201" s="106"/>
      <c r="J201" s="116"/>
      <c r="M201"/>
      <c r="N201"/>
      <c r="O201"/>
      <c r="P201"/>
    </row>
    <row r="202" spans="1:16" x14ac:dyDescent="0.25">
      <c r="A202" s="55">
        <v>65</v>
      </c>
      <c r="B202" s="85">
        <v>244</v>
      </c>
      <c r="C202" s="87">
        <v>10069380</v>
      </c>
      <c r="F202" s="106"/>
      <c r="G202" s="101"/>
      <c r="H202" s="95"/>
      <c r="I202" s="106"/>
      <c r="J202" s="116"/>
      <c r="M202"/>
      <c r="N202"/>
      <c r="O202"/>
      <c r="P202"/>
    </row>
    <row r="203" spans="1:16" x14ac:dyDescent="0.25">
      <c r="A203" s="55">
        <v>66</v>
      </c>
      <c r="B203" s="85">
        <v>228</v>
      </c>
      <c r="C203" s="87">
        <v>9480508</v>
      </c>
      <c r="F203" s="106"/>
      <c r="G203" s="101"/>
      <c r="H203" s="95"/>
      <c r="I203" s="106"/>
      <c r="J203" s="116"/>
      <c r="K203" s="85"/>
      <c r="L203" s="117"/>
      <c r="M203"/>
      <c r="N203"/>
      <c r="O203"/>
      <c r="P203"/>
    </row>
    <row r="204" spans="1:16" x14ac:dyDescent="0.25">
      <c r="A204" s="55">
        <v>67</v>
      </c>
      <c r="B204" s="85">
        <v>245</v>
      </c>
      <c r="C204" s="87">
        <v>10199776</v>
      </c>
      <c r="F204" s="106"/>
      <c r="G204" s="101"/>
      <c r="H204" s="95"/>
      <c r="I204" s="106"/>
      <c r="J204" s="116"/>
      <c r="K204" s="85"/>
      <c r="L204" s="117"/>
      <c r="M204"/>
      <c r="N204"/>
      <c r="O204"/>
      <c r="P204"/>
    </row>
    <row r="205" spans="1:16" x14ac:dyDescent="0.25">
      <c r="A205" s="55">
        <v>68</v>
      </c>
      <c r="B205" s="85">
        <v>247</v>
      </c>
      <c r="C205" s="87">
        <v>10196002</v>
      </c>
      <c r="F205" s="106"/>
      <c r="G205" s="101"/>
      <c r="H205" s="95"/>
      <c r="I205" s="106"/>
      <c r="J205" s="116"/>
      <c r="K205" s="85"/>
      <c r="L205" s="117"/>
      <c r="M205"/>
      <c r="N205"/>
      <c r="O205"/>
      <c r="P205"/>
    </row>
    <row r="206" spans="1:16" x14ac:dyDescent="0.25">
      <c r="A206" s="55">
        <v>69</v>
      </c>
      <c r="B206" s="85">
        <v>255</v>
      </c>
      <c r="C206" s="87">
        <v>10637374</v>
      </c>
      <c r="F206" s="106"/>
      <c r="G206" s="101"/>
      <c r="H206" s="95"/>
      <c r="I206" s="106"/>
      <c r="J206" s="116"/>
      <c r="K206" s="85"/>
      <c r="L206" s="117"/>
      <c r="M206"/>
      <c r="N206"/>
      <c r="O206"/>
      <c r="P206"/>
    </row>
    <row r="207" spans="1:16" x14ac:dyDescent="0.25">
      <c r="A207" s="55">
        <v>70</v>
      </c>
      <c r="B207" s="85">
        <v>197</v>
      </c>
      <c r="C207" s="87">
        <v>7791701</v>
      </c>
      <c r="F207" s="106"/>
      <c r="G207" s="101"/>
      <c r="H207" s="95"/>
      <c r="I207" s="106"/>
      <c r="J207" s="116"/>
      <c r="K207" s="85"/>
      <c r="L207" s="117"/>
      <c r="M207"/>
      <c r="N207"/>
      <c r="O207"/>
      <c r="P207"/>
    </row>
    <row r="208" spans="1:16" x14ac:dyDescent="0.25">
      <c r="A208" s="55">
        <v>71</v>
      </c>
      <c r="B208" s="85">
        <v>182</v>
      </c>
      <c r="C208" s="87">
        <v>7446129</v>
      </c>
      <c r="F208" s="106"/>
      <c r="G208" s="101"/>
      <c r="H208" s="95"/>
      <c r="I208" s="106"/>
      <c r="J208" s="116"/>
      <c r="K208" s="85"/>
      <c r="L208" s="117"/>
      <c r="M208"/>
      <c r="N208"/>
      <c r="O208"/>
      <c r="P208"/>
    </row>
    <row r="209" spans="1:16" x14ac:dyDescent="0.25">
      <c r="A209" s="55">
        <v>72</v>
      </c>
      <c r="B209" s="85">
        <v>175</v>
      </c>
      <c r="C209" s="87">
        <v>6700331</v>
      </c>
      <c r="F209" s="106"/>
      <c r="G209" s="101"/>
      <c r="H209" s="95"/>
      <c r="I209" s="106"/>
      <c r="J209" s="116"/>
      <c r="K209" s="85"/>
      <c r="L209" s="117"/>
      <c r="M209"/>
      <c r="N209"/>
      <c r="O209"/>
      <c r="P209"/>
    </row>
    <row r="210" spans="1:16" x14ac:dyDescent="0.25">
      <c r="A210" s="55">
        <v>73</v>
      </c>
      <c r="B210" s="85">
        <v>180</v>
      </c>
      <c r="C210" s="87">
        <v>6881175</v>
      </c>
      <c r="F210" s="106"/>
      <c r="G210" s="101"/>
      <c r="H210" s="95"/>
      <c r="I210" s="106"/>
      <c r="J210" s="116"/>
      <c r="K210" s="85"/>
      <c r="L210" s="117"/>
      <c r="M210"/>
      <c r="N210"/>
      <c r="O210"/>
      <c r="P210"/>
    </row>
    <row r="211" spans="1:16" x14ac:dyDescent="0.25">
      <c r="A211" s="55">
        <v>74</v>
      </c>
      <c r="B211" s="85">
        <v>157</v>
      </c>
      <c r="C211" s="87">
        <v>5761307</v>
      </c>
      <c r="F211" s="106"/>
      <c r="G211" s="101"/>
      <c r="H211" s="95"/>
      <c r="I211" s="106"/>
      <c r="J211" s="116"/>
      <c r="K211" s="85"/>
      <c r="L211" s="117"/>
      <c r="M211"/>
      <c r="N211"/>
      <c r="O211"/>
      <c r="P211"/>
    </row>
    <row r="212" spans="1:16" x14ac:dyDescent="0.25">
      <c r="A212" s="55">
        <v>75</v>
      </c>
      <c r="B212" s="85">
        <v>116</v>
      </c>
      <c r="C212" s="87">
        <v>4327330</v>
      </c>
      <c r="F212" s="106"/>
      <c r="G212" s="101"/>
      <c r="H212" s="95"/>
      <c r="I212" s="106"/>
      <c r="J212" s="116"/>
      <c r="K212" s="85"/>
      <c r="L212" s="117"/>
      <c r="M212"/>
      <c r="N212"/>
      <c r="O212"/>
      <c r="P212"/>
    </row>
    <row r="213" spans="1:16" x14ac:dyDescent="0.25">
      <c r="A213" s="55">
        <v>76</v>
      </c>
      <c r="B213" s="85">
        <v>116</v>
      </c>
      <c r="C213" s="87">
        <v>4322180</v>
      </c>
      <c r="F213" s="106"/>
      <c r="G213" s="101"/>
      <c r="H213" s="95"/>
      <c r="I213" s="106"/>
      <c r="J213" s="116"/>
      <c r="K213" s="85"/>
      <c r="L213" s="117"/>
      <c r="M213"/>
      <c r="N213"/>
      <c r="O213"/>
      <c r="P213"/>
    </row>
    <row r="214" spans="1:16" x14ac:dyDescent="0.25">
      <c r="A214" s="55">
        <v>77</v>
      </c>
      <c r="B214" s="85">
        <v>106</v>
      </c>
      <c r="C214" s="87">
        <v>3760316</v>
      </c>
      <c r="F214" s="106"/>
      <c r="G214" s="101"/>
      <c r="H214" s="95"/>
      <c r="I214" s="106"/>
      <c r="J214" s="116"/>
      <c r="K214" s="85"/>
      <c r="L214" s="117"/>
      <c r="M214"/>
      <c r="N214"/>
      <c r="O214"/>
      <c r="P214"/>
    </row>
    <row r="215" spans="1:16" x14ac:dyDescent="0.25">
      <c r="A215" s="55">
        <v>78</v>
      </c>
      <c r="B215" s="85">
        <v>105</v>
      </c>
      <c r="C215" s="87">
        <v>3428035</v>
      </c>
      <c r="F215" s="106"/>
      <c r="G215" s="101"/>
      <c r="H215" s="95"/>
      <c r="I215" s="106"/>
      <c r="J215" s="116"/>
      <c r="K215" s="85"/>
      <c r="L215" s="117"/>
      <c r="M215"/>
      <c r="N215"/>
      <c r="O215"/>
      <c r="P215"/>
    </row>
    <row r="216" spans="1:16" x14ac:dyDescent="0.25">
      <c r="A216" s="55">
        <v>79</v>
      </c>
      <c r="B216" s="55">
        <v>90</v>
      </c>
      <c r="C216" s="87">
        <v>2854836</v>
      </c>
      <c r="F216" s="106"/>
      <c r="G216" s="101"/>
      <c r="H216" s="95"/>
      <c r="I216" s="106"/>
      <c r="J216" s="116"/>
      <c r="K216" s="85"/>
      <c r="L216" s="117"/>
      <c r="M216"/>
      <c r="N216"/>
      <c r="O216"/>
      <c r="P216"/>
    </row>
    <row r="217" spans="1:16" x14ac:dyDescent="0.25">
      <c r="A217" s="55">
        <v>80</v>
      </c>
      <c r="B217" s="55">
        <v>98</v>
      </c>
      <c r="C217" s="87">
        <v>3212752</v>
      </c>
      <c r="F217" s="106"/>
      <c r="G217" s="101"/>
      <c r="H217" s="95"/>
      <c r="I217" s="106"/>
      <c r="J217" s="116"/>
      <c r="K217" s="85"/>
      <c r="L217" s="117"/>
      <c r="M217"/>
      <c r="N217"/>
      <c r="O217"/>
      <c r="P217"/>
    </row>
    <row r="218" spans="1:16" x14ac:dyDescent="0.25">
      <c r="A218" s="55">
        <v>81</v>
      </c>
      <c r="B218" s="55">
        <v>90</v>
      </c>
      <c r="C218" s="87">
        <v>2838880</v>
      </c>
      <c r="D218" s="101"/>
      <c r="E218" s="85"/>
      <c r="F218" s="106"/>
      <c r="G218" s="101"/>
      <c r="H218" s="85"/>
      <c r="I218" s="106"/>
      <c r="K218" s="85"/>
      <c r="L218" s="117"/>
      <c r="M218" s="85"/>
      <c r="N218" s="95"/>
      <c r="O218" s="85"/>
      <c r="P218" s="95"/>
    </row>
    <row r="219" spans="1:16" x14ac:dyDescent="0.25">
      <c r="A219" s="55">
        <v>82</v>
      </c>
      <c r="B219" s="55">
        <v>66</v>
      </c>
      <c r="C219" s="87">
        <v>2080275</v>
      </c>
      <c r="D219" s="101"/>
      <c r="E219" s="85"/>
      <c r="F219" s="106"/>
      <c r="G219" s="101"/>
      <c r="H219" s="85"/>
      <c r="I219" s="106"/>
      <c r="K219" s="85"/>
      <c r="L219" s="117"/>
      <c r="M219" s="85"/>
      <c r="N219" s="95"/>
      <c r="O219" s="85"/>
      <c r="P219" s="95"/>
    </row>
    <row r="220" spans="1:16" x14ac:dyDescent="0.25">
      <c r="A220" s="55">
        <v>83</v>
      </c>
      <c r="B220" s="55">
        <v>57</v>
      </c>
      <c r="C220" s="87">
        <v>1831731</v>
      </c>
      <c r="D220" s="101"/>
      <c r="E220" s="85"/>
      <c r="F220" s="106"/>
      <c r="G220" s="101"/>
      <c r="H220" s="85"/>
      <c r="I220" s="106"/>
      <c r="K220" s="85"/>
      <c r="L220" s="117"/>
      <c r="M220" s="85"/>
      <c r="N220" s="95"/>
      <c r="O220" s="85"/>
      <c r="P220" s="95"/>
    </row>
    <row r="221" spans="1:16" x14ac:dyDescent="0.25">
      <c r="A221" s="55">
        <v>84</v>
      </c>
      <c r="B221" s="55">
        <v>59</v>
      </c>
      <c r="C221" s="87">
        <v>1828177</v>
      </c>
      <c r="D221" s="101"/>
      <c r="E221" s="85"/>
      <c r="F221" s="106"/>
      <c r="G221" s="101"/>
      <c r="H221" s="85"/>
      <c r="I221" s="106"/>
      <c r="K221" s="85"/>
      <c r="L221" s="117"/>
      <c r="M221" s="85"/>
      <c r="N221" s="95"/>
      <c r="O221" s="85"/>
      <c r="P221" s="95"/>
    </row>
    <row r="222" spans="1:16" x14ac:dyDescent="0.25">
      <c r="A222" s="55">
        <v>85</v>
      </c>
      <c r="B222" s="55">
        <v>64</v>
      </c>
      <c r="C222" s="87">
        <v>1804697</v>
      </c>
      <c r="D222" s="101"/>
      <c r="E222" s="85"/>
      <c r="F222" s="106"/>
      <c r="G222" s="101"/>
      <c r="H222" s="85"/>
      <c r="I222" s="106"/>
      <c r="K222" s="85"/>
      <c r="L222" s="117"/>
      <c r="M222" s="85"/>
      <c r="N222" s="95"/>
      <c r="O222" s="85"/>
      <c r="P222" s="95"/>
    </row>
    <row r="223" spans="1:16" x14ac:dyDescent="0.25">
      <c r="A223" s="55">
        <v>86</v>
      </c>
      <c r="B223" s="55">
        <v>46</v>
      </c>
      <c r="C223" s="87">
        <v>1105388</v>
      </c>
      <c r="D223" s="101"/>
      <c r="E223" s="85"/>
      <c r="F223" s="106"/>
      <c r="G223" s="101"/>
      <c r="H223" s="85"/>
      <c r="I223" s="106"/>
      <c r="K223" s="85"/>
      <c r="L223" s="117"/>
      <c r="M223" s="85"/>
      <c r="N223" s="95"/>
      <c r="O223" s="85"/>
      <c r="P223" s="95"/>
    </row>
    <row r="224" spans="1:16" x14ac:dyDescent="0.25">
      <c r="A224" s="55">
        <v>87</v>
      </c>
      <c r="B224" s="55">
        <v>40</v>
      </c>
      <c r="C224" s="87">
        <v>1073837</v>
      </c>
      <c r="D224" s="101"/>
      <c r="E224" s="85"/>
      <c r="F224" s="106"/>
      <c r="G224" s="101"/>
      <c r="H224" s="85"/>
      <c r="I224" s="106"/>
      <c r="K224" s="85"/>
      <c r="L224" s="117"/>
      <c r="M224" s="85"/>
      <c r="N224" s="95"/>
      <c r="O224" s="85"/>
      <c r="P224" s="95"/>
    </row>
    <row r="225" spans="1:16" x14ac:dyDescent="0.25">
      <c r="A225" s="55">
        <v>88</v>
      </c>
      <c r="B225" s="55">
        <v>40</v>
      </c>
      <c r="C225" s="87">
        <v>981641</v>
      </c>
      <c r="D225" s="101"/>
      <c r="E225" s="85"/>
      <c r="F225" s="106"/>
      <c r="G225" s="101"/>
      <c r="H225" s="85"/>
      <c r="I225" s="106"/>
      <c r="K225" s="85"/>
      <c r="L225" s="117"/>
      <c r="M225" s="85"/>
      <c r="N225" s="95"/>
      <c r="O225" s="85"/>
      <c r="P225" s="95"/>
    </row>
    <row r="226" spans="1:16" x14ac:dyDescent="0.25">
      <c r="A226" s="55">
        <v>89</v>
      </c>
      <c r="B226" s="55">
        <v>33</v>
      </c>
      <c r="C226" s="87">
        <v>868686</v>
      </c>
      <c r="D226" s="101"/>
      <c r="E226" s="85"/>
      <c r="F226" s="106"/>
      <c r="G226" s="101"/>
      <c r="H226" s="85"/>
      <c r="I226" s="106"/>
      <c r="K226" s="85"/>
      <c r="L226" s="117"/>
      <c r="M226" s="85"/>
      <c r="N226" s="95"/>
      <c r="O226" s="85"/>
      <c r="P226" s="95"/>
    </row>
    <row r="227" spans="1:16" x14ac:dyDescent="0.25">
      <c r="A227" s="55">
        <v>90</v>
      </c>
      <c r="B227" s="55">
        <v>20</v>
      </c>
      <c r="C227" s="87">
        <v>545697</v>
      </c>
      <c r="D227" s="101"/>
      <c r="E227" s="85"/>
      <c r="F227" s="106"/>
      <c r="G227" s="101"/>
      <c r="H227" s="85"/>
      <c r="I227" s="106"/>
      <c r="K227" s="85"/>
      <c r="L227" s="117"/>
      <c r="M227" s="85"/>
      <c r="N227" s="95"/>
      <c r="O227" s="85"/>
      <c r="P227" s="95"/>
    </row>
    <row r="228" spans="1:16" x14ac:dyDescent="0.25">
      <c r="A228" s="55">
        <v>91</v>
      </c>
      <c r="B228" s="55">
        <v>21</v>
      </c>
      <c r="C228" s="87">
        <v>422263</v>
      </c>
      <c r="D228" s="101"/>
      <c r="E228" s="85"/>
      <c r="F228" s="106"/>
      <c r="G228" s="101"/>
      <c r="H228" s="85"/>
      <c r="I228" s="106"/>
      <c r="K228" s="85"/>
      <c r="L228" s="117"/>
      <c r="M228" s="85"/>
      <c r="N228" s="95"/>
      <c r="O228" s="85"/>
      <c r="P228" s="95"/>
    </row>
    <row r="229" spans="1:16" x14ac:dyDescent="0.25">
      <c r="A229" s="55">
        <v>92</v>
      </c>
      <c r="B229" s="55">
        <v>15</v>
      </c>
      <c r="C229" s="87">
        <v>397079</v>
      </c>
      <c r="D229" s="101"/>
      <c r="E229" s="85"/>
      <c r="F229" s="106"/>
      <c r="G229" s="101"/>
      <c r="H229" s="85"/>
      <c r="I229" s="106"/>
      <c r="K229" s="85"/>
      <c r="L229" s="117"/>
      <c r="M229" s="85"/>
      <c r="N229" s="95"/>
      <c r="O229" s="85"/>
      <c r="P229" s="95"/>
    </row>
    <row r="230" spans="1:16" x14ac:dyDescent="0.25">
      <c r="A230" s="55">
        <v>93</v>
      </c>
      <c r="B230" s="55">
        <v>9</v>
      </c>
      <c r="C230" s="87">
        <v>233919</v>
      </c>
      <c r="D230" s="101"/>
      <c r="E230" s="85"/>
      <c r="F230" s="106"/>
      <c r="G230" s="101"/>
      <c r="H230" s="85"/>
      <c r="I230" s="106"/>
      <c r="K230" s="85"/>
      <c r="L230" s="117"/>
      <c r="M230" s="85"/>
      <c r="N230" s="95"/>
      <c r="O230" s="85"/>
      <c r="P230" s="95"/>
    </row>
    <row r="231" spans="1:16" x14ac:dyDescent="0.25">
      <c r="A231" s="55">
        <v>94</v>
      </c>
      <c r="B231" s="55">
        <v>12</v>
      </c>
      <c r="C231" s="87">
        <v>244388</v>
      </c>
      <c r="D231" s="101"/>
      <c r="E231" s="85"/>
      <c r="F231" s="106"/>
      <c r="G231" s="101"/>
      <c r="H231" s="85"/>
      <c r="I231" s="106"/>
      <c r="K231" s="85"/>
      <c r="L231" s="117"/>
      <c r="M231" s="85"/>
      <c r="N231" s="95"/>
      <c r="O231" s="85"/>
      <c r="P231" s="95"/>
    </row>
    <row r="232" spans="1:16" x14ac:dyDescent="0.25">
      <c r="A232" s="55">
        <v>95</v>
      </c>
      <c r="B232" s="55">
        <v>10</v>
      </c>
      <c r="C232" s="87">
        <v>218049</v>
      </c>
      <c r="D232" s="101"/>
      <c r="E232" s="85"/>
      <c r="F232" s="106"/>
      <c r="G232" s="101"/>
      <c r="H232" s="85"/>
      <c r="I232" s="106"/>
      <c r="K232" s="85"/>
      <c r="L232" s="117"/>
      <c r="M232" s="85"/>
      <c r="N232" s="95"/>
      <c r="O232" s="85"/>
      <c r="P232" s="95"/>
    </row>
    <row r="233" spans="1:16" x14ac:dyDescent="0.25">
      <c r="A233" s="55">
        <v>96</v>
      </c>
      <c r="B233" s="85">
        <v>4</v>
      </c>
      <c r="C233" s="87">
        <v>83001</v>
      </c>
      <c r="D233" s="101"/>
      <c r="E233" s="85"/>
      <c r="F233" s="106"/>
      <c r="G233" s="101"/>
      <c r="H233" s="85"/>
      <c r="I233" s="106"/>
      <c r="K233" s="85"/>
      <c r="L233" s="117"/>
      <c r="M233" s="85"/>
      <c r="N233" s="95"/>
      <c r="O233" s="85"/>
      <c r="P233" s="95"/>
    </row>
    <row r="234" spans="1:16" x14ac:dyDescent="0.25">
      <c r="A234" s="55">
        <v>97</v>
      </c>
      <c r="B234" s="85">
        <v>3</v>
      </c>
      <c r="C234" s="87">
        <v>78273</v>
      </c>
      <c r="D234" s="101"/>
      <c r="E234" s="85"/>
      <c r="F234" s="106"/>
      <c r="G234" s="101"/>
      <c r="H234" s="85"/>
      <c r="I234" s="106"/>
      <c r="K234" s="85"/>
      <c r="L234" s="117"/>
      <c r="M234" s="85"/>
      <c r="N234" s="95"/>
      <c r="O234" s="85"/>
      <c r="P234" s="95"/>
    </row>
    <row r="235" spans="1:16" x14ac:dyDescent="0.25">
      <c r="A235" s="55">
        <v>98</v>
      </c>
      <c r="B235" s="85">
        <v>3</v>
      </c>
      <c r="C235" s="87">
        <v>104883</v>
      </c>
    </row>
    <row r="236" spans="1:16" x14ac:dyDescent="0.25">
      <c r="A236" s="55">
        <v>99</v>
      </c>
      <c r="B236" s="85">
        <v>0</v>
      </c>
      <c r="C236" s="96">
        <v>0</v>
      </c>
    </row>
    <row r="237" spans="1:16" x14ac:dyDescent="0.25">
      <c r="A237" s="55">
        <v>100</v>
      </c>
      <c r="B237" s="85">
        <v>1</v>
      </c>
      <c r="C237" s="87">
        <v>33293</v>
      </c>
    </row>
    <row r="238" spans="1:16" x14ac:dyDescent="0.25">
      <c r="A238" s="55" t="s">
        <v>272</v>
      </c>
      <c r="B238">
        <f>SUM(B169:B237)</f>
        <v>5640</v>
      </c>
      <c r="C238" s="86">
        <f>SUM(C169:C237)</f>
        <v>212362226</v>
      </c>
    </row>
    <row r="239" spans="1:16" x14ac:dyDescent="0.25">
      <c r="A239" s="55"/>
      <c r="C239" s="86"/>
    </row>
    <row r="240" spans="1:16" x14ac:dyDescent="0.25">
      <c r="A240" s="94" t="s">
        <v>333</v>
      </c>
      <c r="C240" s="86"/>
    </row>
    <row r="241" spans="1:16" x14ac:dyDescent="0.25">
      <c r="A241" s="55" t="s">
        <v>335</v>
      </c>
      <c r="C241" s="86"/>
    </row>
    <row r="242" spans="1:16" x14ac:dyDescent="0.25">
      <c r="A242" s="55" t="s">
        <v>334</v>
      </c>
      <c r="C242" s="86"/>
    </row>
    <row r="243" spans="1:16" x14ac:dyDescent="0.25">
      <c r="A243" s="88" t="s">
        <v>271</v>
      </c>
      <c r="B243" s="88" t="s">
        <v>305</v>
      </c>
      <c r="C243" s="88" t="s">
        <v>326</v>
      </c>
      <c r="D243" s="100"/>
      <c r="E243" s="93"/>
      <c r="F243" s="104"/>
      <c r="G243" s="100"/>
      <c r="H243" s="93"/>
    </row>
    <row r="244" spans="1:16" x14ac:dyDescent="0.25">
      <c r="A244" t="s">
        <v>336</v>
      </c>
      <c r="B244" s="55">
        <v>5</v>
      </c>
      <c r="C244" s="85">
        <v>38781</v>
      </c>
      <c r="M244"/>
      <c r="N244"/>
      <c r="O244"/>
      <c r="P244"/>
    </row>
    <row r="245" spans="1:16" x14ac:dyDescent="0.25">
      <c r="A245">
        <v>16</v>
      </c>
      <c r="B245" s="55">
        <v>0</v>
      </c>
      <c r="C245" s="55">
        <v>0</v>
      </c>
      <c r="M245"/>
      <c r="N245"/>
      <c r="O245"/>
      <c r="P245"/>
    </row>
    <row r="246" spans="1:16" x14ac:dyDescent="0.25">
      <c r="A246">
        <v>17</v>
      </c>
      <c r="B246" s="55">
        <v>0</v>
      </c>
      <c r="C246" s="55">
        <v>0</v>
      </c>
      <c r="M246"/>
      <c r="N246"/>
      <c r="O246"/>
      <c r="P246"/>
    </row>
    <row r="247" spans="1:16" x14ac:dyDescent="0.25">
      <c r="A247">
        <v>18</v>
      </c>
      <c r="B247" s="55">
        <v>0</v>
      </c>
      <c r="C247" s="55">
        <v>0</v>
      </c>
      <c r="M247"/>
      <c r="N247"/>
      <c r="O247"/>
      <c r="P247"/>
    </row>
    <row r="248" spans="1:16" x14ac:dyDescent="0.25">
      <c r="A248">
        <v>19</v>
      </c>
      <c r="B248" s="55">
        <v>2</v>
      </c>
      <c r="C248" s="85">
        <v>19498</v>
      </c>
      <c r="M248"/>
      <c r="N248"/>
      <c r="O248"/>
      <c r="P248"/>
    </row>
    <row r="249" spans="1:16" x14ac:dyDescent="0.25">
      <c r="A249">
        <v>20</v>
      </c>
      <c r="B249" s="55">
        <v>0</v>
      </c>
      <c r="C249" s="55">
        <v>0</v>
      </c>
      <c r="M249"/>
      <c r="N249"/>
      <c r="O249"/>
      <c r="P249"/>
    </row>
    <row r="250" spans="1:16" x14ac:dyDescent="0.25">
      <c r="A250" s="55">
        <v>21</v>
      </c>
      <c r="B250" s="55">
        <v>1</v>
      </c>
      <c r="C250" s="85">
        <v>12443</v>
      </c>
      <c r="M250"/>
      <c r="N250"/>
      <c r="O250"/>
      <c r="P250"/>
    </row>
    <row r="251" spans="1:16" x14ac:dyDescent="0.25">
      <c r="A251" s="55">
        <v>22</v>
      </c>
      <c r="B251" s="55">
        <v>2</v>
      </c>
      <c r="C251" s="85">
        <v>26112</v>
      </c>
      <c r="M251"/>
      <c r="N251"/>
      <c r="O251"/>
      <c r="P251"/>
    </row>
    <row r="252" spans="1:16" x14ac:dyDescent="0.25">
      <c r="A252" s="55">
        <v>23</v>
      </c>
      <c r="B252" s="55">
        <v>1</v>
      </c>
      <c r="C252" s="85">
        <v>7056</v>
      </c>
      <c r="M252"/>
      <c r="N252"/>
      <c r="O252"/>
      <c r="P252"/>
    </row>
    <row r="253" spans="1:16" x14ac:dyDescent="0.25">
      <c r="A253" s="55">
        <v>24</v>
      </c>
      <c r="B253" s="55">
        <v>0</v>
      </c>
      <c r="C253" s="55">
        <v>0</v>
      </c>
      <c r="M253"/>
      <c r="N253"/>
      <c r="O253"/>
      <c r="P253"/>
    </row>
    <row r="254" spans="1:16" x14ac:dyDescent="0.25">
      <c r="A254" s="55">
        <v>25</v>
      </c>
      <c r="B254" s="55">
        <v>2</v>
      </c>
      <c r="C254" s="85">
        <v>33613</v>
      </c>
      <c r="M254"/>
      <c r="N254"/>
      <c r="O254"/>
      <c r="P254"/>
    </row>
    <row r="255" spans="1:16" x14ac:dyDescent="0.25">
      <c r="A255" s="55">
        <v>26</v>
      </c>
      <c r="B255" s="55">
        <v>2</v>
      </c>
      <c r="C255" s="85">
        <v>53051</v>
      </c>
      <c r="M255"/>
      <c r="N255"/>
      <c r="O255"/>
      <c r="P255"/>
    </row>
    <row r="256" spans="1:16" x14ac:dyDescent="0.25">
      <c r="A256" s="55">
        <v>27</v>
      </c>
      <c r="B256" s="55">
        <v>2</v>
      </c>
      <c r="C256" s="85">
        <v>86266</v>
      </c>
      <c r="M256"/>
      <c r="N256"/>
      <c r="O256"/>
      <c r="P256"/>
    </row>
    <row r="257" spans="1:16" x14ac:dyDescent="0.25">
      <c r="A257" s="55">
        <v>28</v>
      </c>
      <c r="B257" s="55">
        <v>4</v>
      </c>
      <c r="C257" s="85">
        <v>40442</v>
      </c>
      <c r="M257"/>
      <c r="N257"/>
      <c r="O257"/>
      <c r="P257"/>
    </row>
    <row r="258" spans="1:16" x14ac:dyDescent="0.25">
      <c r="A258" s="55">
        <v>29</v>
      </c>
      <c r="B258" s="55">
        <v>3</v>
      </c>
      <c r="C258" s="85">
        <v>25396</v>
      </c>
      <c r="M258"/>
      <c r="N258"/>
      <c r="O258"/>
      <c r="P258"/>
    </row>
    <row r="259" spans="1:16" x14ac:dyDescent="0.25">
      <c r="A259" s="55">
        <v>30</v>
      </c>
      <c r="B259" s="55">
        <v>5</v>
      </c>
      <c r="C259" s="85">
        <v>107707</v>
      </c>
      <c r="M259"/>
      <c r="N259"/>
      <c r="O259"/>
      <c r="P259"/>
    </row>
    <row r="260" spans="1:16" x14ac:dyDescent="0.25">
      <c r="A260" s="55">
        <v>31</v>
      </c>
      <c r="B260" s="55">
        <v>7</v>
      </c>
      <c r="C260" s="85">
        <v>118438</v>
      </c>
      <c r="M260"/>
      <c r="N260"/>
      <c r="O260"/>
      <c r="P260"/>
    </row>
    <row r="261" spans="1:16" x14ac:dyDescent="0.25">
      <c r="A261" s="55">
        <v>32</v>
      </c>
      <c r="B261" s="55">
        <v>2</v>
      </c>
      <c r="C261" s="85">
        <v>58254</v>
      </c>
      <c r="M261"/>
      <c r="N261"/>
      <c r="O261"/>
      <c r="P261"/>
    </row>
    <row r="262" spans="1:16" x14ac:dyDescent="0.25">
      <c r="A262" s="55">
        <v>33</v>
      </c>
      <c r="B262" s="55">
        <v>6</v>
      </c>
      <c r="C262" s="85">
        <v>53889</v>
      </c>
      <c r="M262"/>
      <c r="N262"/>
      <c r="O262"/>
      <c r="P262"/>
    </row>
    <row r="263" spans="1:16" x14ac:dyDescent="0.25">
      <c r="A263" s="55">
        <v>34</v>
      </c>
      <c r="B263" s="55">
        <v>8</v>
      </c>
      <c r="C263" s="85">
        <v>211109</v>
      </c>
      <c r="M263"/>
      <c r="N263"/>
      <c r="O263"/>
      <c r="P263"/>
    </row>
    <row r="264" spans="1:16" x14ac:dyDescent="0.25">
      <c r="A264" s="55">
        <v>35</v>
      </c>
      <c r="B264" s="55">
        <v>2</v>
      </c>
      <c r="C264" s="85">
        <v>6848</v>
      </c>
      <c r="M264"/>
      <c r="N264"/>
      <c r="O264"/>
      <c r="P264"/>
    </row>
    <row r="265" spans="1:16" x14ac:dyDescent="0.25">
      <c r="A265" s="55">
        <v>36</v>
      </c>
      <c r="B265" s="55">
        <v>7</v>
      </c>
      <c r="C265" s="85">
        <v>79627</v>
      </c>
      <c r="M265"/>
      <c r="N265"/>
      <c r="O265"/>
      <c r="P265"/>
    </row>
    <row r="266" spans="1:16" x14ac:dyDescent="0.25">
      <c r="A266" s="55">
        <v>37</v>
      </c>
      <c r="B266" s="55">
        <v>8</v>
      </c>
      <c r="C266" s="85">
        <v>207906</v>
      </c>
      <c r="M266"/>
      <c r="N266"/>
      <c r="O266"/>
      <c r="P266"/>
    </row>
    <row r="267" spans="1:16" x14ac:dyDescent="0.25">
      <c r="A267" s="55">
        <v>38</v>
      </c>
      <c r="B267" s="55">
        <v>2</v>
      </c>
      <c r="C267" s="85">
        <v>12324</v>
      </c>
      <c r="M267"/>
      <c r="N267"/>
      <c r="O267"/>
      <c r="P267"/>
    </row>
    <row r="268" spans="1:16" x14ac:dyDescent="0.25">
      <c r="A268" s="55">
        <v>39</v>
      </c>
      <c r="B268" s="55">
        <v>8</v>
      </c>
      <c r="C268" s="85">
        <v>184094</v>
      </c>
      <c r="M268"/>
      <c r="N268"/>
      <c r="O268"/>
      <c r="P268"/>
    </row>
    <row r="269" spans="1:16" x14ac:dyDescent="0.25">
      <c r="A269" s="55">
        <v>40</v>
      </c>
      <c r="B269" s="55">
        <v>8</v>
      </c>
      <c r="C269" s="85">
        <v>160226</v>
      </c>
      <c r="M269"/>
      <c r="N269"/>
      <c r="O269"/>
      <c r="P269"/>
    </row>
    <row r="270" spans="1:16" x14ac:dyDescent="0.25">
      <c r="A270" s="55">
        <v>41</v>
      </c>
      <c r="B270" s="55">
        <v>7</v>
      </c>
      <c r="C270" s="85">
        <v>160073</v>
      </c>
      <c r="M270"/>
      <c r="N270"/>
      <c r="O270"/>
      <c r="P270"/>
    </row>
    <row r="271" spans="1:16" x14ac:dyDescent="0.25">
      <c r="A271" s="55">
        <v>42</v>
      </c>
      <c r="B271" s="55">
        <v>3</v>
      </c>
      <c r="C271" s="85">
        <v>15128</v>
      </c>
      <c r="M271"/>
      <c r="N271"/>
      <c r="O271"/>
      <c r="P271"/>
    </row>
    <row r="272" spans="1:16" x14ac:dyDescent="0.25">
      <c r="A272" s="55">
        <v>43</v>
      </c>
      <c r="B272" s="55">
        <v>5</v>
      </c>
      <c r="C272" s="85">
        <v>107570</v>
      </c>
      <c r="M272"/>
      <c r="N272"/>
      <c r="O272"/>
      <c r="P272"/>
    </row>
    <row r="273" spans="1:16" x14ac:dyDescent="0.25">
      <c r="A273" s="55">
        <v>44</v>
      </c>
      <c r="B273" s="55">
        <v>8</v>
      </c>
      <c r="C273" s="85">
        <v>181220</v>
      </c>
      <c r="M273"/>
      <c r="N273"/>
      <c r="O273"/>
      <c r="P273"/>
    </row>
    <row r="274" spans="1:16" x14ac:dyDescent="0.25">
      <c r="A274" s="55">
        <v>45</v>
      </c>
      <c r="B274" s="55">
        <v>14</v>
      </c>
      <c r="C274" s="85">
        <v>169914</v>
      </c>
      <c r="M274"/>
      <c r="N274"/>
      <c r="O274"/>
      <c r="P274"/>
    </row>
    <row r="275" spans="1:16" x14ac:dyDescent="0.25">
      <c r="A275" s="55">
        <v>46</v>
      </c>
      <c r="B275" s="55">
        <v>15</v>
      </c>
      <c r="C275" s="85">
        <v>277727</v>
      </c>
      <c r="M275"/>
      <c r="N275"/>
      <c r="O275"/>
      <c r="P275"/>
    </row>
    <row r="276" spans="1:16" x14ac:dyDescent="0.25">
      <c r="A276" s="55">
        <v>47</v>
      </c>
      <c r="B276" s="55">
        <v>12</v>
      </c>
      <c r="C276" s="85">
        <v>206356</v>
      </c>
      <c r="M276"/>
      <c r="N276"/>
      <c r="O276"/>
      <c r="P276"/>
    </row>
    <row r="277" spans="1:16" x14ac:dyDescent="0.25">
      <c r="A277" s="55">
        <v>48</v>
      </c>
      <c r="B277" s="55">
        <v>13</v>
      </c>
      <c r="C277" s="85">
        <v>185346</v>
      </c>
      <c r="M277"/>
      <c r="N277"/>
      <c r="O277"/>
      <c r="P277"/>
    </row>
    <row r="278" spans="1:16" x14ac:dyDescent="0.25">
      <c r="A278" s="55">
        <v>49</v>
      </c>
      <c r="B278" s="55">
        <v>19</v>
      </c>
      <c r="C278" s="85">
        <v>276660</v>
      </c>
      <c r="M278"/>
      <c r="N278"/>
      <c r="O278"/>
      <c r="P278"/>
    </row>
    <row r="279" spans="1:16" x14ac:dyDescent="0.25">
      <c r="A279" s="55">
        <v>50</v>
      </c>
      <c r="B279" s="55">
        <v>10</v>
      </c>
      <c r="C279" s="85">
        <v>181324</v>
      </c>
      <c r="M279"/>
      <c r="N279"/>
      <c r="O279"/>
      <c r="P279"/>
    </row>
    <row r="280" spans="1:16" x14ac:dyDescent="0.25">
      <c r="A280" s="55">
        <v>51</v>
      </c>
      <c r="B280" s="55">
        <v>16</v>
      </c>
      <c r="C280" s="85">
        <v>518671</v>
      </c>
      <c r="M280"/>
      <c r="N280"/>
      <c r="O280"/>
      <c r="P280"/>
    </row>
    <row r="281" spans="1:16" x14ac:dyDescent="0.25">
      <c r="A281" s="55">
        <v>52</v>
      </c>
      <c r="B281" s="55">
        <v>23</v>
      </c>
      <c r="C281" s="85">
        <v>490600</v>
      </c>
      <c r="M281"/>
      <c r="N281"/>
      <c r="O281"/>
      <c r="P281"/>
    </row>
    <row r="282" spans="1:16" x14ac:dyDescent="0.25">
      <c r="A282" s="55">
        <v>53</v>
      </c>
      <c r="B282" s="55">
        <v>23</v>
      </c>
      <c r="C282" s="85">
        <v>621886</v>
      </c>
      <c r="M282"/>
      <c r="N282"/>
      <c r="O282"/>
      <c r="P282"/>
    </row>
    <row r="283" spans="1:16" x14ac:dyDescent="0.25">
      <c r="A283" s="55">
        <v>54</v>
      </c>
      <c r="B283" s="55">
        <v>30</v>
      </c>
      <c r="C283" s="85">
        <v>895427</v>
      </c>
      <c r="M283"/>
      <c r="N283"/>
      <c r="O283"/>
      <c r="P283"/>
    </row>
    <row r="284" spans="1:16" x14ac:dyDescent="0.25">
      <c r="A284" s="55">
        <v>55</v>
      </c>
      <c r="B284" s="55">
        <v>32</v>
      </c>
      <c r="C284" s="85">
        <v>849555</v>
      </c>
      <c r="M284"/>
      <c r="N284"/>
      <c r="O284"/>
      <c r="P284"/>
    </row>
    <row r="285" spans="1:16" x14ac:dyDescent="0.25">
      <c r="A285" s="55">
        <v>56</v>
      </c>
      <c r="B285" s="55">
        <v>33</v>
      </c>
      <c r="C285" s="85">
        <v>1024521</v>
      </c>
      <c r="M285"/>
      <c r="N285"/>
      <c r="O285"/>
      <c r="P285"/>
    </row>
    <row r="286" spans="1:16" x14ac:dyDescent="0.25">
      <c r="A286" s="55">
        <v>57</v>
      </c>
      <c r="B286" s="55">
        <v>45</v>
      </c>
      <c r="C286" s="85">
        <v>1554893</v>
      </c>
      <c r="M286"/>
      <c r="N286"/>
      <c r="O286"/>
      <c r="P286"/>
    </row>
    <row r="287" spans="1:16" x14ac:dyDescent="0.25">
      <c r="A287" s="55">
        <v>58</v>
      </c>
      <c r="B287" s="55">
        <v>47</v>
      </c>
      <c r="C287" s="85">
        <v>1626625</v>
      </c>
      <c r="M287"/>
      <c r="N287"/>
      <c r="O287"/>
      <c r="P287"/>
    </row>
    <row r="288" spans="1:16" x14ac:dyDescent="0.25">
      <c r="A288" s="55">
        <v>59</v>
      </c>
      <c r="B288" s="55">
        <v>53</v>
      </c>
      <c r="C288" s="85">
        <v>1745247</v>
      </c>
      <c r="M288"/>
      <c r="N288"/>
      <c r="O288"/>
      <c r="P288"/>
    </row>
    <row r="289" spans="1:16" x14ac:dyDescent="0.25">
      <c r="A289" s="55">
        <v>60</v>
      </c>
      <c r="B289" s="55">
        <v>50</v>
      </c>
      <c r="C289" s="85">
        <v>1741940</v>
      </c>
      <c r="M289"/>
      <c r="N289"/>
      <c r="O289"/>
      <c r="P289"/>
    </row>
    <row r="290" spans="1:16" x14ac:dyDescent="0.25">
      <c r="A290" s="55">
        <v>61</v>
      </c>
      <c r="B290" s="55">
        <v>73</v>
      </c>
      <c r="C290" s="85">
        <v>2436369</v>
      </c>
      <c r="M290"/>
      <c r="N290"/>
      <c r="O290"/>
      <c r="P290"/>
    </row>
    <row r="291" spans="1:16" x14ac:dyDescent="0.25">
      <c r="A291" s="55">
        <v>62</v>
      </c>
      <c r="B291" s="55">
        <v>97</v>
      </c>
      <c r="C291" s="85">
        <v>3291834</v>
      </c>
      <c r="M291"/>
      <c r="N291"/>
      <c r="O291"/>
      <c r="P291"/>
    </row>
    <row r="292" spans="1:16" x14ac:dyDescent="0.25">
      <c r="A292" s="55">
        <v>63</v>
      </c>
      <c r="B292">
        <v>135</v>
      </c>
      <c r="C292" s="34">
        <v>5423971</v>
      </c>
      <c r="M292"/>
      <c r="N292"/>
      <c r="O292"/>
      <c r="P292"/>
    </row>
    <row r="293" spans="1:16" x14ac:dyDescent="0.25">
      <c r="A293" s="55">
        <v>64</v>
      </c>
      <c r="B293" s="55">
        <v>130</v>
      </c>
      <c r="C293" s="85">
        <v>4874149</v>
      </c>
      <c r="M293"/>
      <c r="N293"/>
      <c r="O293"/>
      <c r="P293"/>
    </row>
    <row r="294" spans="1:16" x14ac:dyDescent="0.25">
      <c r="A294" s="55">
        <v>65</v>
      </c>
      <c r="B294" s="55">
        <v>153</v>
      </c>
      <c r="C294" s="85">
        <v>5564477</v>
      </c>
      <c r="M294"/>
      <c r="N294"/>
      <c r="O294"/>
      <c r="P294"/>
    </row>
    <row r="295" spans="1:16" x14ac:dyDescent="0.25">
      <c r="A295" s="55">
        <v>66</v>
      </c>
      <c r="B295" s="55">
        <v>188</v>
      </c>
      <c r="C295" s="85">
        <v>7274147</v>
      </c>
      <c r="M295"/>
      <c r="N295"/>
      <c r="O295"/>
      <c r="P295"/>
    </row>
    <row r="296" spans="1:16" x14ac:dyDescent="0.25">
      <c r="A296" s="55">
        <v>67</v>
      </c>
      <c r="B296" s="55">
        <v>175</v>
      </c>
      <c r="C296" s="85">
        <v>7204319</v>
      </c>
      <c r="M296"/>
      <c r="N296"/>
      <c r="O296"/>
      <c r="P296"/>
    </row>
    <row r="297" spans="1:16" x14ac:dyDescent="0.25">
      <c r="A297" s="55">
        <v>68</v>
      </c>
      <c r="B297" s="55">
        <v>240</v>
      </c>
      <c r="C297" s="85">
        <v>8725140</v>
      </c>
      <c r="M297"/>
      <c r="N297"/>
      <c r="O297"/>
      <c r="P297"/>
    </row>
    <row r="298" spans="1:16" x14ac:dyDescent="0.25">
      <c r="A298" s="55">
        <v>69</v>
      </c>
      <c r="B298" s="55">
        <v>302</v>
      </c>
      <c r="C298" s="85">
        <v>11350442</v>
      </c>
      <c r="M298"/>
      <c r="N298"/>
      <c r="O298"/>
      <c r="P298"/>
    </row>
    <row r="299" spans="1:16" x14ac:dyDescent="0.25">
      <c r="A299" s="55">
        <v>70</v>
      </c>
      <c r="B299" s="55">
        <v>198</v>
      </c>
      <c r="C299" s="85">
        <v>7325126</v>
      </c>
      <c r="M299"/>
      <c r="N299"/>
      <c r="O299"/>
      <c r="P299"/>
    </row>
    <row r="300" spans="1:16" x14ac:dyDescent="0.25">
      <c r="A300" s="55">
        <v>71</v>
      </c>
      <c r="B300" s="55">
        <v>255</v>
      </c>
      <c r="C300" s="85">
        <v>9476951</v>
      </c>
      <c r="M300"/>
      <c r="N300"/>
      <c r="O300"/>
      <c r="P300"/>
    </row>
    <row r="301" spans="1:16" x14ac:dyDescent="0.25">
      <c r="A301" s="55">
        <v>72</v>
      </c>
      <c r="B301" s="55">
        <v>273</v>
      </c>
      <c r="C301" s="85">
        <v>9841768</v>
      </c>
      <c r="M301"/>
      <c r="N301"/>
      <c r="O301"/>
      <c r="P301"/>
    </row>
    <row r="302" spans="1:16" x14ac:dyDescent="0.25">
      <c r="A302" s="55">
        <v>73</v>
      </c>
      <c r="B302" s="55">
        <v>342</v>
      </c>
      <c r="C302" s="85">
        <v>12101956</v>
      </c>
      <c r="M302"/>
      <c r="N302"/>
      <c r="O302"/>
      <c r="P302"/>
    </row>
    <row r="303" spans="1:16" x14ac:dyDescent="0.25">
      <c r="A303" s="55">
        <v>74</v>
      </c>
      <c r="B303" s="55">
        <v>330</v>
      </c>
      <c r="C303" s="85">
        <v>12055014</v>
      </c>
      <c r="M303"/>
      <c r="N303"/>
      <c r="O303"/>
      <c r="P303"/>
    </row>
    <row r="304" spans="1:16" x14ac:dyDescent="0.25">
      <c r="A304" s="55">
        <v>75</v>
      </c>
      <c r="B304" s="55">
        <v>347</v>
      </c>
      <c r="C304" s="85">
        <v>12591373</v>
      </c>
      <c r="M304"/>
      <c r="N304"/>
      <c r="O304"/>
      <c r="P304"/>
    </row>
    <row r="305" spans="1:16" x14ac:dyDescent="0.25">
      <c r="A305" s="55">
        <v>76</v>
      </c>
      <c r="B305" s="55">
        <v>292</v>
      </c>
      <c r="C305" s="85">
        <v>9909720</v>
      </c>
      <c r="M305"/>
      <c r="N305"/>
      <c r="O305"/>
      <c r="P305"/>
    </row>
    <row r="306" spans="1:16" x14ac:dyDescent="0.25">
      <c r="A306" s="55">
        <v>77</v>
      </c>
      <c r="B306" s="55">
        <v>357</v>
      </c>
      <c r="C306" s="85">
        <v>11786522</v>
      </c>
      <c r="M306"/>
      <c r="N306"/>
      <c r="O306"/>
      <c r="P306"/>
    </row>
    <row r="307" spans="1:16" x14ac:dyDescent="0.25">
      <c r="A307" s="55">
        <v>78</v>
      </c>
      <c r="B307" s="55">
        <v>384</v>
      </c>
      <c r="C307" s="85">
        <v>12245409</v>
      </c>
      <c r="M307"/>
      <c r="N307"/>
      <c r="O307"/>
      <c r="P307"/>
    </row>
    <row r="308" spans="1:16" x14ac:dyDescent="0.25">
      <c r="A308" s="55">
        <v>79</v>
      </c>
      <c r="B308" s="55">
        <v>403</v>
      </c>
      <c r="C308" s="85">
        <v>11555745</v>
      </c>
      <c r="M308"/>
      <c r="N308"/>
      <c r="O308"/>
      <c r="P308"/>
    </row>
    <row r="309" spans="1:16" x14ac:dyDescent="0.25">
      <c r="A309" s="55">
        <v>80</v>
      </c>
      <c r="B309" s="55">
        <v>380</v>
      </c>
      <c r="C309" s="85">
        <v>11472167</v>
      </c>
      <c r="M309"/>
      <c r="N309"/>
      <c r="O309"/>
      <c r="P309"/>
    </row>
    <row r="310" spans="1:16" x14ac:dyDescent="0.25">
      <c r="A310" s="55">
        <v>81</v>
      </c>
      <c r="B310" s="55">
        <v>442</v>
      </c>
      <c r="C310" s="85">
        <v>13052485</v>
      </c>
      <c r="M310"/>
      <c r="N310"/>
      <c r="O310"/>
      <c r="P310"/>
    </row>
    <row r="311" spans="1:16" x14ac:dyDescent="0.25">
      <c r="A311" s="55">
        <v>82</v>
      </c>
      <c r="B311" s="55">
        <v>354</v>
      </c>
      <c r="C311" s="85">
        <v>10158426</v>
      </c>
      <c r="M311"/>
      <c r="N311"/>
      <c r="O311"/>
      <c r="P311"/>
    </row>
    <row r="312" spans="1:16" x14ac:dyDescent="0.25">
      <c r="A312" s="55">
        <v>83</v>
      </c>
      <c r="B312" s="55">
        <v>399</v>
      </c>
      <c r="C312" s="85">
        <v>11452118</v>
      </c>
      <c r="M312"/>
      <c r="N312"/>
      <c r="O312"/>
      <c r="P312"/>
    </row>
    <row r="313" spans="1:16" x14ac:dyDescent="0.25">
      <c r="A313" s="55">
        <v>84</v>
      </c>
      <c r="B313" s="55">
        <v>415</v>
      </c>
      <c r="C313" s="85">
        <v>10727720</v>
      </c>
      <c r="M313"/>
      <c r="N313"/>
      <c r="O313"/>
      <c r="P313"/>
    </row>
    <row r="314" spans="1:16" x14ac:dyDescent="0.25">
      <c r="A314" s="55">
        <v>85</v>
      </c>
      <c r="B314" s="55">
        <v>460</v>
      </c>
      <c r="C314" s="85">
        <v>12545382</v>
      </c>
      <c r="M314"/>
      <c r="N314"/>
      <c r="O314"/>
      <c r="P314"/>
    </row>
    <row r="315" spans="1:16" x14ac:dyDescent="0.25">
      <c r="A315" s="55">
        <v>86</v>
      </c>
      <c r="B315" s="55">
        <v>473</v>
      </c>
      <c r="C315" s="85">
        <v>12231317</v>
      </c>
      <c r="M315"/>
      <c r="N315"/>
      <c r="O315"/>
      <c r="P315"/>
    </row>
    <row r="316" spans="1:16" x14ac:dyDescent="0.25">
      <c r="A316" s="55">
        <v>87</v>
      </c>
      <c r="B316" s="55">
        <v>408</v>
      </c>
      <c r="C316" s="85">
        <v>9384858</v>
      </c>
      <c r="M316"/>
      <c r="N316"/>
      <c r="O316"/>
      <c r="P316"/>
    </row>
    <row r="317" spans="1:16" x14ac:dyDescent="0.25">
      <c r="A317" s="55">
        <v>88</v>
      </c>
      <c r="B317" s="55">
        <v>409</v>
      </c>
      <c r="C317" s="85">
        <v>9050823</v>
      </c>
      <c r="M317"/>
      <c r="N317"/>
      <c r="O317"/>
      <c r="P317"/>
    </row>
    <row r="318" spans="1:16" x14ac:dyDescent="0.25">
      <c r="A318" s="55">
        <v>89</v>
      </c>
      <c r="B318" s="55">
        <v>352</v>
      </c>
      <c r="C318" s="85">
        <v>8739383</v>
      </c>
      <c r="M318"/>
      <c r="N318"/>
      <c r="O318"/>
      <c r="P318"/>
    </row>
    <row r="319" spans="1:16" x14ac:dyDescent="0.25">
      <c r="A319" s="55">
        <v>90</v>
      </c>
      <c r="B319" s="55">
        <v>295</v>
      </c>
      <c r="C319" s="85">
        <v>7358130</v>
      </c>
      <c r="M319"/>
      <c r="N319"/>
      <c r="O319"/>
      <c r="P319"/>
    </row>
    <row r="320" spans="1:16" x14ac:dyDescent="0.25">
      <c r="A320" s="55">
        <v>91</v>
      </c>
      <c r="B320" s="55">
        <v>288</v>
      </c>
      <c r="C320" s="85">
        <v>6915598</v>
      </c>
      <c r="M320"/>
      <c r="N320"/>
      <c r="O320"/>
      <c r="P320"/>
    </row>
    <row r="321" spans="1:16" x14ac:dyDescent="0.25">
      <c r="A321" s="55">
        <v>92</v>
      </c>
      <c r="B321" s="55">
        <v>233</v>
      </c>
      <c r="C321" s="85">
        <v>5344840</v>
      </c>
      <c r="M321"/>
      <c r="N321"/>
      <c r="O321"/>
      <c r="P321"/>
    </row>
    <row r="322" spans="1:16" x14ac:dyDescent="0.25">
      <c r="A322" s="55">
        <v>93</v>
      </c>
      <c r="B322" s="55">
        <v>170</v>
      </c>
      <c r="C322" s="85">
        <v>3489171</v>
      </c>
      <c r="M322"/>
      <c r="N322"/>
      <c r="O322"/>
      <c r="P322"/>
    </row>
    <row r="323" spans="1:16" x14ac:dyDescent="0.25">
      <c r="A323" s="55">
        <v>94</v>
      </c>
      <c r="B323" s="55">
        <v>143</v>
      </c>
      <c r="C323" s="85">
        <v>3071157</v>
      </c>
      <c r="M323"/>
      <c r="N323"/>
      <c r="O323"/>
      <c r="P323"/>
    </row>
    <row r="324" spans="1:16" x14ac:dyDescent="0.25">
      <c r="A324" s="55">
        <v>95</v>
      </c>
      <c r="B324" s="55">
        <v>110</v>
      </c>
      <c r="C324" s="85">
        <v>2193584</v>
      </c>
      <c r="M324"/>
      <c r="N324"/>
      <c r="O324"/>
      <c r="P324"/>
    </row>
    <row r="325" spans="1:16" x14ac:dyDescent="0.25">
      <c r="A325" s="55">
        <v>96</v>
      </c>
      <c r="B325" s="55">
        <v>70</v>
      </c>
      <c r="C325" s="85">
        <v>1392832</v>
      </c>
      <c r="M325"/>
      <c r="N325"/>
      <c r="O325"/>
      <c r="P325"/>
    </row>
    <row r="326" spans="1:16" x14ac:dyDescent="0.25">
      <c r="A326" s="55">
        <v>97</v>
      </c>
      <c r="B326" s="55">
        <v>46</v>
      </c>
      <c r="C326" s="85">
        <v>1089278</v>
      </c>
      <c r="M326"/>
      <c r="N326"/>
      <c r="O326"/>
      <c r="P326"/>
    </row>
    <row r="327" spans="1:16" x14ac:dyDescent="0.25">
      <c r="A327" s="55">
        <v>98</v>
      </c>
      <c r="B327" s="55">
        <v>42</v>
      </c>
      <c r="C327" s="85">
        <v>824633</v>
      </c>
      <c r="M327"/>
      <c r="N327"/>
      <c r="O327"/>
      <c r="P327"/>
    </row>
    <row r="328" spans="1:16" x14ac:dyDescent="0.25">
      <c r="A328" s="55">
        <v>99</v>
      </c>
      <c r="B328" s="55">
        <v>18</v>
      </c>
      <c r="C328" s="85">
        <v>315768</v>
      </c>
      <c r="M328"/>
      <c r="N328"/>
      <c r="O328"/>
      <c r="P328"/>
    </row>
    <row r="329" spans="1:16" x14ac:dyDescent="0.25">
      <c r="A329" s="55">
        <v>100</v>
      </c>
      <c r="B329" s="55">
        <v>15</v>
      </c>
      <c r="C329" s="85">
        <v>334849</v>
      </c>
      <c r="M329"/>
      <c r="N329"/>
      <c r="O329"/>
      <c r="P329"/>
    </row>
    <row r="330" spans="1:16" x14ac:dyDescent="0.25">
      <c r="A330" s="55">
        <v>101</v>
      </c>
      <c r="B330" s="55">
        <v>10</v>
      </c>
      <c r="C330" s="85">
        <v>229956</v>
      </c>
      <c r="M330"/>
      <c r="N330"/>
      <c r="O330"/>
      <c r="P330"/>
    </row>
    <row r="331" spans="1:16" x14ac:dyDescent="0.25">
      <c r="A331" s="55">
        <v>102</v>
      </c>
      <c r="B331" s="55">
        <v>5</v>
      </c>
      <c r="C331" s="85">
        <v>88765</v>
      </c>
      <c r="M331"/>
      <c r="N331"/>
      <c r="O331"/>
      <c r="P331"/>
    </row>
    <row r="332" spans="1:16" x14ac:dyDescent="0.25">
      <c r="A332" s="55">
        <v>103</v>
      </c>
      <c r="B332" s="55">
        <v>5</v>
      </c>
      <c r="C332" s="85">
        <v>135372</v>
      </c>
    </row>
    <row r="333" spans="1:16" x14ac:dyDescent="0.25">
      <c r="A333" s="55">
        <v>104</v>
      </c>
      <c r="B333" s="55">
        <v>3</v>
      </c>
      <c r="C333" s="85">
        <v>44278</v>
      </c>
    </row>
    <row r="334" spans="1:16" x14ac:dyDescent="0.25">
      <c r="A334" s="55">
        <v>105</v>
      </c>
      <c r="B334" s="55">
        <v>0</v>
      </c>
      <c r="C334" s="55">
        <v>0</v>
      </c>
    </row>
    <row r="335" spans="1:16" x14ac:dyDescent="0.25">
      <c r="A335" s="55">
        <v>106</v>
      </c>
      <c r="B335" s="55">
        <v>1</v>
      </c>
      <c r="C335" s="85">
        <v>17528</v>
      </c>
    </row>
    <row r="336" spans="1:16" x14ac:dyDescent="0.25">
      <c r="A336" s="55">
        <v>107</v>
      </c>
      <c r="B336" s="55">
        <v>1</v>
      </c>
      <c r="C336" s="85">
        <v>32544</v>
      </c>
    </row>
    <row r="337" spans="1:16" x14ac:dyDescent="0.25">
      <c r="A337" s="55">
        <v>108</v>
      </c>
      <c r="B337" s="55">
        <v>1</v>
      </c>
      <c r="C337" s="85">
        <v>11975</v>
      </c>
    </row>
    <row r="338" spans="1:16" x14ac:dyDescent="0.25">
      <c r="A338" s="94" t="s">
        <v>272</v>
      </c>
      <c r="B338" s="85">
        <f>SUM(B244:B337)</f>
        <v>10767</v>
      </c>
      <c r="C338" s="85">
        <f>SUM(C244:C337)</f>
        <v>321113132</v>
      </c>
    </row>
    <row r="339" spans="1:16" x14ac:dyDescent="0.25">
      <c r="A339" s="94"/>
      <c r="B339" s="85"/>
      <c r="C339" s="85"/>
    </row>
    <row r="340" spans="1:16" x14ac:dyDescent="0.25">
      <c r="A340" s="94" t="s">
        <v>337</v>
      </c>
      <c r="B340" s="85"/>
      <c r="C340" s="85"/>
    </row>
    <row r="341" spans="1:16" x14ac:dyDescent="0.25">
      <c r="A341" s="94" t="s">
        <v>335</v>
      </c>
      <c r="B341" s="85"/>
      <c r="C341" s="85"/>
    </row>
    <row r="342" spans="1:16" x14ac:dyDescent="0.25">
      <c r="A342" s="94" t="s">
        <v>338</v>
      </c>
      <c r="B342" s="85"/>
      <c r="C342" s="85"/>
    </row>
    <row r="343" spans="1:16" x14ac:dyDescent="0.25">
      <c r="A343" s="88" t="s">
        <v>271</v>
      </c>
      <c r="B343" s="88" t="s">
        <v>305</v>
      </c>
      <c r="C343" s="88" t="s">
        <v>326</v>
      </c>
    </row>
    <row r="344" spans="1:16" x14ac:dyDescent="0.25">
      <c r="A344" t="s">
        <v>336</v>
      </c>
      <c r="B344" s="55">
        <v>354</v>
      </c>
      <c r="C344" s="85">
        <v>3031342</v>
      </c>
      <c r="H344" s="85"/>
      <c r="J344" s="101"/>
      <c r="M344"/>
      <c r="N344"/>
      <c r="O344"/>
      <c r="P344"/>
    </row>
    <row r="345" spans="1:16" x14ac:dyDescent="0.25">
      <c r="A345" s="55">
        <v>16</v>
      </c>
      <c r="B345" s="55">
        <v>50</v>
      </c>
      <c r="C345" s="85">
        <v>438116</v>
      </c>
      <c r="H345" s="85"/>
      <c r="J345" s="101"/>
      <c r="M345"/>
      <c r="N345"/>
      <c r="O345"/>
      <c r="P345"/>
    </row>
    <row r="346" spans="1:16" x14ac:dyDescent="0.25">
      <c r="A346" s="55">
        <v>17</v>
      </c>
      <c r="B346" s="55">
        <v>70</v>
      </c>
      <c r="C346" s="85">
        <v>610929</v>
      </c>
      <c r="H346" s="85"/>
      <c r="J346" s="101"/>
      <c r="M346"/>
      <c r="N346"/>
      <c r="O346"/>
      <c r="P346"/>
    </row>
    <row r="347" spans="1:16" x14ac:dyDescent="0.25">
      <c r="A347" s="55">
        <v>18</v>
      </c>
      <c r="B347" s="55">
        <v>62</v>
      </c>
      <c r="C347" s="85">
        <v>597126</v>
      </c>
      <c r="H347" s="85"/>
      <c r="J347" s="101"/>
      <c r="M347"/>
      <c r="N347"/>
      <c r="O347"/>
      <c r="P347"/>
    </row>
    <row r="348" spans="1:16" x14ac:dyDescent="0.25">
      <c r="A348" s="55">
        <v>19</v>
      </c>
      <c r="B348" s="55">
        <v>60</v>
      </c>
      <c r="C348" s="85">
        <v>634740</v>
      </c>
      <c r="H348" s="85"/>
      <c r="J348" s="101"/>
      <c r="M348"/>
      <c r="N348"/>
      <c r="O348"/>
      <c r="P348"/>
    </row>
    <row r="349" spans="1:16" x14ac:dyDescent="0.25">
      <c r="A349" s="55">
        <v>20</v>
      </c>
      <c r="B349" s="55">
        <v>60</v>
      </c>
      <c r="C349" s="85">
        <v>688421</v>
      </c>
      <c r="H349" s="85"/>
      <c r="J349" s="101"/>
      <c r="M349"/>
      <c r="N349"/>
      <c r="O349"/>
      <c r="P349"/>
    </row>
    <row r="350" spans="1:16" x14ac:dyDescent="0.25">
      <c r="A350" s="55">
        <v>21</v>
      </c>
      <c r="B350" s="55">
        <v>45</v>
      </c>
      <c r="C350" s="85">
        <v>491025</v>
      </c>
      <c r="H350" s="85"/>
      <c r="J350" s="101"/>
      <c r="M350"/>
      <c r="N350"/>
      <c r="O350"/>
      <c r="P350"/>
    </row>
    <row r="351" spans="1:16" x14ac:dyDescent="0.25">
      <c r="A351" s="55">
        <v>22</v>
      </c>
      <c r="B351" s="55">
        <v>3</v>
      </c>
      <c r="C351" s="85">
        <v>45101</v>
      </c>
      <c r="H351" s="85"/>
      <c r="J351" s="101"/>
      <c r="M351"/>
      <c r="N351"/>
      <c r="O351"/>
      <c r="P351"/>
    </row>
    <row r="352" spans="1:16" x14ac:dyDescent="0.25">
      <c r="A352" s="55">
        <v>23</v>
      </c>
      <c r="B352" s="55">
        <v>2</v>
      </c>
      <c r="C352" s="85">
        <v>20640</v>
      </c>
      <c r="H352" s="85"/>
      <c r="J352" s="101"/>
      <c r="M352"/>
      <c r="N352"/>
      <c r="O352"/>
      <c r="P352"/>
    </row>
    <row r="353" spans="1:16" x14ac:dyDescent="0.25">
      <c r="A353" s="55">
        <v>24</v>
      </c>
      <c r="B353" s="55">
        <v>1</v>
      </c>
      <c r="C353" s="85">
        <v>51856</v>
      </c>
      <c r="H353" s="85"/>
      <c r="J353" s="101"/>
      <c r="M353"/>
      <c r="N353"/>
      <c r="O353"/>
      <c r="P353"/>
    </row>
    <row r="354" spans="1:16" x14ac:dyDescent="0.25">
      <c r="A354" s="55">
        <v>25</v>
      </c>
      <c r="B354" s="55">
        <v>1</v>
      </c>
      <c r="C354" s="85">
        <v>6072</v>
      </c>
      <c r="H354" s="85"/>
      <c r="J354" s="101"/>
      <c r="M354"/>
      <c r="N354"/>
      <c r="O354"/>
      <c r="P354"/>
    </row>
    <row r="355" spans="1:16" x14ac:dyDescent="0.25">
      <c r="A355" s="55">
        <v>26</v>
      </c>
      <c r="B355" s="55">
        <v>1</v>
      </c>
      <c r="C355" s="85">
        <v>27986</v>
      </c>
      <c r="H355" s="85"/>
      <c r="J355" s="101"/>
      <c r="M355"/>
      <c r="N355"/>
      <c r="O355"/>
      <c r="P355"/>
    </row>
    <row r="356" spans="1:16" x14ac:dyDescent="0.25">
      <c r="A356" s="55">
        <v>27</v>
      </c>
      <c r="B356" s="55">
        <v>2</v>
      </c>
      <c r="C356" s="85">
        <v>67026</v>
      </c>
      <c r="H356" s="85"/>
      <c r="J356" s="101"/>
      <c r="M356"/>
      <c r="N356"/>
      <c r="O356"/>
      <c r="P356"/>
    </row>
    <row r="357" spans="1:16" x14ac:dyDescent="0.25">
      <c r="A357" s="55">
        <v>28</v>
      </c>
      <c r="B357" s="55">
        <v>3</v>
      </c>
      <c r="C357" s="85">
        <v>38373</v>
      </c>
      <c r="H357" s="85"/>
      <c r="J357" s="101"/>
      <c r="M357"/>
      <c r="N357"/>
      <c r="O357"/>
      <c r="P357"/>
    </row>
    <row r="358" spans="1:16" x14ac:dyDescent="0.25">
      <c r="A358" s="55">
        <v>29</v>
      </c>
      <c r="B358" s="55">
        <v>6</v>
      </c>
      <c r="C358" s="85">
        <v>66525</v>
      </c>
      <c r="H358" s="85"/>
      <c r="J358" s="101"/>
      <c r="M358"/>
      <c r="N358"/>
      <c r="O358"/>
      <c r="P358"/>
    </row>
    <row r="359" spans="1:16" x14ac:dyDescent="0.25">
      <c r="A359" s="55">
        <v>30</v>
      </c>
      <c r="B359" s="55">
        <v>4</v>
      </c>
      <c r="C359" s="85">
        <v>38333</v>
      </c>
      <c r="H359" s="85"/>
      <c r="J359" s="101"/>
      <c r="M359"/>
      <c r="N359"/>
      <c r="O359"/>
      <c r="P359"/>
    </row>
    <row r="360" spans="1:16" x14ac:dyDescent="0.25">
      <c r="A360" s="55">
        <v>31</v>
      </c>
      <c r="B360" s="55">
        <v>3</v>
      </c>
      <c r="C360" s="85">
        <v>33869</v>
      </c>
      <c r="H360" s="85"/>
      <c r="J360" s="101"/>
      <c r="M360"/>
      <c r="N360"/>
      <c r="O360"/>
      <c r="P360"/>
    </row>
    <row r="361" spans="1:16" x14ac:dyDescent="0.25">
      <c r="A361" s="55">
        <v>32</v>
      </c>
      <c r="B361" s="55">
        <v>3</v>
      </c>
      <c r="C361" s="85">
        <v>46329</v>
      </c>
      <c r="H361" s="85"/>
      <c r="J361" s="101"/>
      <c r="M361"/>
      <c r="N361"/>
      <c r="O361"/>
      <c r="P361"/>
    </row>
    <row r="362" spans="1:16" x14ac:dyDescent="0.25">
      <c r="A362" s="55">
        <v>33</v>
      </c>
      <c r="B362" s="55">
        <v>3</v>
      </c>
      <c r="C362" s="85">
        <v>26879</v>
      </c>
      <c r="H362" s="85"/>
      <c r="J362" s="101"/>
      <c r="M362"/>
      <c r="N362"/>
      <c r="O362"/>
      <c r="P362"/>
    </row>
    <row r="363" spans="1:16" x14ac:dyDescent="0.25">
      <c r="A363" s="55">
        <v>34</v>
      </c>
      <c r="B363" s="55">
        <v>5</v>
      </c>
      <c r="C363" s="85">
        <v>58679</v>
      </c>
      <c r="H363" s="85"/>
      <c r="J363" s="101"/>
      <c r="M363"/>
      <c r="N363"/>
      <c r="O363"/>
      <c r="P363"/>
    </row>
    <row r="364" spans="1:16" x14ac:dyDescent="0.25">
      <c r="A364" s="55">
        <v>35</v>
      </c>
      <c r="B364" s="55">
        <v>11</v>
      </c>
      <c r="C364" s="85">
        <v>135805</v>
      </c>
      <c r="H364" s="85"/>
      <c r="J364" s="101"/>
      <c r="M364"/>
      <c r="N364"/>
      <c r="O364"/>
      <c r="P364"/>
    </row>
    <row r="365" spans="1:16" x14ac:dyDescent="0.25">
      <c r="A365" s="55">
        <v>36</v>
      </c>
      <c r="B365" s="55">
        <v>6</v>
      </c>
      <c r="C365" s="85">
        <v>86313</v>
      </c>
      <c r="H365" s="85"/>
      <c r="J365" s="101"/>
      <c r="M365"/>
      <c r="N365"/>
      <c r="O365"/>
      <c r="P365"/>
    </row>
    <row r="366" spans="1:16" x14ac:dyDescent="0.25">
      <c r="A366" s="55">
        <v>37</v>
      </c>
      <c r="B366" s="55">
        <v>7</v>
      </c>
      <c r="C366" s="85">
        <v>105508</v>
      </c>
      <c r="H366" s="85"/>
      <c r="J366" s="101"/>
      <c r="M366"/>
      <c r="N366"/>
      <c r="O366"/>
      <c r="P366"/>
    </row>
    <row r="367" spans="1:16" x14ac:dyDescent="0.25">
      <c r="A367" s="55">
        <v>38</v>
      </c>
      <c r="B367" s="55">
        <v>8</v>
      </c>
      <c r="C367" s="85">
        <v>106357</v>
      </c>
      <c r="H367" s="85"/>
      <c r="J367" s="101"/>
      <c r="M367"/>
      <c r="N367"/>
      <c r="O367"/>
      <c r="P367"/>
    </row>
    <row r="368" spans="1:16" x14ac:dyDescent="0.25">
      <c r="A368" s="55">
        <v>39</v>
      </c>
      <c r="B368" s="55">
        <v>10</v>
      </c>
      <c r="C368" s="85">
        <v>136729</v>
      </c>
      <c r="H368" s="85"/>
      <c r="J368" s="101"/>
      <c r="M368"/>
      <c r="N368"/>
      <c r="O368"/>
      <c r="P368"/>
    </row>
    <row r="369" spans="1:16" x14ac:dyDescent="0.25">
      <c r="A369" s="55">
        <v>40</v>
      </c>
      <c r="B369" s="55">
        <v>11</v>
      </c>
      <c r="C369" s="85">
        <v>140905</v>
      </c>
      <c r="H369" s="85"/>
      <c r="J369" s="101"/>
      <c r="M369"/>
      <c r="N369"/>
      <c r="O369"/>
      <c r="P369"/>
    </row>
    <row r="370" spans="1:16" x14ac:dyDescent="0.25">
      <c r="A370" s="55">
        <v>41</v>
      </c>
      <c r="B370" s="55">
        <v>12</v>
      </c>
      <c r="C370" s="85">
        <v>153239</v>
      </c>
      <c r="H370" s="85"/>
      <c r="J370" s="101"/>
      <c r="M370"/>
      <c r="N370"/>
      <c r="O370"/>
      <c r="P370"/>
    </row>
    <row r="371" spans="1:16" x14ac:dyDescent="0.25">
      <c r="A371" s="55">
        <v>42</v>
      </c>
      <c r="B371" s="55">
        <v>16</v>
      </c>
      <c r="C371" s="85">
        <v>230115</v>
      </c>
      <c r="H371" s="85"/>
      <c r="J371" s="101"/>
      <c r="M371"/>
      <c r="N371"/>
      <c r="O371"/>
      <c r="P371"/>
    </row>
    <row r="372" spans="1:16" x14ac:dyDescent="0.25">
      <c r="A372" s="55">
        <v>43</v>
      </c>
      <c r="B372" s="55">
        <v>18</v>
      </c>
      <c r="C372" s="85">
        <v>267022</v>
      </c>
      <c r="H372" s="85"/>
      <c r="J372" s="101"/>
      <c r="M372"/>
      <c r="N372"/>
      <c r="O372"/>
      <c r="P372"/>
    </row>
    <row r="373" spans="1:16" x14ac:dyDescent="0.25">
      <c r="A373" s="55">
        <v>44</v>
      </c>
      <c r="B373" s="55">
        <v>23</v>
      </c>
      <c r="C373" s="85">
        <v>303940</v>
      </c>
      <c r="H373" s="85"/>
      <c r="J373" s="101"/>
      <c r="M373"/>
      <c r="N373"/>
      <c r="O373"/>
      <c r="P373"/>
    </row>
    <row r="374" spans="1:16" x14ac:dyDescent="0.25">
      <c r="A374" s="55">
        <v>45</v>
      </c>
      <c r="B374" s="55">
        <v>18</v>
      </c>
      <c r="C374" s="85">
        <v>442205</v>
      </c>
      <c r="H374" s="85"/>
      <c r="J374" s="101"/>
      <c r="M374"/>
      <c r="N374"/>
      <c r="O374"/>
      <c r="P374"/>
    </row>
    <row r="375" spans="1:16" x14ac:dyDescent="0.25">
      <c r="A375" s="55">
        <v>46</v>
      </c>
      <c r="B375" s="55">
        <v>24</v>
      </c>
      <c r="C375" s="85">
        <v>392083</v>
      </c>
      <c r="H375" s="85"/>
      <c r="J375" s="101"/>
      <c r="M375"/>
      <c r="N375"/>
      <c r="O375"/>
      <c r="P375"/>
    </row>
    <row r="376" spans="1:16" x14ac:dyDescent="0.25">
      <c r="A376" s="55">
        <v>47</v>
      </c>
      <c r="B376" s="55">
        <v>40</v>
      </c>
      <c r="C376" s="85">
        <v>680908</v>
      </c>
      <c r="H376" s="85"/>
      <c r="J376" s="101"/>
      <c r="M376"/>
      <c r="N376"/>
      <c r="O376"/>
      <c r="P376"/>
    </row>
    <row r="377" spans="1:16" x14ac:dyDescent="0.25">
      <c r="A377" s="55">
        <v>48</v>
      </c>
      <c r="B377" s="55">
        <v>28</v>
      </c>
      <c r="C377" s="85">
        <v>456904</v>
      </c>
      <c r="H377" s="85"/>
      <c r="J377" s="101"/>
      <c r="M377"/>
      <c r="N377"/>
      <c r="O377"/>
      <c r="P377"/>
    </row>
    <row r="378" spans="1:16" x14ac:dyDescent="0.25">
      <c r="A378" s="55">
        <v>49</v>
      </c>
      <c r="B378" s="55">
        <v>38</v>
      </c>
      <c r="C378" s="85">
        <v>717477</v>
      </c>
      <c r="H378" s="85"/>
      <c r="J378" s="101"/>
      <c r="M378"/>
      <c r="N378"/>
      <c r="O378"/>
      <c r="P378"/>
    </row>
    <row r="379" spans="1:16" x14ac:dyDescent="0.25">
      <c r="A379" s="55">
        <v>50</v>
      </c>
      <c r="B379" s="55">
        <v>36</v>
      </c>
      <c r="C379" s="85">
        <v>561871</v>
      </c>
      <c r="H379" s="85"/>
      <c r="J379" s="101"/>
      <c r="M379"/>
      <c r="N379"/>
      <c r="O379"/>
      <c r="P379"/>
    </row>
    <row r="380" spans="1:16" x14ac:dyDescent="0.25">
      <c r="A380" s="55">
        <v>51</v>
      </c>
      <c r="B380" s="55">
        <v>38</v>
      </c>
      <c r="C380" s="85">
        <v>671951</v>
      </c>
      <c r="H380" s="85"/>
      <c r="J380" s="101"/>
      <c r="M380"/>
      <c r="N380"/>
      <c r="O380"/>
      <c r="P380"/>
    </row>
    <row r="381" spans="1:16" x14ac:dyDescent="0.25">
      <c r="A381" s="55">
        <v>52</v>
      </c>
      <c r="B381" s="55">
        <v>40</v>
      </c>
      <c r="C381" s="85">
        <v>782483</v>
      </c>
      <c r="J381" s="101"/>
      <c r="M381"/>
      <c r="N381"/>
      <c r="O381"/>
      <c r="P381"/>
    </row>
    <row r="382" spans="1:16" x14ac:dyDescent="0.25">
      <c r="A382" s="55">
        <v>53</v>
      </c>
      <c r="B382" s="55">
        <v>56</v>
      </c>
      <c r="C382" s="85">
        <v>1187564</v>
      </c>
      <c r="J382" s="101"/>
      <c r="M382"/>
      <c r="N382"/>
      <c r="O382"/>
      <c r="P382"/>
    </row>
    <row r="383" spans="1:16" x14ac:dyDescent="0.25">
      <c r="A383" s="55">
        <v>54</v>
      </c>
      <c r="B383" s="55">
        <v>51</v>
      </c>
      <c r="C383" s="85">
        <v>1069259</v>
      </c>
      <c r="H383" s="85"/>
      <c r="J383" s="101"/>
      <c r="M383"/>
      <c r="N383"/>
      <c r="O383"/>
      <c r="P383"/>
    </row>
    <row r="384" spans="1:16" x14ac:dyDescent="0.25">
      <c r="A384" s="55">
        <v>55</v>
      </c>
      <c r="B384" s="55">
        <v>44</v>
      </c>
      <c r="C384" s="85">
        <v>774512</v>
      </c>
      <c r="H384" s="85"/>
      <c r="J384" s="101"/>
      <c r="M384"/>
      <c r="N384"/>
      <c r="O384"/>
      <c r="P384"/>
    </row>
    <row r="385" spans="1:16" x14ac:dyDescent="0.25">
      <c r="A385" s="55">
        <v>56</v>
      </c>
      <c r="B385" s="55">
        <v>54</v>
      </c>
      <c r="C385" s="85">
        <v>1302059</v>
      </c>
      <c r="J385" s="101"/>
      <c r="M385"/>
      <c r="N385"/>
      <c r="O385"/>
      <c r="P385"/>
    </row>
    <row r="386" spans="1:16" x14ac:dyDescent="0.25">
      <c r="A386" s="55">
        <v>57</v>
      </c>
      <c r="B386" s="55">
        <v>66</v>
      </c>
      <c r="C386" s="85">
        <v>1314669</v>
      </c>
      <c r="M386"/>
      <c r="N386"/>
      <c r="O386"/>
      <c r="P386"/>
    </row>
    <row r="387" spans="1:16" x14ac:dyDescent="0.25">
      <c r="A387" s="55">
        <v>58</v>
      </c>
      <c r="B387" s="55">
        <v>81</v>
      </c>
      <c r="C387" s="85">
        <v>2033467</v>
      </c>
      <c r="J387" s="101"/>
      <c r="M387"/>
      <c r="N387"/>
      <c r="O387"/>
      <c r="P387"/>
    </row>
    <row r="388" spans="1:16" x14ac:dyDescent="0.25">
      <c r="A388" s="55">
        <v>59</v>
      </c>
      <c r="B388" s="55">
        <v>58</v>
      </c>
      <c r="C388" s="85">
        <v>1548972</v>
      </c>
      <c r="J388" s="101"/>
      <c r="M388"/>
      <c r="N388"/>
      <c r="O388"/>
      <c r="P388"/>
    </row>
    <row r="389" spans="1:16" x14ac:dyDescent="0.25">
      <c r="A389" s="55">
        <v>60</v>
      </c>
      <c r="B389" s="55">
        <v>82</v>
      </c>
      <c r="C389" s="85">
        <v>1923103</v>
      </c>
      <c r="F389" s="106"/>
      <c r="G389" s="101"/>
      <c r="H389" s="95"/>
      <c r="I389" s="106"/>
      <c r="J389" s="116"/>
      <c r="K389" s="85"/>
      <c r="L389" s="117"/>
      <c r="M389"/>
      <c r="N389"/>
      <c r="O389"/>
      <c r="P389"/>
    </row>
    <row r="390" spans="1:16" x14ac:dyDescent="0.25">
      <c r="A390" s="55">
        <v>61</v>
      </c>
      <c r="B390">
        <v>107</v>
      </c>
      <c r="C390" s="34">
        <v>2760322</v>
      </c>
      <c r="F390" s="106"/>
      <c r="G390" s="101"/>
      <c r="H390" s="95"/>
      <c r="I390" s="106"/>
      <c r="J390" s="116"/>
      <c r="K390" s="85"/>
      <c r="L390" s="117"/>
      <c r="M390"/>
      <c r="N390"/>
      <c r="O390"/>
      <c r="P390"/>
    </row>
    <row r="391" spans="1:16" x14ac:dyDescent="0.25">
      <c r="A391" s="55">
        <v>62</v>
      </c>
      <c r="B391" s="55">
        <v>150</v>
      </c>
      <c r="C391" s="85">
        <v>3955726</v>
      </c>
      <c r="F391" s="106"/>
      <c r="G391" s="101"/>
      <c r="H391" s="95"/>
      <c r="I391" s="106"/>
      <c r="J391" s="116"/>
      <c r="K391" s="85"/>
      <c r="L391" s="117"/>
      <c r="M391"/>
      <c r="N391"/>
      <c r="O391"/>
      <c r="P391"/>
    </row>
    <row r="392" spans="1:16" x14ac:dyDescent="0.25">
      <c r="A392" s="55">
        <v>63</v>
      </c>
      <c r="B392" s="55">
        <v>138</v>
      </c>
      <c r="C392" s="85">
        <v>3367044</v>
      </c>
      <c r="F392" s="106"/>
      <c r="G392" s="101"/>
      <c r="H392" s="95"/>
      <c r="I392" s="106"/>
      <c r="J392" s="116"/>
      <c r="K392" s="85"/>
      <c r="L392" s="117"/>
      <c r="M392"/>
      <c r="N392"/>
      <c r="O392"/>
      <c r="P392"/>
    </row>
    <row r="393" spans="1:16" x14ac:dyDescent="0.25">
      <c r="A393" s="55">
        <v>64</v>
      </c>
      <c r="B393" s="55">
        <v>164</v>
      </c>
      <c r="C393" s="85">
        <v>3917529</v>
      </c>
      <c r="F393" s="106"/>
      <c r="G393" s="101"/>
      <c r="H393" s="95"/>
      <c r="I393" s="106"/>
      <c r="J393" s="116"/>
      <c r="K393" s="85"/>
      <c r="L393" s="117"/>
      <c r="M393"/>
      <c r="N393"/>
      <c r="O393"/>
      <c r="P393"/>
    </row>
    <row r="394" spans="1:16" x14ac:dyDescent="0.25">
      <c r="A394" s="55">
        <v>65</v>
      </c>
      <c r="B394" s="55">
        <v>156</v>
      </c>
      <c r="C394" s="85">
        <v>4081344</v>
      </c>
      <c r="F394" s="106"/>
      <c r="G394" s="101"/>
      <c r="H394" s="95"/>
      <c r="I394" s="106"/>
      <c r="J394" s="116"/>
      <c r="K394" s="85"/>
      <c r="L394" s="117"/>
      <c r="M394"/>
      <c r="N394"/>
      <c r="O394"/>
      <c r="P394"/>
    </row>
    <row r="395" spans="1:16" x14ac:dyDescent="0.25">
      <c r="A395" s="55">
        <v>66</v>
      </c>
      <c r="B395" s="55">
        <v>183</v>
      </c>
      <c r="C395" s="85">
        <v>4843868</v>
      </c>
      <c r="F395" s="106"/>
      <c r="G395" s="101"/>
      <c r="H395" s="95"/>
      <c r="I395" s="106"/>
      <c r="J395" s="116"/>
      <c r="K395" s="85"/>
      <c r="L395" s="117"/>
      <c r="M395"/>
      <c r="N395"/>
      <c r="O395"/>
      <c r="P395"/>
    </row>
    <row r="396" spans="1:16" x14ac:dyDescent="0.25">
      <c r="A396" s="55">
        <v>67</v>
      </c>
      <c r="B396" s="55">
        <v>190</v>
      </c>
      <c r="C396" s="85">
        <v>5191916</v>
      </c>
      <c r="F396" s="106"/>
      <c r="G396" s="101"/>
      <c r="H396" s="95"/>
      <c r="I396" s="106"/>
      <c r="J396" s="116"/>
      <c r="K396" s="85"/>
      <c r="L396" s="117"/>
      <c r="M396"/>
      <c r="N396"/>
      <c r="O396"/>
      <c r="P396"/>
    </row>
    <row r="397" spans="1:16" x14ac:dyDescent="0.25">
      <c r="A397" s="55">
        <v>68</v>
      </c>
      <c r="B397" s="55">
        <v>166</v>
      </c>
      <c r="C397" s="85">
        <v>4005591</v>
      </c>
      <c r="F397" s="106"/>
      <c r="G397" s="101"/>
      <c r="H397" s="95"/>
      <c r="I397" s="106"/>
      <c r="J397" s="116"/>
      <c r="K397" s="85"/>
      <c r="L397" s="117"/>
      <c r="M397"/>
      <c r="N397"/>
      <c r="O397"/>
      <c r="P397"/>
    </row>
    <row r="398" spans="1:16" x14ac:dyDescent="0.25">
      <c r="A398" s="55">
        <v>69</v>
      </c>
      <c r="B398" s="55">
        <v>246</v>
      </c>
      <c r="C398" s="85">
        <v>6430190</v>
      </c>
      <c r="F398" s="106"/>
      <c r="G398" s="101"/>
      <c r="H398" s="95"/>
      <c r="I398" s="106"/>
      <c r="J398" s="116"/>
      <c r="K398" s="85"/>
      <c r="L398" s="117"/>
      <c r="M398"/>
      <c r="N398"/>
      <c r="O398"/>
      <c r="P398"/>
    </row>
    <row r="399" spans="1:16" x14ac:dyDescent="0.25">
      <c r="A399" s="55">
        <v>70</v>
      </c>
      <c r="B399" s="55">
        <v>163</v>
      </c>
      <c r="C399" s="85">
        <v>4118671</v>
      </c>
      <c r="F399" s="106"/>
      <c r="G399" s="101"/>
      <c r="H399" s="95"/>
      <c r="I399" s="106"/>
      <c r="J399" s="116"/>
      <c r="K399" s="85"/>
      <c r="L399" s="117"/>
      <c r="M399"/>
      <c r="N399"/>
      <c r="O399"/>
      <c r="P399"/>
    </row>
    <row r="400" spans="1:16" x14ac:dyDescent="0.25">
      <c r="A400" s="55">
        <v>71</v>
      </c>
      <c r="B400" s="55">
        <v>161</v>
      </c>
      <c r="C400" s="85">
        <v>3905367</v>
      </c>
      <c r="F400" s="106"/>
      <c r="G400" s="101"/>
      <c r="H400" s="95"/>
      <c r="I400" s="106"/>
      <c r="J400" s="116"/>
      <c r="K400" s="85"/>
      <c r="L400" s="117"/>
      <c r="M400"/>
      <c r="N400"/>
      <c r="O400"/>
      <c r="P400"/>
    </row>
    <row r="401" spans="1:16" x14ac:dyDescent="0.25">
      <c r="A401" s="55">
        <v>72</v>
      </c>
      <c r="B401" s="55">
        <v>154</v>
      </c>
      <c r="C401" s="85">
        <v>3802882</v>
      </c>
      <c r="F401" s="106"/>
      <c r="G401" s="101"/>
      <c r="H401" s="95"/>
      <c r="I401" s="106"/>
      <c r="J401" s="116"/>
      <c r="K401" s="85"/>
      <c r="L401" s="117"/>
      <c r="M401"/>
      <c r="N401"/>
      <c r="O401"/>
      <c r="P401"/>
    </row>
    <row r="402" spans="1:16" x14ac:dyDescent="0.25">
      <c r="A402" s="55">
        <v>73</v>
      </c>
      <c r="B402" s="55">
        <v>181</v>
      </c>
      <c r="C402" s="85">
        <v>4431087</v>
      </c>
      <c r="F402" s="106"/>
      <c r="G402" s="101"/>
      <c r="H402" s="95"/>
      <c r="I402" s="106"/>
      <c r="J402" s="116"/>
      <c r="K402" s="85"/>
      <c r="L402" s="117"/>
      <c r="M402"/>
      <c r="N402"/>
      <c r="O402"/>
      <c r="P402"/>
    </row>
    <row r="403" spans="1:16" x14ac:dyDescent="0.25">
      <c r="A403" s="55">
        <v>74</v>
      </c>
      <c r="B403" s="55">
        <v>162</v>
      </c>
      <c r="C403" s="85">
        <v>3831221</v>
      </c>
      <c r="F403" s="106"/>
      <c r="G403" s="101"/>
      <c r="H403" s="95"/>
      <c r="I403" s="106"/>
      <c r="J403" s="116"/>
      <c r="K403" s="85"/>
      <c r="L403" s="117"/>
      <c r="M403"/>
      <c r="N403"/>
      <c r="O403"/>
      <c r="P403"/>
    </row>
    <row r="404" spans="1:16" x14ac:dyDescent="0.25">
      <c r="A404" s="55">
        <v>75</v>
      </c>
      <c r="B404" s="55">
        <v>153</v>
      </c>
      <c r="C404" s="85">
        <v>3905151</v>
      </c>
      <c r="F404" s="106"/>
      <c r="G404" s="101"/>
      <c r="H404" s="95"/>
      <c r="I404" s="106"/>
      <c r="J404" s="116"/>
      <c r="K404" s="85"/>
      <c r="L404" s="117"/>
      <c r="M404"/>
      <c r="N404"/>
      <c r="O404"/>
      <c r="P404"/>
    </row>
    <row r="405" spans="1:16" x14ac:dyDescent="0.25">
      <c r="A405" s="55">
        <v>76</v>
      </c>
      <c r="B405" s="55">
        <v>120</v>
      </c>
      <c r="C405" s="85">
        <v>2873035</v>
      </c>
      <c r="F405" s="106"/>
      <c r="G405" s="101"/>
      <c r="H405" s="95"/>
      <c r="I405" s="106"/>
      <c r="J405" s="116"/>
      <c r="K405" s="85"/>
      <c r="L405" s="117"/>
      <c r="M405"/>
      <c r="N405"/>
      <c r="O405"/>
      <c r="P405"/>
    </row>
    <row r="406" spans="1:16" x14ac:dyDescent="0.25">
      <c r="A406" s="55">
        <v>77</v>
      </c>
      <c r="B406" s="55">
        <v>125</v>
      </c>
      <c r="C406" s="85">
        <v>2655597</v>
      </c>
      <c r="F406" s="106"/>
      <c r="G406" s="101"/>
      <c r="H406" s="95"/>
      <c r="I406" s="106"/>
      <c r="J406" s="116"/>
      <c r="K406" s="85"/>
      <c r="L406" s="117"/>
      <c r="M406"/>
      <c r="N406"/>
      <c r="O406"/>
      <c r="P406"/>
    </row>
    <row r="407" spans="1:16" x14ac:dyDescent="0.25">
      <c r="A407" s="55">
        <v>78</v>
      </c>
      <c r="B407" s="55">
        <v>165</v>
      </c>
      <c r="C407" s="85">
        <v>3542971</v>
      </c>
      <c r="F407" s="106"/>
      <c r="G407" s="101"/>
      <c r="H407" s="95"/>
      <c r="I407" s="106"/>
      <c r="J407" s="116"/>
      <c r="K407" s="85"/>
      <c r="L407" s="117"/>
      <c r="M407"/>
      <c r="N407"/>
      <c r="O407"/>
      <c r="P407"/>
    </row>
    <row r="408" spans="1:16" x14ac:dyDescent="0.25">
      <c r="A408" s="55">
        <v>79</v>
      </c>
      <c r="B408" s="55">
        <v>124</v>
      </c>
      <c r="C408" s="85">
        <v>2518004</v>
      </c>
      <c r="F408" s="106"/>
      <c r="G408" s="101"/>
      <c r="H408" s="95"/>
      <c r="I408" s="106"/>
      <c r="J408" s="116"/>
      <c r="K408" s="85"/>
      <c r="L408" s="117"/>
      <c r="M408"/>
      <c r="N408"/>
      <c r="O408"/>
      <c r="P408"/>
    </row>
    <row r="409" spans="1:16" x14ac:dyDescent="0.25">
      <c r="A409" s="55">
        <v>80</v>
      </c>
      <c r="B409" s="55">
        <v>131</v>
      </c>
      <c r="C409" s="85">
        <v>3037071</v>
      </c>
      <c r="F409" s="106"/>
      <c r="G409" s="101"/>
      <c r="H409" s="95"/>
      <c r="I409" s="106"/>
      <c r="J409" s="116"/>
      <c r="K409" s="85"/>
      <c r="L409" s="117"/>
      <c r="M409"/>
      <c r="N409"/>
      <c r="O409"/>
      <c r="P409"/>
    </row>
    <row r="410" spans="1:16" x14ac:dyDescent="0.25">
      <c r="A410" s="55">
        <v>81</v>
      </c>
      <c r="B410" s="55">
        <v>122</v>
      </c>
      <c r="C410" s="85">
        <v>2748674</v>
      </c>
      <c r="F410" s="106"/>
      <c r="G410" s="101"/>
      <c r="H410" s="95"/>
      <c r="I410" s="106"/>
      <c r="J410" s="116"/>
      <c r="K410" s="85"/>
      <c r="L410" s="117"/>
      <c r="M410"/>
      <c r="N410"/>
      <c r="O410"/>
      <c r="P410"/>
    </row>
    <row r="411" spans="1:16" x14ac:dyDescent="0.25">
      <c r="A411" s="55">
        <v>82</v>
      </c>
      <c r="B411" s="55">
        <v>118</v>
      </c>
      <c r="C411" s="85">
        <v>2432464</v>
      </c>
      <c r="F411" s="106"/>
      <c r="G411" s="101"/>
      <c r="H411" s="95"/>
      <c r="I411" s="106"/>
      <c r="J411" s="116"/>
      <c r="K411" s="85"/>
      <c r="L411" s="117"/>
      <c r="M411"/>
      <c r="N411"/>
      <c r="O411"/>
      <c r="P411"/>
    </row>
    <row r="412" spans="1:16" x14ac:dyDescent="0.25">
      <c r="A412" s="55">
        <v>83</v>
      </c>
      <c r="B412" s="55">
        <v>92</v>
      </c>
      <c r="C412" s="85">
        <v>1747937</v>
      </c>
      <c r="F412" s="106"/>
      <c r="G412" s="101"/>
      <c r="H412" s="95"/>
      <c r="I412" s="106"/>
      <c r="J412" s="116"/>
      <c r="K412" s="85"/>
      <c r="L412" s="117"/>
      <c r="M412"/>
      <c r="N412"/>
      <c r="O412"/>
      <c r="P412"/>
    </row>
    <row r="413" spans="1:16" x14ac:dyDescent="0.25">
      <c r="A413" s="55">
        <v>84</v>
      </c>
      <c r="B413" s="55">
        <v>97</v>
      </c>
      <c r="C413" s="85">
        <v>1838946</v>
      </c>
      <c r="F413" s="106"/>
      <c r="G413" s="101"/>
      <c r="H413" s="95"/>
      <c r="I413" s="106"/>
      <c r="J413" s="116"/>
      <c r="K413" s="85"/>
      <c r="L413" s="117"/>
      <c r="M413"/>
      <c r="N413"/>
      <c r="O413"/>
      <c r="P413"/>
    </row>
    <row r="414" spans="1:16" x14ac:dyDescent="0.25">
      <c r="A414" s="55">
        <v>85</v>
      </c>
      <c r="B414" s="55">
        <v>105</v>
      </c>
      <c r="C414" s="85">
        <v>1963933</v>
      </c>
      <c r="F414" s="106"/>
      <c r="G414" s="101"/>
      <c r="H414" s="95"/>
      <c r="I414" s="106"/>
      <c r="J414" s="116"/>
      <c r="K414" s="85"/>
      <c r="L414" s="117"/>
      <c r="M414"/>
      <c r="N414"/>
      <c r="O414"/>
      <c r="P414"/>
    </row>
    <row r="415" spans="1:16" x14ac:dyDescent="0.25">
      <c r="A415" s="55">
        <v>86</v>
      </c>
      <c r="B415" s="55">
        <v>105</v>
      </c>
      <c r="C415" s="85">
        <v>2115787</v>
      </c>
      <c r="F415" s="106"/>
      <c r="G415" s="101"/>
      <c r="H415" s="95"/>
      <c r="I415" s="106"/>
      <c r="J415" s="116"/>
      <c r="K415" s="85"/>
      <c r="L415" s="117"/>
      <c r="M415"/>
      <c r="N415"/>
      <c r="O415"/>
      <c r="P415"/>
    </row>
    <row r="416" spans="1:16" x14ac:dyDescent="0.25">
      <c r="A416" s="55">
        <v>87</v>
      </c>
      <c r="B416" s="55">
        <v>80</v>
      </c>
      <c r="C416" s="85">
        <v>1707195</v>
      </c>
      <c r="F416" s="106"/>
      <c r="G416" s="101"/>
      <c r="H416" s="95"/>
      <c r="I416" s="106"/>
      <c r="J416" s="116"/>
      <c r="K416" s="85"/>
      <c r="L416" s="117"/>
      <c r="M416"/>
      <c r="N416"/>
      <c r="O416"/>
      <c r="P416"/>
    </row>
    <row r="417" spans="1:16" x14ac:dyDescent="0.25">
      <c r="A417" s="55">
        <v>88</v>
      </c>
      <c r="B417" s="55">
        <v>85</v>
      </c>
      <c r="C417" s="85">
        <v>1614440</v>
      </c>
      <c r="F417" s="106"/>
      <c r="G417" s="101"/>
      <c r="H417" s="95"/>
      <c r="I417" s="106"/>
      <c r="J417" s="116"/>
      <c r="K417" s="85"/>
      <c r="L417" s="117"/>
      <c r="M417"/>
      <c r="N417"/>
      <c r="O417"/>
      <c r="P417"/>
    </row>
    <row r="418" spans="1:16" x14ac:dyDescent="0.25">
      <c r="A418" s="55">
        <v>89</v>
      </c>
      <c r="B418" s="55">
        <v>81</v>
      </c>
      <c r="C418" s="85">
        <v>1495981</v>
      </c>
      <c r="F418" s="106"/>
      <c r="G418" s="101"/>
      <c r="H418" s="95"/>
      <c r="I418" s="106"/>
      <c r="J418" s="116"/>
      <c r="K418" s="85"/>
      <c r="L418" s="117"/>
      <c r="M418"/>
      <c r="N418"/>
      <c r="O418"/>
      <c r="P418"/>
    </row>
    <row r="419" spans="1:16" x14ac:dyDescent="0.25">
      <c r="A419" s="55">
        <v>90</v>
      </c>
      <c r="B419" s="55">
        <v>61</v>
      </c>
      <c r="C419" s="85">
        <v>984859</v>
      </c>
      <c r="F419" s="106"/>
      <c r="G419" s="101"/>
      <c r="H419" s="95"/>
      <c r="I419" s="106"/>
      <c r="J419" s="116"/>
      <c r="K419" s="85"/>
      <c r="L419" s="117"/>
      <c r="M419"/>
      <c r="N419"/>
      <c r="O419"/>
      <c r="P419"/>
    </row>
    <row r="420" spans="1:16" x14ac:dyDescent="0.25">
      <c r="A420" s="55">
        <v>91</v>
      </c>
      <c r="B420" s="55">
        <v>61</v>
      </c>
      <c r="C420" s="85">
        <v>1032707</v>
      </c>
      <c r="F420" s="106"/>
      <c r="G420" s="101"/>
      <c r="H420" s="95"/>
      <c r="I420" s="106"/>
      <c r="J420" s="116"/>
      <c r="K420" s="85"/>
      <c r="L420" s="117"/>
      <c r="M420"/>
      <c r="N420"/>
      <c r="O420"/>
      <c r="P420"/>
    </row>
    <row r="421" spans="1:16" x14ac:dyDescent="0.25">
      <c r="A421" s="55">
        <v>92</v>
      </c>
      <c r="B421" s="55">
        <v>33</v>
      </c>
      <c r="C421" s="85">
        <v>635773</v>
      </c>
      <c r="F421" s="106"/>
      <c r="G421" s="101"/>
      <c r="H421" s="95"/>
      <c r="I421" s="106"/>
      <c r="J421" s="116"/>
      <c r="K421" s="85"/>
      <c r="L421" s="117"/>
      <c r="M421"/>
      <c r="N421"/>
      <c r="O421"/>
      <c r="P421"/>
    </row>
    <row r="422" spans="1:16" x14ac:dyDescent="0.25">
      <c r="A422" s="55">
        <v>93</v>
      </c>
      <c r="B422" s="55">
        <v>24</v>
      </c>
      <c r="C422" s="85">
        <v>453106</v>
      </c>
      <c r="F422" s="106"/>
      <c r="G422" s="101"/>
      <c r="H422" s="95"/>
      <c r="I422" s="106"/>
      <c r="J422" s="116"/>
      <c r="K422" s="85"/>
      <c r="L422" s="117"/>
      <c r="M422"/>
      <c r="N422"/>
      <c r="O422"/>
      <c r="P422"/>
    </row>
    <row r="423" spans="1:16" x14ac:dyDescent="0.25">
      <c r="A423" s="55">
        <v>94</v>
      </c>
      <c r="B423" s="55">
        <v>24</v>
      </c>
      <c r="C423" s="85">
        <v>432402</v>
      </c>
      <c r="F423" s="106"/>
      <c r="G423" s="101"/>
      <c r="H423" s="95"/>
      <c r="I423" s="106"/>
      <c r="J423" s="116"/>
      <c r="K423" s="85"/>
      <c r="L423" s="117"/>
      <c r="M423"/>
      <c r="N423"/>
      <c r="O423"/>
      <c r="P423"/>
    </row>
    <row r="424" spans="1:16" x14ac:dyDescent="0.25">
      <c r="A424" s="55">
        <v>95</v>
      </c>
      <c r="B424" s="55">
        <v>18</v>
      </c>
      <c r="C424" s="85">
        <v>258106</v>
      </c>
      <c r="F424" s="106"/>
      <c r="G424" s="101"/>
      <c r="H424" s="95"/>
      <c r="I424" s="106"/>
      <c r="J424" s="116"/>
      <c r="K424" s="85"/>
      <c r="L424" s="117"/>
      <c r="M424"/>
      <c r="N424"/>
      <c r="O424"/>
      <c r="P424"/>
    </row>
    <row r="425" spans="1:16" x14ac:dyDescent="0.25">
      <c r="A425" s="55">
        <v>96</v>
      </c>
      <c r="B425" s="55">
        <v>16</v>
      </c>
      <c r="C425" s="85">
        <v>274847</v>
      </c>
      <c r="F425" s="106"/>
      <c r="G425" s="101"/>
      <c r="H425" s="95"/>
      <c r="I425" s="106"/>
      <c r="J425" s="116"/>
      <c r="K425" s="85"/>
      <c r="L425" s="117"/>
      <c r="M425"/>
      <c r="N425"/>
      <c r="O425"/>
      <c r="P425"/>
    </row>
    <row r="426" spans="1:16" x14ac:dyDescent="0.25">
      <c r="A426" s="55">
        <v>97</v>
      </c>
      <c r="B426" s="55">
        <v>6</v>
      </c>
      <c r="C426" s="85">
        <v>78031</v>
      </c>
      <c r="F426" s="106"/>
      <c r="G426" s="101"/>
      <c r="H426" s="95"/>
      <c r="I426" s="106"/>
      <c r="J426" s="116"/>
      <c r="K426" s="85"/>
      <c r="L426" s="117"/>
      <c r="M426"/>
      <c r="N426"/>
      <c r="O426"/>
      <c r="P426"/>
    </row>
    <row r="427" spans="1:16" x14ac:dyDescent="0.25">
      <c r="A427" s="55">
        <v>98</v>
      </c>
      <c r="B427" s="55">
        <v>3</v>
      </c>
      <c r="C427" s="85">
        <v>54218</v>
      </c>
      <c r="F427" s="106"/>
      <c r="G427" s="101"/>
      <c r="H427" s="95"/>
      <c r="I427" s="106"/>
      <c r="J427" s="116"/>
      <c r="K427" s="85"/>
      <c r="L427" s="117"/>
      <c r="M427"/>
      <c r="N427"/>
      <c r="O427"/>
      <c r="P427"/>
    </row>
    <row r="428" spans="1:16" x14ac:dyDescent="0.25">
      <c r="A428" s="55">
        <v>99</v>
      </c>
      <c r="B428" s="55">
        <v>1</v>
      </c>
      <c r="C428" s="85">
        <v>14033</v>
      </c>
      <c r="F428" s="106"/>
      <c r="G428" s="101"/>
      <c r="H428" s="95"/>
      <c r="I428" s="106"/>
      <c r="J428" s="116"/>
      <c r="K428" s="85"/>
      <c r="L428" s="117"/>
      <c r="M428"/>
      <c r="N428"/>
      <c r="O428"/>
      <c r="P428"/>
    </row>
    <row r="429" spans="1:16" x14ac:dyDescent="0.25">
      <c r="A429" s="55">
        <v>100</v>
      </c>
      <c r="B429" s="55">
        <v>2</v>
      </c>
      <c r="C429" s="85">
        <v>30840</v>
      </c>
      <c r="F429" s="106"/>
      <c r="G429" s="101"/>
      <c r="H429" s="95"/>
      <c r="I429" s="106"/>
      <c r="J429" s="116"/>
      <c r="K429" s="85"/>
      <c r="L429" s="117"/>
      <c r="M429"/>
      <c r="N429"/>
      <c r="O429"/>
      <c r="P429"/>
    </row>
    <row r="430" spans="1:16" x14ac:dyDescent="0.25">
      <c r="A430" s="55">
        <v>101</v>
      </c>
      <c r="B430" s="55">
        <v>3</v>
      </c>
      <c r="C430" s="85">
        <v>61385</v>
      </c>
      <c r="F430" s="106"/>
      <c r="G430" s="101"/>
      <c r="H430" s="95"/>
      <c r="I430" s="106"/>
      <c r="J430" s="116"/>
      <c r="K430" s="85"/>
      <c r="L430" s="117"/>
      <c r="M430"/>
      <c r="N430"/>
      <c r="O430"/>
      <c r="P430"/>
    </row>
    <row r="431" spans="1:16" x14ac:dyDescent="0.25">
      <c r="A431" s="55">
        <v>102</v>
      </c>
      <c r="B431" s="55">
        <v>1</v>
      </c>
      <c r="C431" s="85">
        <v>23931</v>
      </c>
      <c r="F431" s="106"/>
      <c r="G431" s="101"/>
      <c r="H431" s="95"/>
      <c r="I431" s="106"/>
      <c r="J431" s="116"/>
      <c r="K431" s="85"/>
      <c r="L431" s="117"/>
      <c r="M431"/>
      <c r="N431"/>
      <c r="O431"/>
      <c r="P431"/>
    </row>
    <row r="432" spans="1:16" x14ac:dyDescent="0.25">
      <c r="A432" s="55">
        <v>103</v>
      </c>
      <c r="B432" s="55">
        <v>0</v>
      </c>
      <c r="C432" s="55">
        <v>0</v>
      </c>
      <c r="F432" s="106"/>
      <c r="G432" s="101"/>
      <c r="H432" s="95"/>
      <c r="I432" s="106"/>
      <c r="J432" s="116"/>
      <c r="K432" s="85"/>
      <c r="L432" s="117"/>
      <c r="M432"/>
      <c r="N432"/>
      <c r="O432"/>
      <c r="P432"/>
    </row>
    <row r="433" spans="1:24" x14ac:dyDescent="0.25">
      <c r="A433" s="55">
        <v>104</v>
      </c>
      <c r="B433" s="55">
        <v>1</v>
      </c>
      <c r="C433" s="85">
        <v>7371</v>
      </c>
      <c r="F433" s="106"/>
      <c r="G433" s="101"/>
      <c r="H433" s="95"/>
      <c r="I433" s="106"/>
      <c r="J433" s="116"/>
      <c r="K433" s="85"/>
      <c r="L433" s="117"/>
      <c r="M433"/>
      <c r="N433"/>
      <c r="O433"/>
      <c r="P433"/>
    </row>
    <row r="434" spans="1:24" x14ac:dyDescent="0.25">
      <c r="A434" s="55">
        <v>105</v>
      </c>
      <c r="B434" s="55">
        <v>1</v>
      </c>
      <c r="C434" s="85">
        <v>6775</v>
      </c>
      <c r="F434" s="106"/>
      <c r="G434" s="101"/>
      <c r="H434" s="95"/>
      <c r="I434" s="106"/>
      <c r="J434" s="116"/>
      <c r="K434" s="85"/>
      <c r="L434" s="117"/>
      <c r="M434"/>
      <c r="N434"/>
      <c r="O434"/>
      <c r="P434"/>
    </row>
    <row r="435" spans="1:24" x14ac:dyDescent="0.25">
      <c r="A435" s="55" t="s">
        <v>272</v>
      </c>
      <c r="B435" s="87">
        <f>SUM(B344:B434)</f>
        <v>5893</v>
      </c>
      <c r="C435" s="87">
        <f>SUM(C344:C434)</f>
        <v>123733115</v>
      </c>
      <c r="F435" s="106"/>
      <c r="G435" s="101"/>
      <c r="H435" s="95"/>
      <c r="I435" s="106"/>
      <c r="J435" s="116"/>
      <c r="K435" s="85"/>
      <c r="L435" s="117"/>
      <c r="M435"/>
      <c r="N435"/>
      <c r="O435"/>
      <c r="P435"/>
    </row>
    <row r="436" spans="1:24" s="98" customFormat="1" x14ac:dyDescent="0.25">
      <c r="A436" s="97"/>
      <c r="B436" s="97"/>
      <c r="C436" s="97"/>
      <c r="D436" s="102"/>
      <c r="E436" s="97"/>
      <c r="F436" s="107"/>
      <c r="G436" s="102"/>
      <c r="H436" s="97"/>
      <c r="I436" s="107"/>
      <c r="J436" s="102"/>
      <c r="K436" s="97"/>
      <c r="L436" s="107"/>
    </row>
    <row r="438" spans="1:24" x14ac:dyDescent="0.25">
      <c r="A438" s="56" t="s">
        <v>301</v>
      </c>
      <c r="B438" s="57"/>
      <c r="C438" s="57"/>
    </row>
    <row r="439" spans="1:24" ht="14.45" customHeight="1" x14ac:dyDescent="0.25">
      <c r="A439" s="58"/>
      <c r="B439" s="59"/>
      <c r="C439" s="59"/>
    </row>
    <row r="440" spans="1:24" x14ac:dyDescent="0.25">
      <c r="A440" s="60" t="s">
        <v>302</v>
      </c>
      <c r="B440" s="59"/>
      <c r="C440" s="59"/>
      <c r="D440" s="61"/>
      <c r="E440" s="61"/>
      <c r="F440" s="62" t="s">
        <v>303</v>
      </c>
      <c r="G440" s="62"/>
      <c r="H440" s="62" t="s">
        <v>226</v>
      </c>
      <c r="I440" s="62" t="s">
        <v>304</v>
      </c>
    </row>
    <row r="441" spans="1:24" x14ac:dyDescent="0.25">
      <c r="A441" s="63">
        <v>60</v>
      </c>
      <c r="B441" s="65"/>
      <c r="C441" s="59"/>
      <c r="D441" s="62" t="s">
        <v>305</v>
      </c>
      <c r="E441" s="62"/>
      <c r="F441" s="62">
        <v>45890</v>
      </c>
      <c r="G441" s="62"/>
      <c r="H441" s="62">
        <v>89748</v>
      </c>
      <c r="I441" s="62">
        <v>135638</v>
      </c>
      <c r="K441" s="55" t="s">
        <v>298</v>
      </c>
    </row>
    <row r="442" spans="1:24" x14ac:dyDescent="0.25">
      <c r="A442" s="63">
        <v>61</v>
      </c>
      <c r="B442" s="64"/>
      <c r="C442" s="64"/>
    </row>
    <row r="443" spans="1:24" x14ac:dyDescent="0.25">
      <c r="A443" s="63">
        <v>62</v>
      </c>
      <c r="B443" s="64"/>
      <c r="C443" s="64"/>
    </row>
    <row r="444" spans="1:24" x14ac:dyDescent="0.25">
      <c r="A444" s="63">
        <v>63</v>
      </c>
      <c r="B444" s="64"/>
      <c r="C444" s="64"/>
    </row>
    <row r="445" spans="1:24" x14ac:dyDescent="0.25">
      <c r="A445" s="63">
        <v>64</v>
      </c>
      <c r="B445" s="64"/>
      <c r="C445" s="64"/>
      <c r="F445" s="108"/>
      <c r="G445" s="111"/>
      <c r="H445" s="57"/>
      <c r="I445" s="108"/>
      <c r="J445" s="111"/>
      <c r="K445" s="57"/>
      <c r="L445" s="108"/>
      <c r="M445" s="57"/>
      <c r="N445" s="57"/>
      <c r="O445" s="57"/>
      <c r="P445" s="57"/>
      <c r="Q445" s="57"/>
      <c r="R445" s="57"/>
      <c r="S445" s="57"/>
      <c r="T445" s="57"/>
      <c r="U445" s="57"/>
      <c r="V445" s="57"/>
      <c r="W445" s="57"/>
      <c r="X445" s="57"/>
    </row>
    <row r="446" spans="1:24" ht="14.45" customHeight="1" x14ac:dyDescent="0.25">
      <c r="A446" s="63">
        <v>65</v>
      </c>
      <c r="B446" s="64"/>
      <c r="C446" s="64"/>
      <c r="F446" s="109"/>
      <c r="G446" s="112"/>
      <c r="H446" s="59"/>
      <c r="I446" s="109"/>
      <c r="J446" s="112"/>
      <c r="K446" s="59"/>
      <c r="L446" s="109"/>
      <c r="M446" s="59"/>
    </row>
    <row r="447" spans="1:24" ht="14.45" customHeight="1" x14ac:dyDescent="0.25">
      <c r="A447" s="63">
        <v>66</v>
      </c>
      <c r="B447" s="64"/>
      <c r="C447" s="64"/>
      <c r="F447" s="109"/>
      <c r="G447" s="112"/>
      <c r="H447" s="59"/>
      <c r="I447" s="109"/>
      <c r="J447" s="112"/>
      <c r="K447" s="59"/>
      <c r="L447" s="109"/>
      <c r="M447" s="59"/>
    </row>
    <row r="448" spans="1:24" ht="16.5" customHeight="1" x14ac:dyDescent="0.25">
      <c r="A448" s="63">
        <v>67</v>
      </c>
      <c r="B448" s="64"/>
      <c r="C448" s="64"/>
    </row>
    <row r="449" spans="1:11" x14ac:dyDescent="0.25">
      <c r="A449" s="63">
        <v>68</v>
      </c>
      <c r="B449" s="64"/>
      <c r="C449" s="64"/>
    </row>
    <row r="450" spans="1:11" x14ac:dyDescent="0.25">
      <c r="A450" s="63">
        <v>69</v>
      </c>
      <c r="B450" s="64"/>
      <c r="C450" s="64"/>
    </row>
    <row r="451" spans="1:11" x14ac:dyDescent="0.25">
      <c r="A451" s="63">
        <v>70</v>
      </c>
      <c r="B451" s="64"/>
      <c r="C451" s="64"/>
    </row>
    <row r="452" spans="1:11" x14ac:dyDescent="0.25">
      <c r="A452" s="63">
        <v>71</v>
      </c>
      <c r="B452" s="64"/>
      <c r="C452" s="64"/>
    </row>
    <row r="453" spans="1:11" x14ac:dyDescent="0.25">
      <c r="A453" s="63">
        <v>72</v>
      </c>
      <c r="B453" s="64"/>
      <c r="C453" s="64"/>
    </row>
    <row r="454" spans="1:11" x14ac:dyDescent="0.25">
      <c r="A454" s="63">
        <v>73</v>
      </c>
      <c r="B454" s="64"/>
      <c r="C454" s="64"/>
    </row>
    <row r="455" spans="1:11" x14ac:dyDescent="0.25">
      <c r="A455" s="63">
        <v>74</v>
      </c>
      <c r="B455" s="64"/>
      <c r="C455" s="64"/>
    </row>
    <row r="456" spans="1:11" x14ac:dyDescent="0.25">
      <c r="A456" s="63">
        <v>75</v>
      </c>
      <c r="B456" s="64"/>
      <c r="C456" s="64"/>
    </row>
    <row r="457" spans="1:11" x14ac:dyDescent="0.25">
      <c r="B457" s="64"/>
      <c r="C457" s="64"/>
      <c r="H457" s="57"/>
      <c r="I457" s="115"/>
      <c r="J457" s="118"/>
      <c r="K457" s="83"/>
    </row>
    <row r="458" spans="1:11" x14ac:dyDescent="0.25">
      <c r="H458" s="83"/>
      <c r="I458" s="115"/>
      <c r="J458" s="118"/>
      <c r="K458" s="83"/>
    </row>
    <row r="459" spans="1:11" x14ac:dyDescent="0.25">
      <c r="A459" t="s">
        <v>300</v>
      </c>
    </row>
    <row r="469" spans="9:9" x14ac:dyDescent="0.25">
      <c r="I469" s="103" t="s">
        <v>299</v>
      </c>
    </row>
  </sheetData>
  <mergeCells count="5">
    <mergeCell ref="D2:F2"/>
    <mergeCell ref="G2:I2"/>
    <mergeCell ref="J2:L2"/>
    <mergeCell ref="M2:O2"/>
    <mergeCell ref="A2:C2"/>
  </mergeCells>
  <hyperlinks>
    <hyperlink ref="A1" location="TOC!A1" display="TOC" xr:uid="{00000000-0004-0000-0B00-000000000000}"/>
  </hyperlink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L25"/>
  <sheetViews>
    <sheetView workbookViewId="0">
      <selection activeCell="P45" sqref="P45"/>
    </sheetView>
  </sheetViews>
  <sheetFormatPr defaultColWidth="9.140625" defaultRowHeight="15" x14ac:dyDescent="0.25"/>
  <cols>
    <col min="1" max="1" width="9.140625" style="10"/>
    <col min="2" max="2" width="9.140625" style="23"/>
    <col min="3" max="16384" width="9.140625" style="10"/>
  </cols>
  <sheetData>
    <row r="1" spans="1:8" x14ac:dyDescent="0.25">
      <c r="A1" s="1" t="s">
        <v>0</v>
      </c>
      <c r="B1"/>
    </row>
    <row r="2" spans="1:8" x14ac:dyDescent="0.25">
      <c r="A2" s="11" t="s">
        <v>35</v>
      </c>
      <c r="B2" s="12" t="s">
        <v>363</v>
      </c>
      <c r="C2" s="12" t="s">
        <v>360</v>
      </c>
      <c r="H2" s="137"/>
    </row>
    <row r="3" spans="1:8" x14ac:dyDescent="0.25">
      <c r="A3" s="11" t="s">
        <v>36</v>
      </c>
      <c r="B3" s="12" t="s">
        <v>364</v>
      </c>
      <c r="C3" s="12" t="s">
        <v>361</v>
      </c>
      <c r="H3" s="137"/>
    </row>
    <row r="4" spans="1:8" x14ac:dyDescent="0.25">
      <c r="A4" s="12" t="s">
        <v>362</v>
      </c>
      <c r="B4" s="12"/>
      <c r="C4" s="11"/>
      <c r="H4" s="137"/>
    </row>
    <row r="5" spans="1:8" x14ac:dyDescent="0.25">
      <c r="A5" s="51"/>
      <c r="B5" s="52"/>
    </row>
    <row r="6" spans="1:8" x14ac:dyDescent="0.25">
      <c r="B6" s="138" t="s">
        <v>365</v>
      </c>
      <c r="C6" s="136" t="s">
        <v>359</v>
      </c>
    </row>
    <row r="7" spans="1:8" x14ac:dyDescent="0.25">
      <c r="B7" s="63">
        <v>20</v>
      </c>
      <c r="C7" s="148">
        <v>0.1225</v>
      </c>
    </row>
    <row r="8" spans="1:8" x14ac:dyDescent="0.25">
      <c r="B8" s="63">
        <v>25</v>
      </c>
      <c r="C8" s="148">
        <v>0.1225</v>
      </c>
    </row>
    <row r="9" spans="1:8" x14ac:dyDescent="0.25">
      <c r="B9" s="63">
        <v>30</v>
      </c>
      <c r="C9" s="148">
        <v>8.2500000000000004E-2</v>
      </c>
    </row>
    <row r="10" spans="1:8" x14ac:dyDescent="0.25">
      <c r="B10" s="63">
        <v>35</v>
      </c>
      <c r="C10" s="148">
        <v>7.4499999999999997E-2</v>
      </c>
    </row>
    <row r="11" spans="1:8" x14ac:dyDescent="0.25">
      <c r="B11" s="63">
        <v>40</v>
      </c>
      <c r="C11" s="148">
        <v>6.0499999999999998E-2</v>
      </c>
    </row>
    <row r="12" spans="1:8" x14ac:dyDescent="0.25">
      <c r="B12" s="63">
        <v>45</v>
      </c>
      <c r="C12" s="148">
        <v>5.5E-2</v>
      </c>
    </row>
    <row r="13" spans="1:8" x14ac:dyDescent="0.25">
      <c r="B13" s="63">
        <v>50</v>
      </c>
      <c r="C13" s="148">
        <v>4.7500000000000001E-2</v>
      </c>
    </row>
    <row r="14" spans="1:8" x14ac:dyDescent="0.25">
      <c r="B14" s="63">
        <v>55</v>
      </c>
      <c r="C14" s="148">
        <v>4.2500000000000003E-2</v>
      </c>
    </row>
    <row r="15" spans="1:8" x14ac:dyDescent="0.25">
      <c r="B15" s="63">
        <v>60</v>
      </c>
      <c r="C15" s="148">
        <v>3.7499999999999999E-2</v>
      </c>
    </row>
    <row r="16" spans="1:8" x14ac:dyDescent="0.25">
      <c r="B16" s="63">
        <v>65</v>
      </c>
      <c r="C16" s="148">
        <v>3.2500000000000001E-2</v>
      </c>
    </row>
    <row r="17" spans="2:12" x14ac:dyDescent="0.25">
      <c r="B17" s="63">
        <v>70</v>
      </c>
      <c r="C17" s="149">
        <v>2.75E-2</v>
      </c>
    </row>
    <row r="23" spans="2:12" x14ac:dyDescent="0.25">
      <c r="E23" s="11"/>
      <c r="F23" s="12"/>
      <c r="G23" s="12"/>
      <c r="L23" s="137"/>
    </row>
    <row r="24" spans="2:12" x14ac:dyDescent="0.25">
      <c r="E24" s="11"/>
      <c r="F24" s="12"/>
      <c r="G24" s="12"/>
      <c r="L24" s="137"/>
    </row>
    <row r="25" spans="2:12" x14ac:dyDescent="0.25">
      <c r="E25" s="12"/>
      <c r="F25" s="12"/>
      <c r="G25" s="11"/>
      <c r="L25" s="137"/>
    </row>
  </sheetData>
  <hyperlinks>
    <hyperlink ref="A1" location="TOC!A1" display="TOC" xr:uid="{00000000-0004-0000-0C00-000000000000}"/>
  </hyperlink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J75"/>
  <sheetViews>
    <sheetView workbookViewId="0"/>
  </sheetViews>
  <sheetFormatPr defaultRowHeight="15" x14ac:dyDescent="0.25"/>
  <cols>
    <col min="3" max="3" width="11.7109375" bestFit="1" customWidth="1"/>
  </cols>
  <sheetData>
    <row r="1" spans="1:10" x14ac:dyDescent="0.25">
      <c r="A1" s="1" t="s">
        <v>0</v>
      </c>
    </row>
    <row r="2" spans="1:10" x14ac:dyDescent="0.25">
      <c r="A2" s="51" t="s">
        <v>35</v>
      </c>
      <c r="B2" s="52" t="s">
        <v>311</v>
      </c>
    </row>
    <row r="3" spans="1:10" x14ac:dyDescent="0.25">
      <c r="A3" s="51" t="s">
        <v>36</v>
      </c>
      <c r="B3" s="52" t="s">
        <v>312</v>
      </c>
    </row>
    <row r="4" spans="1:10" ht="15" customHeight="1" x14ac:dyDescent="0.25">
      <c r="A4" s="70" t="s">
        <v>309</v>
      </c>
      <c r="B4" s="68" t="s">
        <v>310</v>
      </c>
      <c r="E4" s="56" t="s">
        <v>313</v>
      </c>
      <c r="F4" s="57"/>
      <c r="G4" s="57"/>
      <c r="H4" s="57"/>
      <c r="I4" s="57"/>
      <c r="J4" s="57"/>
    </row>
    <row r="5" spans="1:10" x14ac:dyDescent="0.25">
      <c r="A5" s="63">
        <v>20</v>
      </c>
      <c r="B5" s="69">
        <v>0.1225</v>
      </c>
      <c r="E5" s="72" t="s">
        <v>314</v>
      </c>
      <c r="F5" s="57"/>
      <c r="G5" s="57"/>
      <c r="H5" s="57"/>
      <c r="I5" s="57"/>
      <c r="J5" s="57"/>
    </row>
    <row r="6" spans="1:10" x14ac:dyDescent="0.25">
      <c r="A6" s="63">
        <v>25</v>
      </c>
      <c r="B6" s="69">
        <v>0.1225</v>
      </c>
      <c r="E6" s="68" t="s">
        <v>309</v>
      </c>
      <c r="F6" s="68" t="s">
        <v>310</v>
      </c>
      <c r="G6" s="73"/>
      <c r="H6" s="73"/>
      <c r="I6" s="73"/>
      <c r="J6" s="73"/>
    </row>
    <row r="7" spans="1:10" x14ac:dyDescent="0.25">
      <c r="A7" s="63">
        <v>30</v>
      </c>
      <c r="B7" s="69">
        <v>8.2500000000000004E-2</v>
      </c>
      <c r="E7" s="63">
        <v>20</v>
      </c>
      <c r="F7" s="69">
        <v>0.1225</v>
      </c>
      <c r="G7" s="74"/>
      <c r="H7" s="74"/>
      <c r="I7" s="74"/>
      <c r="J7" s="74"/>
    </row>
    <row r="8" spans="1:10" x14ac:dyDescent="0.25">
      <c r="A8" s="63">
        <v>35</v>
      </c>
      <c r="B8" s="69">
        <v>7.4499999999999997E-2</v>
      </c>
      <c r="E8" s="63">
        <v>25</v>
      </c>
      <c r="F8" s="69">
        <v>0.1225</v>
      </c>
      <c r="G8" s="74"/>
      <c r="H8" s="74"/>
      <c r="I8" s="74"/>
      <c r="J8" s="74"/>
    </row>
    <row r="9" spans="1:10" x14ac:dyDescent="0.25">
      <c r="A9" s="63">
        <v>40</v>
      </c>
      <c r="B9" s="69">
        <v>6.0499999999999998E-2</v>
      </c>
      <c r="E9" s="63">
        <v>30</v>
      </c>
      <c r="F9" s="69">
        <v>8.2500000000000004E-2</v>
      </c>
      <c r="G9" s="74"/>
      <c r="H9" s="74"/>
      <c r="I9" s="74"/>
      <c r="J9" s="74"/>
    </row>
    <row r="10" spans="1:10" x14ac:dyDescent="0.25">
      <c r="A10" s="63">
        <v>45</v>
      </c>
      <c r="B10" s="69">
        <v>5.5E-2</v>
      </c>
      <c r="E10" s="63">
        <v>35</v>
      </c>
      <c r="F10" s="69">
        <v>7.4499999999999997E-2</v>
      </c>
      <c r="G10" s="74"/>
      <c r="H10" s="74"/>
      <c r="I10" s="74"/>
      <c r="J10" s="74"/>
    </row>
    <row r="11" spans="1:10" x14ac:dyDescent="0.25">
      <c r="A11" s="63">
        <v>50</v>
      </c>
      <c r="B11" s="69">
        <v>4.7500000000000001E-2</v>
      </c>
      <c r="E11" s="63">
        <v>40</v>
      </c>
      <c r="F11" s="69">
        <v>6.0499999999999998E-2</v>
      </c>
      <c r="G11" s="74"/>
      <c r="H11" s="74"/>
      <c r="I11" s="74"/>
      <c r="J11" s="74"/>
    </row>
    <row r="12" spans="1:10" x14ac:dyDescent="0.25">
      <c r="A12" s="63">
        <v>55</v>
      </c>
      <c r="B12" s="69">
        <v>4.2500000000000003E-2</v>
      </c>
      <c r="E12" s="63">
        <v>45</v>
      </c>
      <c r="F12" s="69">
        <v>5.5E-2</v>
      </c>
      <c r="G12" s="74"/>
      <c r="H12" s="74"/>
      <c r="I12" s="74"/>
      <c r="J12" s="74"/>
    </row>
    <row r="13" spans="1:10" x14ac:dyDescent="0.25">
      <c r="A13" s="63">
        <v>60</v>
      </c>
      <c r="B13" s="69">
        <v>3.7499999999999999E-2</v>
      </c>
      <c r="E13" s="63">
        <v>50</v>
      </c>
      <c r="F13" s="69">
        <v>4.7500000000000001E-2</v>
      </c>
      <c r="G13" s="74"/>
      <c r="H13" s="74"/>
      <c r="I13" s="74"/>
      <c r="J13" s="74"/>
    </row>
    <row r="14" spans="1:10" x14ac:dyDescent="0.25">
      <c r="A14" s="63">
        <v>65</v>
      </c>
      <c r="B14" s="69">
        <v>3.2500000000000001E-2</v>
      </c>
      <c r="E14" s="63">
        <v>55</v>
      </c>
      <c r="F14" s="69">
        <v>4.2500000000000003E-2</v>
      </c>
      <c r="G14" s="74"/>
      <c r="H14" s="74"/>
      <c r="I14" s="74"/>
      <c r="J14" s="74"/>
    </row>
    <row r="15" spans="1:10" x14ac:dyDescent="0.25">
      <c r="A15" s="63">
        <v>70</v>
      </c>
      <c r="B15" s="71">
        <v>2.75E-2</v>
      </c>
      <c r="E15" s="63">
        <v>60</v>
      </c>
      <c r="F15" s="69">
        <v>3.7499999999999999E-2</v>
      </c>
      <c r="G15" s="74"/>
      <c r="H15" s="74"/>
      <c r="I15" s="74"/>
      <c r="J15" s="74"/>
    </row>
    <row r="16" spans="1:10" x14ac:dyDescent="0.25">
      <c r="E16" s="63">
        <v>65</v>
      </c>
      <c r="F16" s="69">
        <v>3.2500000000000001E-2</v>
      </c>
      <c r="G16" s="74"/>
      <c r="H16" s="74"/>
      <c r="I16" s="74"/>
      <c r="J16" s="74"/>
    </row>
    <row r="17" spans="5:10" x14ac:dyDescent="0.25">
      <c r="E17" s="63">
        <v>70</v>
      </c>
      <c r="F17" s="69">
        <v>2.75E-2</v>
      </c>
      <c r="G17" s="74"/>
      <c r="H17" s="74"/>
      <c r="I17" s="74"/>
      <c r="J17" s="74"/>
    </row>
    <row r="18" spans="5:10" x14ac:dyDescent="0.25">
      <c r="E18" s="10"/>
      <c r="F18" s="23"/>
      <c r="G18" s="75"/>
      <c r="H18" s="75"/>
      <c r="I18" s="75"/>
      <c r="J18" s="75"/>
    </row>
    <row r="29" spans="5:10" ht="15" customHeight="1" x14ac:dyDescent="0.25"/>
    <row r="66" spans="2:7" x14ac:dyDescent="0.25">
      <c r="B66" t="s">
        <v>244</v>
      </c>
    </row>
    <row r="67" spans="2:7" x14ac:dyDescent="0.25">
      <c r="B67" t="s">
        <v>245</v>
      </c>
      <c r="C67" t="s">
        <v>246</v>
      </c>
      <c r="D67" t="s">
        <v>245</v>
      </c>
      <c r="E67" t="s">
        <v>246</v>
      </c>
      <c r="F67" t="s">
        <v>245</v>
      </c>
      <c r="G67" t="s">
        <v>246</v>
      </c>
    </row>
    <row r="68" spans="2:7" x14ac:dyDescent="0.25">
      <c r="B68">
        <v>0</v>
      </c>
      <c r="C68">
        <v>0.09</v>
      </c>
      <c r="D68">
        <v>7</v>
      </c>
      <c r="E68">
        <v>4.4999999999999998E-2</v>
      </c>
      <c r="F68">
        <v>14</v>
      </c>
      <c r="G68">
        <v>3.5000000000000003E-2</v>
      </c>
    </row>
    <row r="69" spans="2:7" x14ac:dyDescent="0.25">
      <c r="B69">
        <v>1</v>
      </c>
      <c r="C69">
        <v>7.5</v>
      </c>
      <c r="D69">
        <v>8</v>
      </c>
      <c r="E69">
        <v>4</v>
      </c>
      <c r="F69">
        <v>15</v>
      </c>
      <c r="G69">
        <v>3.5</v>
      </c>
    </row>
    <row r="70" spans="2:7" x14ac:dyDescent="0.25">
      <c r="B70">
        <v>2</v>
      </c>
      <c r="C70">
        <v>6</v>
      </c>
      <c r="D70">
        <v>9</v>
      </c>
      <c r="E70">
        <v>4</v>
      </c>
      <c r="F70">
        <v>16</v>
      </c>
      <c r="G70">
        <v>3.25</v>
      </c>
    </row>
    <row r="71" spans="2:7" x14ac:dyDescent="0.25">
      <c r="B71">
        <v>3</v>
      </c>
      <c r="C71">
        <v>5.5</v>
      </c>
      <c r="D71">
        <v>10</v>
      </c>
      <c r="E71">
        <v>3.75</v>
      </c>
      <c r="F71">
        <v>17</v>
      </c>
      <c r="G71">
        <v>3.25</v>
      </c>
    </row>
    <row r="72" spans="2:7" x14ac:dyDescent="0.25">
      <c r="B72">
        <v>4</v>
      </c>
      <c r="C72">
        <v>5.25</v>
      </c>
      <c r="D72">
        <v>11</v>
      </c>
      <c r="E72">
        <v>3.75</v>
      </c>
      <c r="F72">
        <v>18</v>
      </c>
      <c r="G72">
        <v>3.25</v>
      </c>
    </row>
    <row r="73" spans="2:7" x14ac:dyDescent="0.25">
      <c r="B73">
        <v>5</v>
      </c>
      <c r="C73">
        <v>5.25</v>
      </c>
      <c r="D73">
        <v>12</v>
      </c>
      <c r="E73">
        <v>3.75</v>
      </c>
      <c r="F73">
        <v>19</v>
      </c>
      <c r="G73">
        <v>3.25</v>
      </c>
    </row>
    <row r="74" spans="2:7" x14ac:dyDescent="0.25">
      <c r="B74">
        <v>6</v>
      </c>
      <c r="C74">
        <v>5.25</v>
      </c>
      <c r="D74">
        <v>13</v>
      </c>
      <c r="E74">
        <v>3.75</v>
      </c>
      <c r="F74" t="s">
        <v>247</v>
      </c>
      <c r="G74">
        <v>3.25</v>
      </c>
    </row>
    <row r="75" spans="2:7" x14ac:dyDescent="0.25">
      <c r="B75" t="s">
        <v>248</v>
      </c>
    </row>
  </sheetData>
  <hyperlinks>
    <hyperlink ref="A1" location="TOC!A1" display="TOC" xr:uid="{00000000-0004-0000-0D00-000000000000}"/>
  </hyperlink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Q81"/>
  <sheetViews>
    <sheetView zoomScale="95" zoomScaleNormal="95" workbookViewId="0">
      <selection activeCell="A2" sqref="A2:B3"/>
    </sheetView>
  </sheetViews>
  <sheetFormatPr defaultColWidth="9.140625" defaultRowHeight="15" x14ac:dyDescent="0.25"/>
  <cols>
    <col min="1" max="1" width="11.42578125" style="10" customWidth="1"/>
    <col min="2" max="16384" width="9.140625" style="10"/>
  </cols>
  <sheetData>
    <row r="1" spans="1:4" x14ac:dyDescent="0.25">
      <c r="A1" s="9" t="s">
        <v>0</v>
      </c>
      <c r="D1" s="36"/>
    </row>
    <row r="2" spans="1:4" x14ac:dyDescent="0.25">
      <c r="A2" s="11" t="s">
        <v>35</v>
      </c>
      <c r="B2" s="12" t="s">
        <v>321</v>
      </c>
      <c r="C2" s="11"/>
    </row>
    <row r="3" spans="1:4" x14ac:dyDescent="0.25">
      <c r="A3" s="11" t="s">
        <v>36</v>
      </c>
      <c r="B3" s="12" t="s">
        <v>322</v>
      </c>
      <c r="C3" s="11"/>
    </row>
    <row r="7" spans="1:4" x14ac:dyDescent="0.25">
      <c r="A7" s="82" t="s">
        <v>365</v>
      </c>
      <c r="B7" s="133" t="s">
        <v>366</v>
      </c>
    </row>
    <row r="8" spans="1:4" x14ac:dyDescent="0.25">
      <c r="A8" s="10">
        <v>20</v>
      </c>
      <c r="B8" s="150">
        <v>0.12648841394227361</v>
      </c>
    </row>
    <row r="9" spans="1:4" x14ac:dyDescent="0.25">
      <c r="A9" s="10">
        <v>25</v>
      </c>
      <c r="B9" s="150">
        <v>0.12175387383873486</v>
      </c>
    </row>
    <row r="10" spans="1:4" x14ac:dyDescent="0.25">
      <c r="A10" s="10">
        <v>30</v>
      </c>
      <c r="B10" s="150">
        <v>3.7055853012788693E-2</v>
      </c>
    </row>
    <row r="11" spans="1:4" x14ac:dyDescent="0.25">
      <c r="A11" s="10">
        <v>35</v>
      </c>
      <c r="B11" s="150">
        <v>2.2612889156797392E-2</v>
      </c>
    </row>
    <row r="12" spans="1:4" x14ac:dyDescent="0.25">
      <c r="A12" s="10">
        <v>40</v>
      </c>
      <c r="B12" s="150">
        <v>1.6702148192799561E-2</v>
      </c>
    </row>
    <row r="13" spans="1:4" x14ac:dyDescent="0.25">
      <c r="A13" s="10">
        <v>45</v>
      </c>
      <c r="B13" s="150">
        <v>1.5337195352575468E-2</v>
      </c>
    </row>
    <row r="14" spans="1:4" x14ac:dyDescent="0.25">
      <c r="A14" s="10">
        <v>50</v>
      </c>
      <c r="B14" s="150">
        <v>0.02</v>
      </c>
    </row>
    <row r="15" spans="1:4" x14ac:dyDescent="0.25">
      <c r="A15" s="10">
        <v>55</v>
      </c>
      <c r="B15" s="150">
        <v>3.282645438857764E-2</v>
      </c>
    </row>
    <row r="16" spans="1:4" x14ac:dyDescent="0.25">
      <c r="A16" s="10">
        <v>60</v>
      </c>
      <c r="B16" s="150">
        <v>3.282645438857764E-2</v>
      </c>
    </row>
    <row r="17" spans="1:2" x14ac:dyDescent="0.25">
      <c r="A17" s="10">
        <v>65</v>
      </c>
      <c r="B17" s="151">
        <v>0</v>
      </c>
    </row>
    <row r="34" spans="1:17" x14ac:dyDescent="0.25">
      <c r="A34"/>
      <c r="B34" s="41"/>
      <c r="C34"/>
      <c r="D34" s="42"/>
      <c r="E34" s="42"/>
      <c r="F34"/>
      <c r="G34" s="40"/>
      <c r="H34"/>
      <c r="I34"/>
      <c r="J34"/>
      <c r="K34" s="43"/>
      <c r="L34"/>
      <c r="M34"/>
      <c r="N34"/>
      <c r="O34" s="42"/>
      <c r="P34" s="42"/>
      <c r="Q34" s="42"/>
    </row>
    <row r="35" spans="1:17" x14ac:dyDescent="0.25">
      <c r="A35"/>
      <c r="B35" s="41"/>
      <c r="C35" s="43"/>
      <c r="D35" s="42"/>
      <c r="E35" s="42"/>
      <c r="F35" s="42"/>
      <c r="G35" s="40"/>
      <c r="H35"/>
      <c r="I35"/>
      <c r="J35"/>
      <c r="K35" s="43"/>
      <c r="L35"/>
      <c r="M35"/>
      <c r="N35"/>
      <c r="O35" s="42"/>
      <c r="P35" s="42"/>
      <c r="Q35" s="42"/>
    </row>
    <row r="36" spans="1:17" x14ac:dyDescent="0.25">
      <c r="A36"/>
      <c r="B36" s="41"/>
      <c r="C36" s="43"/>
      <c r="D36" s="42"/>
      <c r="E36" s="42"/>
      <c r="F36" s="42"/>
      <c r="G36" s="40"/>
      <c r="H36"/>
      <c r="I36"/>
      <c r="J36"/>
      <c r="K36" s="43"/>
      <c r="L36"/>
      <c r="M36"/>
      <c r="N36"/>
      <c r="O36" s="42"/>
      <c r="P36" s="42"/>
      <c r="Q36" s="42"/>
    </row>
    <row r="37" spans="1:17" x14ac:dyDescent="0.25">
      <c r="A37"/>
      <c r="B37" s="41"/>
      <c r="C37" s="43"/>
      <c r="D37" s="42"/>
      <c r="E37" s="42"/>
      <c r="F37" s="42"/>
      <c r="G37" s="40"/>
      <c r="H37"/>
      <c r="I37"/>
      <c r="J37"/>
      <c r="K37" s="43"/>
      <c r="L37"/>
      <c r="M37"/>
      <c r="N37"/>
      <c r="O37" s="42"/>
      <c r="P37" s="42"/>
      <c r="Q37" s="42"/>
    </row>
    <row r="38" spans="1:17" x14ac:dyDescent="0.25">
      <c r="A38"/>
      <c r="B38" s="41"/>
      <c r="C38" s="43"/>
      <c r="D38" s="42"/>
      <c r="E38" s="42"/>
      <c r="F38" s="42"/>
      <c r="G38" s="40"/>
      <c r="H38"/>
      <c r="I38"/>
      <c r="J38"/>
      <c r="K38" s="43"/>
      <c r="L38"/>
      <c r="M38"/>
      <c r="N38"/>
      <c r="O38" s="42"/>
      <c r="P38" s="42"/>
      <c r="Q38" s="42"/>
    </row>
    <row r="39" spans="1:17" x14ac:dyDescent="0.25">
      <c r="A39"/>
      <c r="B39" s="41"/>
      <c r="C39" s="43"/>
      <c r="D39" s="42"/>
      <c r="E39" s="42"/>
      <c r="F39" s="42"/>
      <c r="G39" s="40"/>
      <c r="H39"/>
      <c r="I39"/>
      <c r="J39"/>
      <c r="K39" s="41"/>
      <c r="L39"/>
      <c r="M39"/>
      <c r="N39"/>
      <c r="O39" s="42"/>
      <c r="P39" s="42"/>
      <c r="Q39" s="42"/>
    </row>
    <row r="40" spans="1:17" x14ac:dyDescent="0.25">
      <c r="A40"/>
      <c r="B40" s="43"/>
      <c r="C40" s="43"/>
      <c r="D40" s="42"/>
      <c r="E40" s="42"/>
      <c r="F40" s="42"/>
      <c r="G40" s="40"/>
      <c r="H40"/>
      <c r="I40"/>
      <c r="J40"/>
      <c r="K40" s="41"/>
      <c r="L40"/>
      <c r="M40"/>
      <c r="N40"/>
      <c r="O40" s="42"/>
      <c r="P40" s="42"/>
      <c r="Q40"/>
    </row>
    <row r="41" spans="1:17" x14ac:dyDescent="0.25">
      <c r="A41"/>
      <c r="B41" s="41"/>
      <c r="C41" s="41"/>
      <c r="D41" s="42"/>
      <c r="E41" s="42"/>
      <c r="F41"/>
      <c r="G41" s="40"/>
      <c r="H41"/>
      <c r="I41"/>
      <c r="J41" s="31"/>
      <c r="K41" s="39"/>
      <c r="L41"/>
      <c r="M41"/>
      <c r="N41"/>
      <c r="O41" s="42"/>
      <c r="P41" s="42"/>
      <c r="Q41"/>
    </row>
    <row r="42" spans="1:17" x14ac:dyDescent="0.25">
      <c r="A42"/>
      <c r="B42" s="43"/>
      <c r="C42" s="41"/>
      <c r="D42" s="42"/>
      <c r="E42" s="42"/>
      <c r="F42"/>
      <c r="G42" s="40"/>
      <c r="H42"/>
      <c r="I42"/>
      <c r="J42"/>
      <c r="K42" s="41"/>
      <c r="L42"/>
      <c r="M42"/>
      <c r="N42" s="31"/>
      <c r="O42" s="24"/>
      <c r="P42"/>
      <c r="Q42"/>
    </row>
    <row r="43" spans="1:17" x14ac:dyDescent="0.25">
      <c r="A43" s="31"/>
      <c r="B43" s="39"/>
      <c r="C43" s="39"/>
      <c r="D43" s="24"/>
      <c r="E43"/>
      <c r="F43"/>
      <c r="G43"/>
      <c r="H43"/>
      <c r="I43"/>
      <c r="J43"/>
      <c r="K43" s="43"/>
      <c r="L43"/>
      <c r="M43"/>
      <c r="N43"/>
      <c r="O43" s="42"/>
      <c r="P43"/>
      <c r="Q43"/>
    </row>
    <row r="44" spans="1:17" x14ac:dyDescent="0.25">
      <c r="A44"/>
      <c r="B44" s="41"/>
      <c r="C44" s="41"/>
      <c r="D44" s="42"/>
      <c r="E44"/>
      <c r="F44"/>
      <c r="G44"/>
      <c r="H44"/>
      <c r="I44"/>
      <c r="J44"/>
      <c r="K44" s="43"/>
      <c r="L44"/>
      <c r="M44"/>
      <c r="N44"/>
      <c r="O44" s="42"/>
      <c r="P44" s="42"/>
      <c r="Q44"/>
    </row>
    <row r="45" spans="1:17" x14ac:dyDescent="0.25">
      <c r="A45"/>
      <c r="B45" s="43"/>
      <c r="C45" s="43"/>
      <c r="D45" s="42"/>
      <c r="E45" s="42"/>
      <c r="F45"/>
      <c r="G45"/>
      <c r="H45"/>
      <c r="I45"/>
      <c r="J45"/>
      <c r="K45" s="43"/>
      <c r="L45"/>
      <c r="M45"/>
      <c r="N45"/>
      <c r="O45" s="42"/>
      <c r="P45" s="42"/>
      <c r="Q45" s="42"/>
    </row>
    <row r="46" spans="1:17" x14ac:dyDescent="0.25">
      <c r="A46"/>
      <c r="B46" s="43"/>
      <c r="C46" s="43"/>
      <c r="D46" s="42"/>
      <c r="E46" s="42"/>
      <c r="F46" s="42"/>
      <c r="G46"/>
      <c r="H46"/>
      <c r="I46"/>
      <c r="J46"/>
      <c r="K46" s="43"/>
      <c r="L46"/>
      <c r="M46"/>
      <c r="N46"/>
      <c r="O46" s="42"/>
      <c r="P46" s="42"/>
      <c r="Q46" s="42"/>
    </row>
    <row r="47" spans="1:17" x14ac:dyDescent="0.25">
      <c r="A47"/>
      <c r="B47" s="43"/>
      <c r="C47" s="43"/>
      <c r="D47" s="42"/>
      <c r="E47" s="42"/>
      <c r="F47" s="42"/>
      <c r="G47"/>
      <c r="H47"/>
      <c r="I47"/>
      <c r="J47"/>
      <c r="K47" s="43"/>
      <c r="L47"/>
      <c r="M47"/>
      <c r="N47"/>
      <c r="O47" s="42"/>
      <c r="P47" s="42"/>
      <c r="Q47" s="42"/>
    </row>
    <row r="48" spans="1:17" x14ac:dyDescent="0.25">
      <c r="A48"/>
      <c r="B48" s="43"/>
      <c r="C48" s="43"/>
      <c r="D48" s="42"/>
      <c r="E48" s="42"/>
      <c r="F48" s="42"/>
      <c r="G48"/>
      <c r="H48"/>
      <c r="I48"/>
      <c r="J48"/>
      <c r="K48" s="43"/>
      <c r="L48"/>
      <c r="M48"/>
      <c r="N48"/>
      <c r="O48" s="42"/>
      <c r="P48" s="42"/>
      <c r="Q48" s="42"/>
    </row>
    <row r="49" spans="1:17" x14ac:dyDescent="0.25">
      <c r="A49"/>
      <c r="B49" s="43"/>
      <c r="C49" s="43"/>
      <c r="D49" s="42"/>
      <c r="E49" s="42"/>
      <c r="F49" s="42"/>
      <c r="G49"/>
      <c r="H49"/>
      <c r="I49"/>
      <c r="J49"/>
      <c r="K49" s="43"/>
      <c r="L49"/>
      <c r="M49"/>
      <c r="N49"/>
      <c r="O49" s="42"/>
      <c r="P49" s="42"/>
      <c r="Q49" s="42"/>
    </row>
    <row r="50" spans="1:17" x14ac:dyDescent="0.25">
      <c r="A50"/>
      <c r="B50" s="43"/>
      <c r="C50" s="43"/>
      <c r="D50" s="42"/>
      <c r="E50" s="42"/>
      <c r="F50" s="42"/>
      <c r="G50"/>
      <c r="H50"/>
      <c r="I50"/>
      <c r="J50"/>
      <c r="K50" s="43"/>
      <c r="L50"/>
      <c r="M50"/>
      <c r="N50"/>
      <c r="O50" s="42"/>
      <c r="P50" s="42"/>
      <c r="Q50" s="42"/>
    </row>
    <row r="51" spans="1:17" x14ac:dyDescent="0.25">
      <c r="A51"/>
      <c r="B51" s="43"/>
      <c r="C51" s="43"/>
      <c r="D51" s="42"/>
      <c r="E51" s="42"/>
      <c r="F51" s="42"/>
      <c r="G51"/>
      <c r="H51"/>
      <c r="I51"/>
      <c r="J51"/>
      <c r="K51" s="43"/>
      <c r="L51"/>
      <c r="M51"/>
      <c r="N51"/>
      <c r="O51" s="42"/>
      <c r="P51" s="42"/>
      <c r="Q51"/>
    </row>
    <row r="52" spans="1:17" x14ac:dyDescent="0.25">
      <c r="A52"/>
      <c r="B52" s="43"/>
      <c r="C52" s="43"/>
      <c r="D52" s="42"/>
      <c r="E52" s="42"/>
      <c r="F52"/>
      <c r="G52"/>
      <c r="H52"/>
      <c r="I52"/>
      <c r="J52"/>
      <c r="K52"/>
      <c r="L52"/>
      <c r="M52"/>
      <c r="N52"/>
      <c r="O52" s="42"/>
      <c r="P52" s="42"/>
      <c r="Q52"/>
    </row>
    <row r="53" spans="1:17" x14ac:dyDescent="0.25">
      <c r="A53"/>
      <c r="B53" s="43"/>
      <c r="C53" s="43"/>
      <c r="D53" s="42"/>
      <c r="E53" s="42"/>
      <c r="F53"/>
      <c r="G53"/>
      <c r="H53"/>
      <c r="I53"/>
      <c r="J53"/>
      <c r="K53"/>
      <c r="L53"/>
      <c r="M53"/>
      <c r="N53"/>
      <c r="O53"/>
      <c r="P53"/>
      <c r="Q53"/>
    </row>
    <row r="54" spans="1:17" x14ac:dyDescent="0.25">
      <c r="A54"/>
      <c r="B54" s="22"/>
      <c r="C54" s="22"/>
      <c r="D54" s="22"/>
      <c r="E54" s="22"/>
      <c r="F54" s="22"/>
      <c r="G54"/>
      <c r="H54"/>
      <c r="I54"/>
      <c r="J54"/>
      <c r="K54"/>
      <c r="L54"/>
      <c r="M54"/>
      <c r="N54"/>
      <c r="O54"/>
      <c r="P54"/>
      <c r="Q54"/>
    </row>
    <row r="55" spans="1:17" x14ac:dyDescent="0.25">
      <c r="A55"/>
      <c r="B55" s="22"/>
      <c r="C55" s="22"/>
      <c r="D55" s="22"/>
      <c r="E55" s="22"/>
      <c r="F55" s="22"/>
      <c r="G55"/>
      <c r="H55"/>
      <c r="I55"/>
      <c r="J55"/>
      <c r="K55"/>
      <c r="L55"/>
      <c r="M55"/>
      <c r="N55"/>
      <c r="O55"/>
      <c r="P55"/>
      <c r="Q55"/>
    </row>
    <row r="56" spans="1:17" x14ac:dyDescent="0.25">
      <c r="A56"/>
      <c r="B56" s="22"/>
      <c r="C56"/>
      <c r="D56" s="22"/>
      <c r="E56" s="22"/>
      <c r="F56" s="22"/>
      <c r="G56"/>
      <c r="H56"/>
      <c r="I56"/>
      <c r="J56"/>
      <c r="K56"/>
      <c r="L56"/>
      <c r="M56"/>
      <c r="N56"/>
      <c r="O56"/>
      <c r="P56"/>
      <c r="Q56"/>
    </row>
    <row r="57" spans="1:17" x14ac:dyDescent="0.25">
      <c r="A57" s="14"/>
      <c r="B57"/>
      <c r="C57"/>
      <c r="D57" s="14"/>
      <c r="E57"/>
      <c r="F57" s="22"/>
      <c r="G57"/>
      <c r="H57"/>
      <c r="I57"/>
      <c r="J57"/>
      <c r="K57"/>
      <c r="L57"/>
      <c r="M57"/>
      <c r="N57"/>
      <c r="O57"/>
      <c r="P57"/>
      <c r="Q57"/>
    </row>
    <row r="58" spans="1:17" x14ac:dyDescent="0.25">
      <c r="A58" s="14"/>
      <c r="B58"/>
      <c r="C58"/>
      <c r="D58" s="14"/>
      <c r="E58"/>
      <c r="F58"/>
      <c r="G58"/>
      <c r="H58"/>
      <c r="I58"/>
      <c r="J58"/>
      <c r="K58"/>
      <c r="L58"/>
      <c r="M58"/>
      <c r="N58"/>
      <c r="O58"/>
      <c r="P58"/>
      <c r="Q58"/>
    </row>
    <row r="59" spans="1:17" x14ac:dyDescent="0.25">
      <c r="A59" s="14"/>
      <c r="B59"/>
      <c r="C59"/>
      <c r="D59" s="14"/>
      <c r="E59"/>
      <c r="F59" s="14"/>
      <c r="G59"/>
      <c r="H59"/>
      <c r="I59"/>
      <c r="J59"/>
      <c r="K59"/>
      <c r="L59"/>
      <c r="M59"/>
      <c r="N59"/>
      <c r="O59"/>
      <c r="P59"/>
      <c r="Q59"/>
    </row>
    <row r="60" spans="1:17" x14ac:dyDescent="0.25">
      <c r="A60" s="14"/>
      <c r="B60" s="43"/>
      <c r="C60" s="41"/>
      <c r="D60" s="38"/>
      <c r="E60" s="40"/>
      <c r="F60"/>
      <c r="G60"/>
      <c r="H60" s="42"/>
      <c r="I60"/>
      <c r="J60"/>
      <c r="K60"/>
      <c r="L60"/>
      <c r="M60"/>
      <c r="N60"/>
      <c r="O60"/>
      <c r="P60"/>
      <c r="Q60"/>
    </row>
    <row r="61" spans="1:17" x14ac:dyDescent="0.25">
      <c r="A61"/>
      <c r="B61" s="41"/>
      <c r="C61"/>
      <c r="D61" s="24"/>
      <c r="E61" s="42"/>
      <c r="F61"/>
      <c r="G61"/>
      <c r="H61" s="42"/>
      <c r="I61"/>
      <c r="J61"/>
      <c r="K61"/>
      <c r="L61"/>
      <c r="M61"/>
      <c r="N61"/>
      <c r="O61"/>
      <c r="P61"/>
      <c r="Q61"/>
    </row>
    <row r="62" spans="1:17" x14ac:dyDescent="0.25">
      <c r="A62"/>
      <c r="B62" s="41"/>
      <c r="C62" s="43"/>
      <c r="D62" s="24"/>
      <c r="E62" s="24"/>
      <c r="F62" s="42"/>
      <c r="G62"/>
      <c r="H62" s="42"/>
      <c r="I62"/>
      <c r="J62"/>
      <c r="K62"/>
      <c r="L62"/>
      <c r="M62"/>
      <c r="N62"/>
      <c r="O62"/>
      <c r="P62"/>
      <c r="Q62"/>
    </row>
    <row r="63" spans="1:17" x14ac:dyDescent="0.25">
      <c r="A63"/>
      <c r="B63" s="41"/>
      <c r="C63" s="43"/>
      <c r="D63" s="24"/>
      <c r="E63" s="24"/>
      <c r="F63" s="24"/>
      <c r="G63"/>
      <c r="H63" s="42"/>
      <c r="I63"/>
      <c r="J63"/>
      <c r="K63"/>
      <c r="L63"/>
      <c r="M63"/>
      <c r="N63"/>
      <c r="O63"/>
      <c r="P63"/>
      <c r="Q63"/>
    </row>
    <row r="64" spans="1:17" x14ac:dyDescent="0.25">
      <c r="A64"/>
      <c r="B64" s="41"/>
      <c r="C64" s="43"/>
      <c r="D64" s="24"/>
      <c r="E64" s="24"/>
      <c r="F64" s="24"/>
      <c r="G64"/>
      <c r="H64" s="42"/>
      <c r="I64"/>
      <c r="J64"/>
      <c r="K64"/>
      <c r="L64"/>
      <c r="M64"/>
      <c r="N64"/>
      <c r="O64"/>
      <c r="P64"/>
      <c r="Q64"/>
    </row>
    <row r="65" spans="1:17" x14ac:dyDescent="0.25">
      <c r="A65"/>
      <c r="B65" s="41"/>
      <c r="C65" s="43"/>
      <c r="D65" s="24"/>
      <c r="E65" s="24"/>
      <c r="F65" s="24"/>
      <c r="G65"/>
      <c r="H65" s="42"/>
      <c r="I65"/>
      <c r="J65"/>
      <c r="K65"/>
      <c r="L65"/>
      <c r="M65"/>
      <c r="N65"/>
      <c r="O65"/>
      <c r="P65"/>
      <c r="Q65"/>
    </row>
    <row r="66" spans="1:17" x14ac:dyDescent="0.25">
      <c r="A66"/>
      <c r="B66" s="41"/>
      <c r="C66" s="43"/>
      <c r="D66" s="24"/>
      <c r="E66" s="24"/>
      <c r="F66" s="24"/>
      <c r="G66"/>
      <c r="H66" s="42"/>
      <c r="I66"/>
      <c r="J66"/>
      <c r="K66"/>
      <c r="L66"/>
      <c r="M66"/>
      <c r="N66"/>
      <c r="O66"/>
      <c r="P66"/>
      <c r="Q66"/>
    </row>
    <row r="67" spans="1:17" x14ac:dyDescent="0.25">
      <c r="A67"/>
      <c r="B67" s="43"/>
      <c r="C67" s="43"/>
      <c r="D67" s="24"/>
      <c r="E67" s="24"/>
      <c r="F67" s="24"/>
      <c r="G67"/>
      <c r="H67" s="42"/>
      <c r="I67"/>
      <c r="J67"/>
      <c r="K67"/>
      <c r="L67"/>
      <c r="M67"/>
      <c r="N67"/>
      <c r="O67"/>
      <c r="P67"/>
      <c r="Q67"/>
    </row>
    <row r="68" spans="1:17" x14ac:dyDescent="0.25">
      <c r="A68"/>
      <c r="B68" s="41"/>
      <c r="C68" s="41"/>
      <c r="D68" s="24"/>
      <c r="E68" s="24"/>
      <c r="F68"/>
      <c r="G68"/>
      <c r="H68" s="42"/>
      <c r="I68"/>
      <c r="J68"/>
      <c r="K68"/>
      <c r="L68"/>
      <c r="M68"/>
      <c r="N68"/>
      <c r="O68"/>
      <c r="P68"/>
      <c r="Q68"/>
    </row>
    <row r="69" spans="1:17" x14ac:dyDescent="0.25">
      <c r="A69"/>
      <c r="B69" s="43"/>
      <c r="C69" s="41"/>
      <c r="D69" s="24"/>
      <c r="E69" s="24"/>
      <c r="F69"/>
      <c r="G69"/>
      <c r="H69"/>
      <c r="I69"/>
      <c r="J69"/>
      <c r="K69"/>
      <c r="L69"/>
      <c r="M69"/>
      <c r="N69"/>
      <c r="O69"/>
      <c r="P69"/>
      <c r="Q69"/>
    </row>
    <row r="70" spans="1:17" x14ac:dyDescent="0.25">
      <c r="A70" s="31"/>
      <c r="B70" s="39"/>
      <c r="C70" s="39"/>
      <c r="D70" s="24"/>
      <c r="E70"/>
      <c r="F70"/>
      <c r="G70"/>
      <c r="H70"/>
      <c r="I70"/>
      <c r="J70"/>
      <c r="K70"/>
      <c r="L70"/>
      <c r="M70"/>
      <c r="N70"/>
      <c r="O70"/>
      <c r="P70"/>
      <c r="Q70"/>
    </row>
    <row r="71" spans="1:17" x14ac:dyDescent="0.25">
      <c r="A71"/>
      <c r="B71" s="41"/>
      <c r="C71" s="41"/>
      <c r="D71" s="40"/>
      <c r="E71"/>
      <c r="F71"/>
      <c r="G71"/>
      <c r="H71" s="42"/>
      <c r="I71"/>
      <c r="J71"/>
      <c r="K71"/>
      <c r="L71"/>
      <c r="M71"/>
      <c r="N71"/>
      <c r="O71"/>
      <c r="P71"/>
      <c r="Q71"/>
    </row>
    <row r="72" spans="1:17" x14ac:dyDescent="0.25">
      <c r="A72"/>
      <c r="B72" s="43"/>
      <c r="C72" s="43"/>
      <c r="D72" s="24"/>
      <c r="E72" s="42"/>
      <c r="F72"/>
      <c r="G72"/>
      <c r="H72" s="42"/>
      <c r="I72"/>
      <c r="J72"/>
      <c r="K72"/>
      <c r="L72"/>
      <c r="M72"/>
      <c r="N72"/>
      <c r="O72"/>
      <c r="P72"/>
      <c r="Q72"/>
    </row>
    <row r="73" spans="1:17" x14ac:dyDescent="0.25">
      <c r="A73"/>
      <c r="B73" s="43"/>
      <c r="C73" s="43"/>
      <c r="D73" s="24"/>
      <c r="E73" s="24"/>
      <c r="F73" s="42"/>
      <c r="G73"/>
      <c r="H73" s="42"/>
      <c r="I73"/>
      <c r="J73"/>
      <c r="K73"/>
      <c r="L73"/>
      <c r="M73"/>
      <c r="N73"/>
      <c r="O73"/>
      <c r="P73"/>
      <c r="Q73"/>
    </row>
    <row r="74" spans="1:17" x14ac:dyDescent="0.25">
      <c r="A74"/>
      <c r="B74" s="43"/>
      <c r="C74" s="43"/>
      <c r="D74" s="24"/>
      <c r="E74" s="24"/>
      <c r="F74" s="24"/>
      <c r="G74"/>
      <c r="H74" s="42"/>
      <c r="I74"/>
      <c r="J74"/>
      <c r="K74"/>
      <c r="L74"/>
      <c r="M74"/>
      <c r="N74"/>
      <c r="O74"/>
      <c r="P74"/>
      <c r="Q74"/>
    </row>
    <row r="75" spans="1:17" x14ac:dyDescent="0.25">
      <c r="A75"/>
      <c r="B75" s="43"/>
      <c r="C75" s="43"/>
      <c r="D75" s="24"/>
      <c r="E75" s="24"/>
      <c r="F75" s="24"/>
      <c r="G75"/>
      <c r="H75" s="42"/>
      <c r="I75"/>
      <c r="J75"/>
      <c r="K75"/>
      <c r="L75"/>
      <c r="M75"/>
      <c r="N75"/>
      <c r="O75"/>
      <c r="P75"/>
      <c r="Q75"/>
    </row>
    <row r="76" spans="1:17" x14ac:dyDescent="0.25">
      <c r="A76"/>
      <c r="B76" s="43"/>
      <c r="C76" s="43"/>
      <c r="D76" s="24"/>
      <c r="E76" s="24"/>
      <c r="F76" s="24"/>
      <c r="G76"/>
      <c r="H76" s="42"/>
      <c r="I76"/>
      <c r="J76"/>
      <c r="K76"/>
      <c r="L76"/>
      <c r="M76"/>
      <c r="N76"/>
      <c r="O76"/>
      <c r="P76"/>
      <c r="Q76"/>
    </row>
    <row r="77" spans="1:17" x14ac:dyDescent="0.25">
      <c r="A77"/>
      <c r="B77" s="43"/>
      <c r="C77" s="43"/>
      <c r="D77" s="24"/>
      <c r="E77" s="24"/>
      <c r="F77" s="24"/>
      <c r="G77"/>
      <c r="H77" s="42"/>
      <c r="I77"/>
      <c r="J77"/>
      <c r="K77"/>
      <c r="L77"/>
      <c r="M77"/>
      <c r="N77"/>
      <c r="O77"/>
      <c r="P77"/>
      <c r="Q77"/>
    </row>
    <row r="78" spans="1:17" x14ac:dyDescent="0.25">
      <c r="A78"/>
      <c r="B78" s="43"/>
      <c r="C78" s="43"/>
      <c r="D78" s="24"/>
      <c r="E78" s="24"/>
      <c r="F78"/>
      <c r="G78"/>
      <c r="H78" s="42"/>
      <c r="I78"/>
      <c r="J78"/>
      <c r="K78"/>
      <c r="L78"/>
      <c r="M78"/>
      <c r="N78"/>
      <c r="O78"/>
      <c r="P78"/>
      <c r="Q78"/>
    </row>
    <row r="79" spans="1:17" x14ac:dyDescent="0.25">
      <c r="A79"/>
      <c r="B79" s="43"/>
      <c r="C79" s="43"/>
      <c r="D79" s="24"/>
      <c r="E79" s="24"/>
      <c r="F79"/>
      <c r="G79"/>
      <c r="H79" s="42"/>
      <c r="I79"/>
      <c r="J79"/>
      <c r="K79"/>
      <c r="L79"/>
      <c r="M79"/>
      <c r="N79"/>
      <c r="O79"/>
      <c r="P79"/>
      <c r="Q79"/>
    </row>
    <row r="80" spans="1:17" x14ac:dyDescent="0.25">
      <c r="A80"/>
      <c r="B80" s="43"/>
      <c r="C80" s="43"/>
      <c r="D80" s="24"/>
      <c r="E80" s="24"/>
      <c r="F80"/>
      <c r="G80"/>
      <c r="H80"/>
      <c r="I80"/>
      <c r="J80"/>
      <c r="K80"/>
      <c r="L80"/>
      <c r="M80"/>
      <c r="N80"/>
      <c r="O80"/>
      <c r="P80"/>
      <c r="Q80"/>
    </row>
    <row r="81" spans="1:17" x14ac:dyDescent="0.25">
      <c r="A81"/>
      <c r="B81" s="22"/>
      <c r="C81" s="22"/>
      <c r="D81" s="22"/>
      <c r="E81" s="22"/>
      <c r="F81" s="22"/>
      <c r="G81"/>
      <c r="H81"/>
      <c r="M81"/>
      <c r="N81"/>
      <c r="O81"/>
      <c r="P81"/>
      <c r="Q81"/>
    </row>
  </sheetData>
  <hyperlinks>
    <hyperlink ref="A1" location="TOC!A1" display="TOC" xr:uid="{00000000-0004-0000-0E00-000000000000}"/>
  </hyperlink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I81"/>
  <sheetViews>
    <sheetView zoomScale="90" zoomScaleNormal="90" workbookViewId="0"/>
  </sheetViews>
  <sheetFormatPr defaultColWidth="9.140625" defaultRowHeight="15" x14ac:dyDescent="0.25"/>
  <cols>
    <col min="1" max="1" width="11.42578125" style="10" customWidth="1"/>
    <col min="2" max="16384" width="9.140625" style="10"/>
  </cols>
  <sheetData>
    <row r="1" spans="1:35" x14ac:dyDescent="0.25">
      <c r="A1" s="9" t="s">
        <v>0</v>
      </c>
      <c r="D1" s="36" t="s">
        <v>253</v>
      </c>
    </row>
    <row r="2" spans="1:35" x14ac:dyDescent="0.25">
      <c r="A2" s="11" t="s">
        <v>35</v>
      </c>
      <c r="B2" s="12" t="s">
        <v>42</v>
      </c>
      <c r="C2" s="11"/>
    </row>
    <row r="3" spans="1:35" x14ac:dyDescent="0.25">
      <c r="A3" s="11" t="s">
        <v>36</v>
      </c>
      <c r="B3" s="12" t="s">
        <v>43</v>
      </c>
      <c r="C3" s="11"/>
    </row>
    <row r="4" spans="1:35" x14ac:dyDescent="0.25">
      <c r="G4" s="61"/>
      <c r="H4" s="62" t="s">
        <v>303</v>
      </c>
      <c r="I4" s="62" t="s">
        <v>226</v>
      </c>
      <c r="J4" s="62" t="s">
        <v>304</v>
      </c>
    </row>
    <row r="5" spans="1:35" x14ac:dyDescent="0.25">
      <c r="G5" s="62" t="s">
        <v>305</v>
      </c>
      <c r="H5" s="62">
        <v>47827</v>
      </c>
      <c r="I5" s="62">
        <v>121385</v>
      </c>
      <c r="J5" s="62">
        <v>169212</v>
      </c>
    </row>
    <row r="10" spans="1:35" x14ac:dyDescent="0.25">
      <c r="C10" s="57" t="s">
        <v>318</v>
      </c>
      <c r="D10" s="57"/>
      <c r="E10" s="57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7"/>
      <c r="R10" s="57"/>
      <c r="S10" s="57"/>
      <c r="T10" s="57"/>
      <c r="U10" s="57"/>
      <c r="V10" s="57"/>
      <c r="W10" s="57"/>
      <c r="X10" s="57"/>
      <c r="Y10" s="57"/>
      <c r="Z10" s="57"/>
      <c r="AA10" s="57"/>
      <c r="AB10" s="57"/>
      <c r="AC10" s="57"/>
      <c r="AD10" s="57"/>
      <c r="AE10" s="57"/>
      <c r="AF10" s="57"/>
      <c r="AG10" s="57"/>
      <c r="AH10" s="57"/>
      <c r="AI10" s="57"/>
    </row>
    <row r="11" spans="1:35" x14ac:dyDescent="0.25">
      <c r="C11" s="79" t="s">
        <v>319</v>
      </c>
      <c r="D11" s="57"/>
      <c r="E11" s="57"/>
      <c r="F11" s="57"/>
      <c r="G11" s="57"/>
      <c r="H11" s="57"/>
      <c r="I11" s="57"/>
      <c r="J11" s="57"/>
      <c r="K11" s="57"/>
      <c r="L11" s="57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  <c r="X11" s="57"/>
      <c r="Y11" s="57"/>
      <c r="Z11" s="57"/>
      <c r="AA11" s="57"/>
      <c r="AB11" s="57"/>
      <c r="AC11" s="57"/>
      <c r="AD11" s="57"/>
      <c r="AE11" s="57"/>
      <c r="AF11" s="57"/>
      <c r="AG11" s="57"/>
      <c r="AH11" s="57"/>
      <c r="AI11" s="57"/>
    </row>
    <row r="12" spans="1:35" ht="14.45" customHeight="1" x14ac:dyDescent="0.25">
      <c r="C12" s="161" t="s">
        <v>320</v>
      </c>
      <c r="D12" s="161"/>
      <c r="E12" s="161"/>
      <c r="F12" s="161"/>
      <c r="G12" s="59"/>
      <c r="H12" s="59"/>
      <c r="I12" s="59"/>
      <c r="J12" s="59"/>
      <c r="K12" s="59"/>
      <c r="L12" s="59"/>
      <c r="M12" s="59"/>
      <c r="N12" s="59"/>
      <c r="O12" s="59"/>
      <c r="P12" s="59"/>
    </row>
    <row r="13" spans="1:35" x14ac:dyDescent="0.25">
      <c r="C13" s="80" t="s">
        <v>302</v>
      </c>
      <c r="D13" s="80" t="s">
        <v>303</v>
      </c>
      <c r="E13" s="80" t="s">
        <v>316</v>
      </c>
      <c r="F13" s="80"/>
      <c r="G13" s="75"/>
      <c r="H13" s="75"/>
      <c r="I13" s="75"/>
      <c r="J13" s="75"/>
      <c r="K13" s="75"/>
      <c r="L13" s="75"/>
      <c r="M13" s="75"/>
      <c r="N13" s="75"/>
      <c r="O13" s="75"/>
      <c r="P13" s="75"/>
    </row>
    <row r="14" spans="1:35" x14ac:dyDescent="0.25">
      <c r="C14" s="81">
        <v>20</v>
      </c>
      <c r="D14" s="74">
        <v>0.1125</v>
      </c>
      <c r="E14" s="74">
        <v>0.13200000000000001</v>
      </c>
      <c r="F14" s="74">
        <f>(D14*$H$5+E14*$I$5)/$J$5</f>
        <v>0.12648841394227361</v>
      </c>
      <c r="G14" s="75"/>
      <c r="H14" s="75"/>
      <c r="I14" s="75"/>
      <c r="J14" s="75"/>
      <c r="K14" s="75"/>
      <c r="L14" s="75"/>
      <c r="M14" s="75"/>
      <c r="N14" s="75"/>
      <c r="O14" s="75"/>
      <c r="P14" s="75"/>
    </row>
    <row r="15" spans="1:35" x14ac:dyDescent="0.25">
      <c r="C15" s="81">
        <v>25</v>
      </c>
      <c r="D15" s="74">
        <v>0.1125</v>
      </c>
      <c r="E15" s="74">
        <v>0.12540000000000001</v>
      </c>
      <c r="F15" s="74">
        <f t="shared" ref="F15:F23" si="0">(D15*$H$5+E15*$I$5)/$J$5</f>
        <v>0.12175387383873486</v>
      </c>
      <c r="G15" s="75"/>
      <c r="H15" s="75"/>
      <c r="I15" s="75"/>
      <c r="J15" s="75"/>
      <c r="K15" s="75"/>
      <c r="L15" s="75"/>
      <c r="M15" s="75"/>
      <c r="N15" s="75"/>
      <c r="O15" s="75"/>
      <c r="P15" s="75"/>
    </row>
    <row r="16" spans="1:35" x14ac:dyDescent="0.25">
      <c r="C16" s="81">
        <v>30</v>
      </c>
      <c r="D16" s="74">
        <v>2.4E-2</v>
      </c>
      <c r="E16" s="74">
        <v>4.2200000000000001E-2</v>
      </c>
      <c r="F16" s="74">
        <f t="shared" si="0"/>
        <v>3.7055853012788693E-2</v>
      </c>
    </row>
    <row r="17" spans="3:6" x14ac:dyDescent="0.25">
      <c r="C17" s="81">
        <v>35</v>
      </c>
      <c r="D17" s="74">
        <v>1.9599999999999999E-2</v>
      </c>
      <c r="E17" s="74">
        <v>2.3800000000000002E-2</v>
      </c>
      <c r="F17" s="74">
        <f t="shared" si="0"/>
        <v>2.2612889156797392E-2</v>
      </c>
    </row>
    <row r="18" spans="3:6" x14ac:dyDescent="0.25">
      <c r="C18" s="81">
        <v>40</v>
      </c>
      <c r="D18" s="74">
        <v>1.6199999999999999E-2</v>
      </c>
      <c r="E18" s="74">
        <v>1.6899999999999998E-2</v>
      </c>
      <c r="F18" s="74">
        <f t="shared" si="0"/>
        <v>1.6702148192799561E-2</v>
      </c>
    </row>
    <row r="19" spans="3:6" x14ac:dyDescent="0.25">
      <c r="C19" s="81">
        <v>45</v>
      </c>
      <c r="D19" s="74">
        <v>0.02</v>
      </c>
      <c r="E19" s="74">
        <v>1.35E-2</v>
      </c>
      <c r="F19" s="74">
        <f t="shared" si="0"/>
        <v>1.5337195352575468E-2</v>
      </c>
    </row>
    <row r="20" spans="3:6" x14ac:dyDescent="0.25">
      <c r="C20" s="81">
        <v>50</v>
      </c>
      <c r="D20" s="74">
        <v>0.02</v>
      </c>
      <c r="E20" s="74">
        <v>0.02</v>
      </c>
      <c r="F20" s="74">
        <f t="shared" si="0"/>
        <v>0.02</v>
      </c>
    </row>
    <row r="21" spans="3:6" x14ac:dyDescent="0.25">
      <c r="C21" s="81">
        <v>55</v>
      </c>
      <c r="D21" s="74">
        <v>0.04</v>
      </c>
      <c r="E21" s="74">
        <v>0.03</v>
      </c>
      <c r="F21" s="74">
        <f t="shared" si="0"/>
        <v>3.282645438857764E-2</v>
      </c>
    </row>
    <row r="22" spans="3:6" x14ac:dyDescent="0.25">
      <c r="C22" s="81">
        <v>60</v>
      </c>
      <c r="D22" s="74">
        <v>0.04</v>
      </c>
      <c r="E22" s="74">
        <v>0.03</v>
      </c>
      <c r="F22" s="74">
        <f t="shared" si="0"/>
        <v>3.282645438857764E-2</v>
      </c>
    </row>
    <row r="23" spans="3:6" x14ac:dyDescent="0.25">
      <c r="C23" s="81">
        <v>65</v>
      </c>
      <c r="D23" s="74">
        <v>0</v>
      </c>
      <c r="E23" s="74">
        <v>0</v>
      </c>
      <c r="F23" s="74">
        <f t="shared" si="0"/>
        <v>0</v>
      </c>
    </row>
    <row r="34" spans="1:17" x14ac:dyDescent="0.25">
      <c r="A34"/>
      <c r="B34" s="41"/>
      <c r="C34"/>
      <c r="D34" s="42"/>
      <c r="E34" s="42"/>
      <c r="F34"/>
      <c r="G34" s="40"/>
      <c r="H34"/>
      <c r="I34"/>
      <c r="J34"/>
      <c r="K34" s="43"/>
      <c r="L34"/>
      <c r="M34"/>
      <c r="N34"/>
      <c r="O34" s="42"/>
      <c r="P34" s="42"/>
      <c r="Q34" s="42"/>
    </row>
    <row r="35" spans="1:17" x14ac:dyDescent="0.25">
      <c r="A35"/>
      <c r="B35" s="41"/>
      <c r="C35" s="43"/>
      <c r="D35" s="42"/>
      <c r="E35" s="42"/>
      <c r="F35" s="42"/>
      <c r="G35" s="40"/>
      <c r="H35"/>
      <c r="I35"/>
      <c r="J35"/>
      <c r="K35" s="43"/>
      <c r="L35"/>
      <c r="M35"/>
      <c r="N35"/>
      <c r="O35" s="42"/>
      <c r="P35" s="42"/>
      <c r="Q35" s="42"/>
    </row>
    <row r="36" spans="1:17" x14ac:dyDescent="0.25">
      <c r="A36"/>
      <c r="B36" s="41"/>
      <c r="C36" s="43"/>
      <c r="D36" s="42"/>
      <c r="E36" s="42"/>
      <c r="F36" s="42"/>
      <c r="G36" s="40"/>
      <c r="H36"/>
      <c r="I36"/>
      <c r="J36"/>
      <c r="K36" s="43"/>
      <c r="L36"/>
      <c r="M36"/>
      <c r="N36"/>
      <c r="O36" s="42"/>
      <c r="P36" s="42"/>
      <c r="Q36" s="42"/>
    </row>
    <row r="37" spans="1:17" x14ac:dyDescent="0.25">
      <c r="A37"/>
      <c r="B37" s="41"/>
      <c r="C37" s="43"/>
      <c r="D37" s="42"/>
      <c r="E37" s="42"/>
      <c r="F37" s="42"/>
      <c r="G37" s="40"/>
      <c r="H37"/>
      <c r="I37"/>
      <c r="J37"/>
      <c r="K37" s="43"/>
      <c r="L37"/>
      <c r="M37"/>
      <c r="N37"/>
      <c r="O37" s="42"/>
      <c r="P37" s="42"/>
      <c r="Q37" s="42"/>
    </row>
    <row r="38" spans="1:17" x14ac:dyDescent="0.25">
      <c r="A38"/>
      <c r="B38" s="41"/>
      <c r="C38" s="43"/>
      <c r="D38" s="42"/>
      <c r="E38" s="42"/>
      <c r="F38" s="42"/>
      <c r="G38" s="40"/>
      <c r="H38"/>
      <c r="I38"/>
      <c r="J38"/>
      <c r="K38" s="43"/>
      <c r="L38"/>
      <c r="M38"/>
      <c r="N38"/>
      <c r="O38" s="42"/>
      <c r="P38" s="42"/>
      <c r="Q38" s="42"/>
    </row>
    <row r="39" spans="1:17" x14ac:dyDescent="0.25">
      <c r="A39"/>
      <c r="B39" s="41"/>
      <c r="C39" s="43"/>
      <c r="D39" s="42"/>
      <c r="E39" s="42"/>
      <c r="F39" s="42"/>
      <c r="G39" s="40"/>
      <c r="H39"/>
      <c r="I39"/>
      <c r="J39"/>
      <c r="K39" s="41"/>
      <c r="L39"/>
      <c r="M39"/>
      <c r="N39"/>
      <c r="O39" s="42"/>
      <c r="P39" s="42"/>
      <c r="Q39" s="42"/>
    </row>
    <row r="40" spans="1:17" x14ac:dyDescent="0.25">
      <c r="A40"/>
      <c r="B40" s="43"/>
      <c r="C40" s="43"/>
      <c r="D40" s="42"/>
      <c r="E40" s="42"/>
      <c r="F40" s="42"/>
      <c r="G40" s="40"/>
      <c r="H40"/>
      <c r="I40"/>
      <c r="J40"/>
      <c r="K40" s="41"/>
      <c r="L40"/>
      <c r="M40"/>
      <c r="N40"/>
      <c r="O40" s="42"/>
      <c r="P40" s="42"/>
      <c r="Q40"/>
    </row>
    <row r="41" spans="1:17" x14ac:dyDescent="0.25">
      <c r="A41"/>
      <c r="B41" s="41"/>
      <c r="C41" s="41"/>
      <c r="D41" s="42"/>
      <c r="E41" s="42"/>
      <c r="F41"/>
      <c r="G41" s="40"/>
      <c r="H41"/>
      <c r="I41"/>
      <c r="J41" s="31"/>
      <c r="K41" s="39"/>
      <c r="L41"/>
      <c r="M41"/>
      <c r="N41"/>
      <c r="O41" s="42"/>
      <c r="P41" s="42"/>
      <c r="Q41"/>
    </row>
    <row r="42" spans="1:17" x14ac:dyDescent="0.25">
      <c r="A42"/>
      <c r="B42" s="43"/>
      <c r="C42" s="41"/>
      <c r="D42" s="42"/>
      <c r="E42" s="42"/>
      <c r="F42"/>
      <c r="G42" s="40"/>
      <c r="H42"/>
      <c r="I42"/>
      <c r="J42"/>
      <c r="K42" s="41"/>
      <c r="L42"/>
      <c r="M42"/>
      <c r="N42" s="31"/>
      <c r="O42" s="24"/>
      <c r="P42"/>
      <c r="Q42"/>
    </row>
    <row r="43" spans="1:17" x14ac:dyDescent="0.25">
      <c r="A43" s="31"/>
      <c r="B43" s="39"/>
      <c r="C43" s="39"/>
      <c r="D43" s="24"/>
      <c r="E43"/>
      <c r="F43"/>
      <c r="G43"/>
      <c r="H43"/>
      <c r="I43"/>
      <c r="J43"/>
      <c r="K43" s="43"/>
      <c r="L43"/>
      <c r="M43"/>
      <c r="N43"/>
      <c r="O43" s="42"/>
      <c r="P43"/>
      <c r="Q43"/>
    </row>
    <row r="44" spans="1:17" x14ac:dyDescent="0.25">
      <c r="A44"/>
      <c r="B44" s="41"/>
      <c r="C44" s="41"/>
      <c r="D44" s="42"/>
      <c r="E44"/>
      <c r="F44"/>
      <c r="G44"/>
      <c r="H44"/>
      <c r="I44"/>
      <c r="J44"/>
      <c r="K44" s="43"/>
      <c r="L44"/>
      <c r="M44"/>
      <c r="N44"/>
      <c r="O44" s="42"/>
      <c r="P44" s="42"/>
      <c r="Q44"/>
    </row>
    <row r="45" spans="1:17" x14ac:dyDescent="0.25">
      <c r="A45"/>
      <c r="B45" s="43"/>
      <c r="C45" s="43"/>
      <c r="D45" s="42"/>
      <c r="E45" s="42"/>
      <c r="F45"/>
      <c r="G45"/>
      <c r="H45"/>
      <c r="I45"/>
      <c r="J45"/>
      <c r="K45" s="43"/>
      <c r="L45"/>
      <c r="M45"/>
      <c r="N45"/>
      <c r="O45" s="42"/>
      <c r="P45" s="42"/>
      <c r="Q45" s="42"/>
    </row>
    <row r="46" spans="1:17" x14ac:dyDescent="0.25">
      <c r="A46"/>
      <c r="B46" s="43"/>
      <c r="C46" s="43"/>
      <c r="D46" s="42"/>
      <c r="E46" s="42"/>
      <c r="F46" s="42"/>
      <c r="G46"/>
      <c r="H46"/>
      <c r="I46"/>
      <c r="J46"/>
      <c r="K46" s="43"/>
      <c r="L46"/>
      <c r="M46"/>
      <c r="N46"/>
      <c r="O46" s="42"/>
      <c r="P46" s="42"/>
      <c r="Q46" s="42"/>
    </row>
    <row r="47" spans="1:17" x14ac:dyDescent="0.25">
      <c r="A47"/>
      <c r="B47" s="43"/>
      <c r="C47" s="43"/>
      <c r="D47" s="42"/>
      <c r="E47" s="42"/>
      <c r="F47" s="42"/>
      <c r="G47"/>
      <c r="H47"/>
      <c r="I47"/>
      <c r="J47"/>
      <c r="K47" s="43"/>
      <c r="L47"/>
      <c r="M47"/>
      <c r="N47"/>
      <c r="O47" s="42"/>
      <c r="P47" s="42"/>
      <c r="Q47" s="42"/>
    </row>
    <row r="48" spans="1:17" x14ac:dyDescent="0.25">
      <c r="A48"/>
      <c r="B48" s="43"/>
      <c r="C48" s="43"/>
      <c r="D48" s="42"/>
      <c r="E48" s="42"/>
      <c r="F48" s="42"/>
      <c r="G48"/>
      <c r="H48"/>
      <c r="I48"/>
      <c r="J48"/>
      <c r="K48" s="43"/>
      <c r="L48"/>
      <c r="M48"/>
      <c r="N48"/>
      <c r="O48" s="42"/>
      <c r="P48" s="42"/>
      <c r="Q48" s="42"/>
    </row>
    <row r="49" spans="1:17" x14ac:dyDescent="0.25">
      <c r="A49"/>
      <c r="B49" s="43"/>
      <c r="C49" s="43"/>
      <c r="D49" s="42"/>
      <c r="E49" s="42"/>
      <c r="F49" s="42"/>
      <c r="G49"/>
      <c r="H49"/>
      <c r="I49"/>
      <c r="J49"/>
      <c r="K49" s="43"/>
      <c r="L49"/>
      <c r="M49"/>
      <c r="N49"/>
      <c r="O49" s="42"/>
      <c r="P49" s="42"/>
      <c r="Q49" s="42"/>
    </row>
    <row r="50" spans="1:17" x14ac:dyDescent="0.25">
      <c r="A50"/>
      <c r="B50" s="43"/>
      <c r="C50" s="43"/>
      <c r="D50" s="42"/>
      <c r="E50" s="42"/>
      <c r="F50" s="42"/>
      <c r="G50"/>
      <c r="H50"/>
      <c r="I50"/>
      <c r="J50"/>
      <c r="K50" s="43"/>
      <c r="L50"/>
      <c r="M50"/>
      <c r="N50"/>
      <c r="O50" s="42"/>
      <c r="P50" s="42"/>
      <c r="Q50" s="42"/>
    </row>
    <row r="51" spans="1:17" x14ac:dyDescent="0.25">
      <c r="A51"/>
      <c r="B51" s="43"/>
      <c r="C51" s="43"/>
      <c r="D51" s="42"/>
      <c r="E51" s="42"/>
      <c r="F51" s="42"/>
      <c r="G51"/>
      <c r="H51"/>
      <c r="I51"/>
      <c r="J51"/>
      <c r="K51" s="43"/>
      <c r="L51"/>
      <c r="M51"/>
      <c r="N51"/>
      <c r="O51" s="42"/>
      <c r="P51" s="42"/>
      <c r="Q51"/>
    </row>
    <row r="52" spans="1:17" x14ac:dyDescent="0.25">
      <c r="A52"/>
      <c r="B52" s="43"/>
      <c r="C52" s="43"/>
      <c r="D52" s="42"/>
      <c r="E52" s="42"/>
      <c r="F52"/>
      <c r="G52"/>
      <c r="H52"/>
      <c r="I52"/>
      <c r="J52"/>
      <c r="K52"/>
      <c r="L52"/>
      <c r="M52"/>
      <c r="N52"/>
      <c r="O52" s="42"/>
      <c r="P52" s="42"/>
      <c r="Q52"/>
    </row>
    <row r="53" spans="1:17" x14ac:dyDescent="0.25">
      <c r="A53"/>
      <c r="B53" s="43"/>
      <c r="C53" s="43"/>
      <c r="D53" s="42"/>
      <c r="E53" s="42"/>
      <c r="F53"/>
      <c r="G53"/>
      <c r="H53"/>
      <c r="I53"/>
      <c r="J53"/>
      <c r="K53"/>
      <c r="L53"/>
      <c r="M53"/>
      <c r="N53"/>
      <c r="O53"/>
      <c r="P53"/>
      <c r="Q53"/>
    </row>
    <row r="54" spans="1:17" x14ac:dyDescent="0.25">
      <c r="A54"/>
      <c r="B54" s="22"/>
      <c r="C54" s="22"/>
      <c r="D54" s="22"/>
      <c r="E54" s="22"/>
      <c r="F54" s="22"/>
      <c r="G54"/>
      <c r="H54"/>
      <c r="I54"/>
      <c r="J54"/>
      <c r="K54"/>
      <c r="L54"/>
      <c r="M54"/>
      <c r="N54"/>
      <c r="O54"/>
      <c r="P54"/>
      <c r="Q54"/>
    </row>
    <row r="55" spans="1:17" x14ac:dyDescent="0.25">
      <c r="A55"/>
      <c r="B55" s="22"/>
      <c r="C55" s="22"/>
      <c r="D55" s="22"/>
      <c r="E55" s="22"/>
      <c r="F55" s="22"/>
      <c r="G55"/>
      <c r="H55"/>
      <c r="I55"/>
      <c r="J55"/>
      <c r="K55"/>
      <c r="L55"/>
      <c r="M55"/>
      <c r="N55"/>
      <c r="O55"/>
      <c r="P55"/>
      <c r="Q55"/>
    </row>
    <row r="56" spans="1:17" x14ac:dyDescent="0.25">
      <c r="A56"/>
      <c r="B56" s="22"/>
      <c r="C56"/>
      <c r="D56" s="22"/>
      <c r="E56" s="22"/>
      <c r="F56" s="22"/>
      <c r="G56"/>
      <c r="H56"/>
      <c r="I56"/>
      <c r="J56"/>
      <c r="K56"/>
      <c r="L56"/>
      <c r="M56"/>
      <c r="N56"/>
      <c r="O56"/>
      <c r="P56"/>
      <c r="Q56"/>
    </row>
    <row r="57" spans="1:17" x14ac:dyDescent="0.25">
      <c r="A57" s="14"/>
      <c r="B57"/>
      <c r="C57"/>
      <c r="D57" s="14"/>
      <c r="E57"/>
      <c r="F57" s="22"/>
      <c r="G57"/>
      <c r="H57"/>
      <c r="I57"/>
      <c r="J57"/>
      <c r="K57"/>
      <c r="L57"/>
      <c r="M57"/>
      <c r="N57"/>
      <c r="O57"/>
      <c r="P57"/>
      <c r="Q57"/>
    </row>
    <row r="58" spans="1:17" x14ac:dyDescent="0.25">
      <c r="A58" s="14"/>
      <c r="B58"/>
      <c r="C58"/>
      <c r="D58" s="14"/>
      <c r="E58"/>
      <c r="F58"/>
      <c r="G58"/>
      <c r="H58"/>
      <c r="I58"/>
      <c r="J58"/>
      <c r="K58"/>
      <c r="L58"/>
      <c r="M58"/>
      <c r="N58"/>
      <c r="O58"/>
      <c r="P58"/>
      <c r="Q58"/>
    </row>
    <row r="59" spans="1:17" x14ac:dyDescent="0.25">
      <c r="A59" s="14"/>
      <c r="B59"/>
      <c r="C59"/>
      <c r="D59" s="14"/>
      <c r="E59"/>
      <c r="F59" s="14"/>
      <c r="G59"/>
      <c r="H59"/>
      <c r="I59"/>
      <c r="J59"/>
      <c r="K59"/>
      <c r="L59"/>
      <c r="M59"/>
      <c r="N59"/>
      <c r="O59"/>
      <c r="P59"/>
      <c r="Q59"/>
    </row>
    <row r="60" spans="1:17" x14ac:dyDescent="0.25">
      <c r="A60" s="14"/>
      <c r="B60" s="43"/>
      <c r="C60" s="41"/>
      <c r="D60" s="38"/>
      <c r="E60" s="40"/>
      <c r="F60"/>
      <c r="G60"/>
      <c r="H60" s="42"/>
      <c r="I60"/>
      <c r="J60"/>
      <c r="K60"/>
      <c r="L60"/>
      <c r="M60"/>
      <c r="N60"/>
      <c r="O60"/>
      <c r="P60"/>
      <c r="Q60"/>
    </row>
    <row r="61" spans="1:17" x14ac:dyDescent="0.25">
      <c r="A61"/>
      <c r="B61" s="41"/>
      <c r="C61"/>
      <c r="D61" s="24"/>
      <c r="E61" s="42"/>
      <c r="F61"/>
      <c r="G61"/>
      <c r="H61" s="42"/>
      <c r="I61"/>
      <c r="J61"/>
      <c r="K61"/>
      <c r="L61"/>
      <c r="M61"/>
      <c r="N61"/>
      <c r="O61"/>
      <c r="P61"/>
      <c r="Q61"/>
    </row>
    <row r="62" spans="1:17" x14ac:dyDescent="0.25">
      <c r="A62"/>
      <c r="B62" s="41"/>
      <c r="C62" s="43"/>
      <c r="D62" s="24"/>
      <c r="E62" s="24"/>
      <c r="F62" s="42"/>
      <c r="G62"/>
      <c r="H62" s="42"/>
      <c r="I62"/>
      <c r="J62"/>
      <c r="K62"/>
      <c r="L62"/>
      <c r="M62"/>
      <c r="N62"/>
      <c r="O62"/>
      <c r="P62"/>
      <c r="Q62"/>
    </row>
    <row r="63" spans="1:17" x14ac:dyDescent="0.25">
      <c r="A63"/>
      <c r="B63" s="41"/>
      <c r="C63" s="43"/>
      <c r="D63" s="24"/>
      <c r="E63" s="24"/>
      <c r="F63" s="24"/>
      <c r="G63"/>
      <c r="H63" s="42"/>
      <c r="I63"/>
      <c r="J63"/>
      <c r="K63"/>
      <c r="L63"/>
      <c r="M63"/>
      <c r="N63"/>
      <c r="O63"/>
      <c r="P63"/>
      <c r="Q63"/>
    </row>
    <row r="64" spans="1:17" x14ac:dyDescent="0.25">
      <c r="A64"/>
      <c r="B64" s="41"/>
      <c r="C64" s="43"/>
      <c r="D64" s="24"/>
      <c r="E64" s="24"/>
      <c r="F64" s="24"/>
      <c r="G64"/>
      <c r="H64" s="42"/>
      <c r="I64"/>
      <c r="J64"/>
      <c r="K64"/>
      <c r="L64"/>
      <c r="M64"/>
      <c r="N64"/>
      <c r="O64"/>
      <c r="P64"/>
      <c r="Q64"/>
    </row>
    <row r="65" spans="1:17" x14ac:dyDescent="0.25">
      <c r="A65"/>
      <c r="B65" s="41"/>
      <c r="C65" s="43"/>
      <c r="D65" s="24"/>
      <c r="E65" s="24"/>
      <c r="F65" s="24"/>
      <c r="G65"/>
      <c r="H65" s="42"/>
      <c r="I65"/>
      <c r="J65"/>
      <c r="K65"/>
      <c r="L65"/>
      <c r="M65"/>
      <c r="N65"/>
      <c r="O65"/>
      <c r="P65"/>
      <c r="Q65"/>
    </row>
    <row r="66" spans="1:17" x14ac:dyDescent="0.25">
      <c r="A66"/>
      <c r="B66" s="41"/>
      <c r="C66" s="43"/>
      <c r="D66" s="24"/>
      <c r="E66" s="24"/>
      <c r="F66" s="24"/>
      <c r="G66"/>
      <c r="H66" s="42"/>
      <c r="I66"/>
      <c r="J66"/>
      <c r="K66"/>
      <c r="L66"/>
      <c r="M66"/>
      <c r="N66"/>
      <c r="O66"/>
      <c r="P66"/>
      <c r="Q66"/>
    </row>
    <row r="67" spans="1:17" x14ac:dyDescent="0.25">
      <c r="A67"/>
      <c r="B67" s="43"/>
      <c r="C67" s="43"/>
      <c r="D67" s="24"/>
      <c r="E67" s="24"/>
      <c r="F67" s="24"/>
      <c r="G67"/>
      <c r="H67" s="42"/>
      <c r="I67"/>
      <c r="J67"/>
      <c r="K67"/>
      <c r="L67"/>
      <c r="M67"/>
      <c r="N67"/>
      <c r="O67"/>
      <c r="P67"/>
      <c r="Q67"/>
    </row>
    <row r="68" spans="1:17" x14ac:dyDescent="0.25">
      <c r="A68"/>
      <c r="B68" s="41"/>
      <c r="C68" s="41"/>
      <c r="D68" s="24"/>
      <c r="E68" s="24"/>
      <c r="F68"/>
      <c r="G68"/>
      <c r="H68" s="42"/>
      <c r="I68"/>
      <c r="J68"/>
      <c r="K68"/>
      <c r="L68"/>
      <c r="M68"/>
      <c r="N68"/>
      <c r="O68"/>
      <c r="P68"/>
      <c r="Q68"/>
    </row>
    <row r="69" spans="1:17" x14ac:dyDescent="0.25">
      <c r="A69"/>
      <c r="B69" s="43"/>
      <c r="C69" s="41"/>
      <c r="D69" s="24"/>
      <c r="E69" s="24"/>
      <c r="F69"/>
      <c r="G69"/>
      <c r="H69"/>
      <c r="I69"/>
      <c r="J69"/>
      <c r="K69"/>
      <c r="L69"/>
      <c r="M69"/>
      <c r="N69"/>
      <c r="O69"/>
      <c r="P69"/>
      <c r="Q69"/>
    </row>
    <row r="70" spans="1:17" x14ac:dyDescent="0.25">
      <c r="A70" s="31"/>
      <c r="B70" s="39"/>
      <c r="C70" s="39"/>
      <c r="D70" s="24"/>
      <c r="E70"/>
      <c r="F70"/>
      <c r="G70"/>
      <c r="H70"/>
      <c r="I70"/>
      <c r="J70"/>
      <c r="K70"/>
      <c r="L70"/>
      <c r="M70"/>
      <c r="N70"/>
      <c r="O70"/>
      <c r="P70"/>
      <c r="Q70"/>
    </row>
    <row r="71" spans="1:17" x14ac:dyDescent="0.25">
      <c r="A71"/>
      <c r="B71" s="41"/>
      <c r="C71" s="41"/>
      <c r="D71" s="40"/>
      <c r="E71"/>
      <c r="F71"/>
      <c r="G71"/>
      <c r="H71" s="42"/>
      <c r="I71"/>
      <c r="J71"/>
      <c r="K71"/>
      <c r="L71"/>
      <c r="M71"/>
      <c r="N71"/>
      <c r="O71"/>
      <c r="P71"/>
      <c r="Q71"/>
    </row>
    <row r="72" spans="1:17" x14ac:dyDescent="0.25">
      <c r="A72"/>
      <c r="B72" s="43"/>
      <c r="C72" s="43"/>
      <c r="D72" s="24"/>
      <c r="E72" s="42"/>
      <c r="F72"/>
      <c r="G72"/>
      <c r="H72" s="42"/>
      <c r="I72"/>
      <c r="J72"/>
      <c r="K72"/>
      <c r="L72"/>
      <c r="M72"/>
      <c r="N72"/>
      <c r="O72"/>
      <c r="P72"/>
      <c r="Q72"/>
    </row>
    <row r="73" spans="1:17" x14ac:dyDescent="0.25">
      <c r="A73"/>
      <c r="B73" s="43"/>
      <c r="C73" s="43"/>
      <c r="D73" s="24"/>
      <c r="E73" s="24"/>
      <c r="F73" s="42"/>
      <c r="G73"/>
      <c r="H73" s="42"/>
      <c r="I73"/>
      <c r="J73"/>
      <c r="K73"/>
      <c r="L73"/>
      <c r="M73"/>
      <c r="N73"/>
      <c r="O73"/>
      <c r="P73"/>
      <c r="Q73"/>
    </row>
    <row r="74" spans="1:17" x14ac:dyDescent="0.25">
      <c r="A74"/>
      <c r="B74" s="43"/>
      <c r="C74" s="43"/>
      <c r="D74" s="24"/>
      <c r="E74" s="24"/>
      <c r="F74" s="24"/>
      <c r="G74"/>
      <c r="H74" s="42"/>
      <c r="I74"/>
      <c r="J74"/>
      <c r="K74"/>
      <c r="L74"/>
      <c r="M74"/>
      <c r="N74"/>
      <c r="O74"/>
      <c r="P74"/>
      <c r="Q74"/>
    </row>
    <row r="75" spans="1:17" x14ac:dyDescent="0.25">
      <c r="A75"/>
      <c r="B75" s="43"/>
      <c r="C75" s="43"/>
      <c r="D75" s="24"/>
      <c r="E75" s="24"/>
      <c r="F75" s="24"/>
      <c r="G75"/>
      <c r="H75" s="42"/>
      <c r="I75"/>
      <c r="J75"/>
      <c r="K75"/>
      <c r="L75"/>
      <c r="M75"/>
      <c r="N75"/>
      <c r="O75"/>
      <c r="P75"/>
      <c r="Q75"/>
    </row>
    <row r="76" spans="1:17" x14ac:dyDescent="0.25">
      <c r="A76"/>
      <c r="B76" s="43"/>
      <c r="C76" s="43"/>
      <c r="D76" s="24"/>
      <c r="E76" s="24"/>
      <c r="F76" s="24"/>
      <c r="G76"/>
      <c r="H76" s="42"/>
      <c r="I76"/>
      <c r="J76"/>
      <c r="K76"/>
      <c r="L76"/>
      <c r="M76"/>
      <c r="N76"/>
      <c r="O76"/>
      <c r="P76"/>
      <c r="Q76"/>
    </row>
    <row r="77" spans="1:17" x14ac:dyDescent="0.25">
      <c r="A77"/>
      <c r="B77" s="43"/>
      <c r="C77" s="43"/>
      <c r="D77" s="24"/>
      <c r="E77" s="24"/>
      <c r="F77" s="24"/>
      <c r="G77"/>
      <c r="H77" s="42"/>
      <c r="I77"/>
      <c r="J77"/>
      <c r="K77"/>
      <c r="L77"/>
      <c r="M77"/>
      <c r="N77"/>
      <c r="O77"/>
      <c r="P77"/>
      <c r="Q77"/>
    </row>
    <row r="78" spans="1:17" x14ac:dyDescent="0.25">
      <c r="A78"/>
      <c r="B78" s="43"/>
      <c r="C78" s="43"/>
      <c r="D78" s="24"/>
      <c r="E78" s="24"/>
      <c r="F78"/>
      <c r="G78"/>
      <c r="H78" s="42"/>
      <c r="I78"/>
      <c r="J78"/>
      <c r="K78"/>
      <c r="L78"/>
      <c r="M78"/>
      <c r="N78"/>
      <c r="O78"/>
      <c r="P78"/>
      <c r="Q78"/>
    </row>
    <row r="79" spans="1:17" x14ac:dyDescent="0.25">
      <c r="A79"/>
      <c r="B79" s="43"/>
      <c r="C79" s="43"/>
      <c r="D79" s="24"/>
      <c r="E79" s="24"/>
      <c r="F79"/>
      <c r="G79"/>
      <c r="H79" s="42"/>
      <c r="I79"/>
      <c r="J79"/>
      <c r="K79"/>
      <c r="L79"/>
      <c r="M79"/>
      <c r="N79"/>
      <c r="O79"/>
      <c r="P79"/>
      <c r="Q79"/>
    </row>
    <row r="80" spans="1:17" x14ac:dyDescent="0.25">
      <c r="A80"/>
      <c r="B80" s="43"/>
      <c r="C80" s="43"/>
      <c r="D80" s="24"/>
      <c r="E80" s="24"/>
      <c r="F80"/>
      <c r="G80"/>
      <c r="H80"/>
      <c r="I80"/>
      <c r="J80"/>
      <c r="K80"/>
      <c r="L80"/>
      <c r="M80"/>
      <c r="N80"/>
      <c r="O80"/>
      <c r="P80"/>
      <c r="Q80"/>
    </row>
    <row r="81" spans="1:17" x14ac:dyDescent="0.25">
      <c r="A81"/>
      <c r="B81" s="22"/>
      <c r="C81" s="22"/>
      <c r="D81" s="22"/>
      <c r="E81" s="22"/>
      <c r="F81" s="22"/>
      <c r="G81"/>
      <c r="H81"/>
      <c r="M81"/>
      <c r="N81"/>
      <c r="O81"/>
      <c r="P81"/>
      <c r="Q81"/>
    </row>
  </sheetData>
  <mergeCells count="1">
    <mergeCell ref="C12:F12"/>
  </mergeCells>
  <hyperlinks>
    <hyperlink ref="A1" location="TOC!A1" display="TOC" xr:uid="{00000000-0004-0000-0F00-000000000000}"/>
  </hyperlinks>
  <pageMargins left="0.7" right="0.7" top="0.75" bottom="0.75" header="0.3" footer="0.3"/>
  <pageSetup orientation="portrait" horizontalDpi="0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1DA59-4A4E-4B2A-B6F0-A97A9F822BA6}">
  <dimension ref="A1:G31"/>
  <sheetViews>
    <sheetView zoomScaleNormal="100" workbookViewId="0">
      <selection activeCell="C1" sqref="C1:C1048576"/>
    </sheetView>
  </sheetViews>
  <sheetFormatPr defaultRowHeight="15" x14ac:dyDescent="0.25"/>
  <sheetData>
    <row r="1" spans="1:7" x14ac:dyDescent="0.25">
      <c r="A1" s="9" t="s">
        <v>0</v>
      </c>
    </row>
    <row r="2" spans="1:7" x14ac:dyDescent="0.25">
      <c r="A2" s="11" t="s">
        <v>35</v>
      </c>
      <c r="B2" s="12" t="s">
        <v>407</v>
      </c>
    </row>
    <row r="3" spans="1:7" x14ac:dyDescent="0.25">
      <c r="A3" s="11" t="s">
        <v>36</v>
      </c>
      <c r="B3" s="12" t="s">
        <v>408</v>
      </c>
    </row>
    <row r="4" spans="1:7" x14ac:dyDescent="0.25">
      <c r="A4" s="11"/>
      <c r="B4" s="12"/>
    </row>
    <row r="5" spans="1:7" x14ac:dyDescent="0.25">
      <c r="D5" t="s">
        <v>406</v>
      </c>
    </row>
    <row r="6" spans="1:7" x14ac:dyDescent="0.25">
      <c r="B6" t="s">
        <v>271</v>
      </c>
      <c r="D6" t="s">
        <v>400</v>
      </c>
      <c r="E6" t="s">
        <v>396</v>
      </c>
      <c r="F6" t="s">
        <v>401</v>
      </c>
      <c r="G6" t="s">
        <v>402</v>
      </c>
    </row>
    <row r="7" spans="1:7" x14ac:dyDescent="0.25">
      <c r="C7" s="98" t="s">
        <v>37</v>
      </c>
      <c r="D7">
        <v>22</v>
      </c>
      <c r="E7">
        <v>27</v>
      </c>
      <c r="F7">
        <v>32</v>
      </c>
      <c r="G7">
        <v>37</v>
      </c>
    </row>
    <row r="8" spans="1:7" x14ac:dyDescent="0.25">
      <c r="B8" t="s">
        <v>397</v>
      </c>
      <c r="C8">
        <v>52</v>
      </c>
      <c r="D8" s="154">
        <v>0</v>
      </c>
      <c r="E8" s="154">
        <v>0</v>
      </c>
      <c r="F8" s="154">
        <v>0.2</v>
      </c>
      <c r="G8" s="154">
        <v>0.2</v>
      </c>
    </row>
    <row r="9" spans="1:7" x14ac:dyDescent="0.25">
      <c r="B9">
        <v>53</v>
      </c>
      <c r="C9">
        <v>53</v>
      </c>
      <c r="D9" s="154">
        <v>0</v>
      </c>
      <c r="E9" s="154">
        <v>0</v>
      </c>
      <c r="F9" s="154">
        <v>0.2</v>
      </c>
      <c r="G9" s="154">
        <v>0.2</v>
      </c>
    </row>
    <row r="10" spans="1:7" x14ac:dyDescent="0.25">
      <c r="B10">
        <v>54</v>
      </c>
      <c r="C10">
        <v>54</v>
      </c>
      <c r="D10" s="154">
        <v>0</v>
      </c>
      <c r="E10" s="154">
        <v>0</v>
      </c>
      <c r="F10" s="154">
        <v>0.2</v>
      </c>
      <c r="G10" s="154">
        <v>0.2</v>
      </c>
    </row>
    <row r="11" spans="1:7" x14ac:dyDescent="0.25">
      <c r="B11">
        <v>55</v>
      </c>
      <c r="C11">
        <v>55</v>
      </c>
      <c r="D11" s="154">
        <v>0</v>
      </c>
      <c r="E11" s="154">
        <v>4.3723404255319148E-2</v>
      </c>
      <c r="F11" s="154">
        <v>0.2</v>
      </c>
      <c r="G11" s="154">
        <v>0.2</v>
      </c>
    </row>
    <row r="12" spans="1:7" x14ac:dyDescent="0.25">
      <c r="B12">
        <v>56</v>
      </c>
      <c r="C12">
        <v>56</v>
      </c>
      <c r="D12" s="154">
        <v>0</v>
      </c>
      <c r="E12" s="154">
        <v>4.3723404255319148E-2</v>
      </c>
      <c r="F12" s="154">
        <v>0.2</v>
      </c>
      <c r="G12" s="154">
        <v>0.2</v>
      </c>
    </row>
    <row r="13" spans="1:7" x14ac:dyDescent="0.25">
      <c r="B13">
        <v>57</v>
      </c>
      <c r="C13">
        <v>57</v>
      </c>
      <c r="D13" s="154">
        <v>0</v>
      </c>
      <c r="E13" s="154">
        <v>4.3723404255319148E-2</v>
      </c>
      <c r="F13" s="154">
        <v>0.2</v>
      </c>
      <c r="G13" s="154">
        <v>0.2</v>
      </c>
    </row>
    <row r="14" spans="1:7" x14ac:dyDescent="0.25">
      <c r="B14">
        <v>58</v>
      </c>
      <c r="C14">
        <v>58</v>
      </c>
      <c r="D14" s="154">
        <v>0</v>
      </c>
      <c r="E14" s="154">
        <v>4.3723404255319148E-2</v>
      </c>
      <c r="F14" s="154">
        <v>0.2</v>
      </c>
      <c r="G14" s="154">
        <v>0.2</v>
      </c>
    </row>
    <row r="15" spans="1:7" x14ac:dyDescent="0.25">
      <c r="B15">
        <v>59</v>
      </c>
      <c r="C15">
        <v>59</v>
      </c>
      <c r="D15" s="154">
        <v>0</v>
      </c>
      <c r="E15" s="154">
        <v>0.05</v>
      </c>
      <c r="F15" s="154">
        <v>0.23430851063829788</v>
      </c>
      <c r="G15" s="154">
        <v>0.23430851063829788</v>
      </c>
    </row>
    <row r="16" spans="1:7" x14ac:dyDescent="0.25">
      <c r="B16">
        <v>60</v>
      </c>
      <c r="C16">
        <v>60</v>
      </c>
      <c r="D16" s="154">
        <v>0.05</v>
      </c>
      <c r="E16" s="154">
        <v>8.4308510638297876E-2</v>
      </c>
      <c r="F16" s="154">
        <v>0.26861702127659576</v>
      </c>
      <c r="G16" s="154">
        <v>0.28430851063829787</v>
      </c>
    </row>
    <row r="17" spans="2:7" x14ac:dyDescent="0.25">
      <c r="B17">
        <v>61</v>
      </c>
      <c r="C17">
        <v>61</v>
      </c>
      <c r="D17" s="154">
        <v>0.06</v>
      </c>
      <c r="E17" s="154">
        <v>8.7446808510638296E-2</v>
      </c>
      <c r="F17" s="154">
        <v>0.26861702127659576</v>
      </c>
      <c r="G17" s="154">
        <v>0.28430851063829787</v>
      </c>
    </row>
    <row r="18" spans="2:7" x14ac:dyDescent="0.25">
      <c r="B18">
        <v>62</v>
      </c>
      <c r="C18">
        <v>62</v>
      </c>
      <c r="D18" s="154">
        <v>7.0000000000000007E-2</v>
      </c>
      <c r="E18" s="154">
        <v>9.0585106382978731E-2</v>
      </c>
      <c r="F18" s="154">
        <v>0.26861702127659576</v>
      </c>
      <c r="G18" s="154">
        <v>0.28430851063829787</v>
      </c>
    </row>
    <row r="19" spans="2:7" x14ac:dyDescent="0.25">
      <c r="B19">
        <v>63</v>
      </c>
      <c r="C19">
        <v>63</v>
      </c>
      <c r="D19" s="154">
        <v>0.08</v>
      </c>
      <c r="E19" s="154">
        <v>9.3723404255319151E-2</v>
      </c>
      <c r="F19" s="154">
        <v>0.27781914893617021</v>
      </c>
      <c r="G19" s="154">
        <v>0.31861702127659575</v>
      </c>
    </row>
    <row r="20" spans="2:7" x14ac:dyDescent="0.25">
      <c r="B20">
        <v>64</v>
      </c>
      <c r="C20">
        <v>64</v>
      </c>
      <c r="D20" s="154">
        <v>0.11372340425531915</v>
      </c>
      <c r="E20" s="154">
        <v>0.13430851063829788</v>
      </c>
      <c r="F20" s="154">
        <v>0.27781914893617021</v>
      </c>
      <c r="G20" s="154">
        <v>0.31861702127659575</v>
      </c>
    </row>
    <row r="21" spans="2:7" x14ac:dyDescent="0.25">
      <c r="B21">
        <v>65</v>
      </c>
      <c r="C21">
        <v>65</v>
      </c>
      <c r="D21" s="154">
        <v>0.23430851063829788</v>
      </c>
      <c r="E21" s="154">
        <v>0.26861702127659576</v>
      </c>
      <c r="F21" s="154">
        <v>0.27781914893617021</v>
      </c>
      <c r="G21" s="154">
        <v>0.31861702127659575</v>
      </c>
    </row>
    <row r="22" spans="2:7" x14ac:dyDescent="0.25">
      <c r="B22">
        <v>66</v>
      </c>
      <c r="C22">
        <v>66</v>
      </c>
      <c r="D22" s="154">
        <v>0.2</v>
      </c>
      <c r="E22" s="154">
        <v>0.26861702127659576</v>
      </c>
      <c r="F22" s="154">
        <v>0.27781914893617021</v>
      </c>
      <c r="G22" s="154">
        <v>0.31861702127659575</v>
      </c>
    </row>
    <row r="23" spans="2:7" x14ac:dyDescent="0.25">
      <c r="B23">
        <v>67</v>
      </c>
      <c r="C23">
        <v>67</v>
      </c>
      <c r="D23" s="154">
        <v>0.18430851063829787</v>
      </c>
      <c r="E23" s="154">
        <v>0.2</v>
      </c>
      <c r="F23" s="154">
        <v>0.27781914893617021</v>
      </c>
      <c r="G23" s="154">
        <v>0.31861702127659575</v>
      </c>
    </row>
    <row r="24" spans="2:7" x14ac:dyDescent="0.25">
      <c r="B24">
        <v>68</v>
      </c>
      <c r="C24">
        <v>68</v>
      </c>
      <c r="D24" s="154">
        <v>0.18430851063829787</v>
      </c>
      <c r="E24" s="154">
        <v>0.2</v>
      </c>
      <c r="F24" s="154">
        <v>0.27781914893617021</v>
      </c>
      <c r="G24" s="154">
        <v>0.30292553191489358</v>
      </c>
    </row>
    <row r="25" spans="2:7" x14ac:dyDescent="0.25">
      <c r="B25">
        <v>69</v>
      </c>
      <c r="C25">
        <v>69</v>
      </c>
      <c r="D25" s="154">
        <v>0.18430851063829787</v>
      </c>
      <c r="E25" s="154">
        <v>0.2</v>
      </c>
      <c r="F25" s="154">
        <v>0.27781914893617021</v>
      </c>
      <c r="G25" s="154">
        <v>0.30292553191489358</v>
      </c>
    </row>
    <row r="26" spans="2:7" x14ac:dyDescent="0.25">
      <c r="B26">
        <v>70</v>
      </c>
      <c r="C26">
        <v>70</v>
      </c>
      <c r="D26" s="154">
        <v>0.18430851063829787</v>
      </c>
      <c r="E26" s="154">
        <v>0.2</v>
      </c>
      <c r="F26" s="154">
        <v>0.27781914893617021</v>
      </c>
      <c r="G26" s="154">
        <v>0.26861702127659576</v>
      </c>
    </row>
    <row r="27" spans="2:7" x14ac:dyDescent="0.25">
      <c r="B27">
        <v>71</v>
      </c>
      <c r="C27">
        <v>71</v>
      </c>
      <c r="D27" s="154">
        <v>0.18430851063829787</v>
      </c>
      <c r="E27" s="154">
        <v>0.2</v>
      </c>
      <c r="F27" s="154">
        <v>0.27781914893617021</v>
      </c>
      <c r="G27" s="154">
        <v>0.26861702127659576</v>
      </c>
    </row>
    <row r="28" spans="2:7" x14ac:dyDescent="0.25">
      <c r="B28">
        <v>72</v>
      </c>
      <c r="C28">
        <v>72</v>
      </c>
      <c r="D28" s="154">
        <v>0.18430851063829787</v>
      </c>
      <c r="E28" s="154">
        <v>0.2</v>
      </c>
      <c r="F28" s="154">
        <v>0.27781914893617021</v>
      </c>
      <c r="G28" s="154">
        <v>0.26861702127659576</v>
      </c>
    </row>
    <row r="29" spans="2:7" x14ac:dyDescent="0.25">
      <c r="B29">
        <v>73</v>
      </c>
      <c r="C29">
        <v>73</v>
      </c>
      <c r="D29" s="154">
        <v>0.18430851063829787</v>
      </c>
      <c r="E29" s="154">
        <v>0.2</v>
      </c>
      <c r="F29" s="154">
        <v>0.27781914893617021</v>
      </c>
      <c r="G29" s="154">
        <v>0.26861702127659576</v>
      </c>
    </row>
    <row r="30" spans="2:7" x14ac:dyDescent="0.25">
      <c r="B30">
        <v>74</v>
      </c>
      <c r="C30">
        <v>74</v>
      </c>
      <c r="D30" s="154">
        <v>0.18430851063829787</v>
      </c>
      <c r="E30" s="154">
        <v>0.2</v>
      </c>
      <c r="F30" s="154">
        <v>0.27781914893617021</v>
      </c>
      <c r="G30" s="154">
        <v>0.26861702127659576</v>
      </c>
    </row>
    <row r="31" spans="2:7" x14ac:dyDescent="0.25">
      <c r="B31">
        <v>75</v>
      </c>
      <c r="C31">
        <v>75</v>
      </c>
      <c r="D31" s="154">
        <v>1</v>
      </c>
      <c r="E31" s="154">
        <v>1</v>
      </c>
      <c r="F31" s="154">
        <v>1</v>
      </c>
      <c r="G31" s="155">
        <v>1</v>
      </c>
    </row>
  </sheetData>
  <hyperlinks>
    <hyperlink ref="A1" location="TOC!A1" display="TOC" xr:uid="{3F0684D6-9ABE-4288-84F4-078BB8B43CFC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E154F-BC9C-4C88-9B05-6ED7507D3D51}">
  <dimension ref="A1:V31"/>
  <sheetViews>
    <sheetView workbookViewId="0">
      <selection activeCell="F5" sqref="F5:G5"/>
    </sheetView>
  </sheetViews>
  <sheetFormatPr defaultRowHeight="15" x14ac:dyDescent="0.25"/>
  <sheetData>
    <row r="1" spans="1:22" x14ac:dyDescent="0.25">
      <c r="A1" s="9" t="s">
        <v>0</v>
      </c>
    </row>
    <row r="2" spans="1:22" x14ac:dyDescent="0.25">
      <c r="B2" s="61"/>
      <c r="C2" s="62" t="s">
        <v>303</v>
      </c>
      <c r="D2" s="62" t="s">
        <v>226</v>
      </c>
      <c r="E2" s="62" t="s">
        <v>304</v>
      </c>
    </row>
    <row r="3" spans="1:22" x14ac:dyDescent="0.25">
      <c r="B3" s="62" t="s">
        <v>305</v>
      </c>
      <c r="C3" s="62">
        <v>1770</v>
      </c>
      <c r="D3" s="62">
        <v>3870</v>
      </c>
      <c r="E3" s="62">
        <v>5640</v>
      </c>
    </row>
    <row r="4" spans="1:22" x14ac:dyDescent="0.25">
      <c r="B4" t="s">
        <v>405</v>
      </c>
      <c r="C4">
        <f>C3/E3</f>
        <v>0.31382978723404253</v>
      </c>
      <c r="D4">
        <f>D3/E3</f>
        <v>0.68617021276595747</v>
      </c>
    </row>
    <row r="5" spans="1:22" x14ac:dyDescent="0.25">
      <c r="F5" t="s">
        <v>398</v>
      </c>
      <c r="L5" t="s">
        <v>398</v>
      </c>
    </row>
    <row r="6" spans="1:22" x14ac:dyDescent="0.25">
      <c r="G6" t="s">
        <v>399</v>
      </c>
      <c r="M6" t="s">
        <v>394</v>
      </c>
      <c r="S6" t="s">
        <v>404</v>
      </c>
    </row>
    <row r="7" spans="1:22" x14ac:dyDescent="0.25">
      <c r="F7" t="s">
        <v>271</v>
      </c>
      <c r="G7" t="s">
        <v>400</v>
      </c>
      <c r="H7" t="s">
        <v>396</v>
      </c>
      <c r="I7" t="s">
        <v>401</v>
      </c>
      <c r="J7" t="s">
        <v>402</v>
      </c>
      <c r="L7" t="s">
        <v>271</v>
      </c>
      <c r="M7" t="s">
        <v>395</v>
      </c>
      <c r="N7" t="s">
        <v>396</v>
      </c>
      <c r="O7" t="s">
        <v>401</v>
      </c>
      <c r="P7" t="s">
        <v>403</v>
      </c>
      <c r="R7" t="s">
        <v>271</v>
      </c>
      <c r="S7" t="s">
        <v>400</v>
      </c>
      <c r="T7" t="s">
        <v>396</v>
      </c>
      <c r="U7" t="s">
        <v>401</v>
      </c>
      <c r="V7" t="s">
        <v>402</v>
      </c>
    </row>
    <row r="8" spans="1:22" x14ac:dyDescent="0.25">
      <c r="F8" t="s">
        <v>397</v>
      </c>
      <c r="I8">
        <v>0.2</v>
      </c>
      <c r="J8">
        <v>0.2</v>
      </c>
      <c r="L8" t="s">
        <v>397</v>
      </c>
      <c r="O8">
        <v>0.2</v>
      </c>
      <c r="P8">
        <v>0.2</v>
      </c>
      <c r="R8" t="s">
        <v>397</v>
      </c>
      <c r="S8" s="43">
        <f>G8*$C$4+M8*$D$4</f>
        <v>0</v>
      </c>
      <c r="T8" s="43">
        <f t="shared" ref="T8:V8" si="0">H8*$C$4+N8*$D$4</f>
        <v>0</v>
      </c>
      <c r="U8" s="43">
        <f t="shared" si="0"/>
        <v>0.2</v>
      </c>
      <c r="V8" s="43">
        <f t="shared" si="0"/>
        <v>0.2</v>
      </c>
    </row>
    <row r="9" spans="1:22" x14ac:dyDescent="0.25">
      <c r="F9">
        <v>53</v>
      </c>
      <c r="I9">
        <v>0.2</v>
      </c>
      <c r="J9">
        <v>0.2</v>
      </c>
      <c r="L9">
        <v>53</v>
      </c>
      <c r="O9">
        <v>0.2</v>
      </c>
      <c r="P9">
        <v>0.2</v>
      </c>
      <c r="R9">
        <v>53</v>
      </c>
      <c r="S9" s="43">
        <f t="shared" ref="S9:S31" si="1">G9*$C$4+M9*$D$4</f>
        <v>0</v>
      </c>
      <c r="T9" s="43">
        <f t="shared" ref="T9:T31" si="2">H9*$C$4+N9*$D$4</f>
        <v>0</v>
      </c>
      <c r="U9" s="43">
        <f t="shared" ref="U9:U31" si="3">I9*$C$4+O9*$D$4</f>
        <v>0.2</v>
      </c>
      <c r="V9" s="43">
        <f t="shared" ref="V9:V31" si="4">J9*$C$4+P9*$D$4</f>
        <v>0.2</v>
      </c>
    </row>
    <row r="10" spans="1:22" x14ac:dyDescent="0.25">
      <c r="F10">
        <v>54</v>
      </c>
      <c r="I10">
        <v>0.2</v>
      </c>
      <c r="J10">
        <v>0.2</v>
      </c>
      <c r="L10">
        <v>54</v>
      </c>
      <c r="O10">
        <v>0.2</v>
      </c>
      <c r="P10">
        <v>0.2</v>
      </c>
      <c r="R10">
        <v>54</v>
      </c>
      <c r="S10" s="43">
        <f t="shared" si="1"/>
        <v>0</v>
      </c>
      <c r="T10" s="43">
        <f t="shared" si="2"/>
        <v>0</v>
      </c>
      <c r="U10" s="43">
        <f t="shared" si="3"/>
        <v>0.2</v>
      </c>
      <c r="V10" s="43">
        <f t="shared" si="4"/>
        <v>0.2</v>
      </c>
    </row>
    <row r="11" spans="1:22" x14ac:dyDescent="0.25">
      <c r="F11">
        <v>55</v>
      </c>
      <c r="H11">
        <v>0.03</v>
      </c>
      <c r="I11">
        <v>0.2</v>
      </c>
      <c r="J11">
        <v>0.2</v>
      </c>
      <c r="L11">
        <v>55</v>
      </c>
      <c r="N11">
        <v>0.05</v>
      </c>
      <c r="O11">
        <v>0.2</v>
      </c>
      <c r="P11">
        <v>0.2</v>
      </c>
      <c r="R11">
        <v>55</v>
      </c>
      <c r="S11" s="43">
        <f t="shared" si="1"/>
        <v>0</v>
      </c>
      <c r="T11" s="43">
        <f t="shared" si="2"/>
        <v>4.3723404255319148E-2</v>
      </c>
      <c r="U11" s="43">
        <f t="shared" si="3"/>
        <v>0.2</v>
      </c>
      <c r="V11" s="43">
        <f t="shared" si="4"/>
        <v>0.2</v>
      </c>
    </row>
    <row r="12" spans="1:22" x14ac:dyDescent="0.25">
      <c r="F12">
        <v>56</v>
      </c>
      <c r="H12">
        <v>0.03</v>
      </c>
      <c r="I12">
        <v>0.2</v>
      </c>
      <c r="J12">
        <v>0.2</v>
      </c>
      <c r="L12">
        <v>56</v>
      </c>
      <c r="N12">
        <v>0.05</v>
      </c>
      <c r="O12">
        <v>0.2</v>
      </c>
      <c r="P12">
        <v>0.2</v>
      </c>
      <c r="R12">
        <v>56</v>
      </c>
      <c r="S12" s="43">
        <f t="shared" si="1"/>
        <v>0</v>
      </c>
      <c r="T12" s="43">
        <f t="shared" si="2"/>
        <v>4.3723404255319148E-2</v>
      </c>
      <c r="U12" s="43">
        <f t="shared" si="3"/>
        <v>0.2</v>
      </c>
      <c r="V12" s="43">
        <f t="shared" si="4"/>
        <v>0.2</v>
      </c>
    </row>
    <row r="13" spans="1:22" x14ac:dyDescent="0.25">
      <c r="F13">
        <v>57</v>
      </c>
      <c r="H13">
        <v>0.03</v>
      </c>
      <c r="I13">
        <v>0.2</v>
      </c>
      <c r="J13">
        <v>0.2</v>
      </c>
      <c r="L13">
        <v>57</v>
      </c>
      <c r="N13">
        <v>0.05</v>
      </c>
      <c r="O13">
        <v>0.2</v>
      </c>
      <c r="P13">
        <v>0.2</v>
      </c>
      <c r="R13">
        <v>57</v>
      </c>
      <c r="S13" s="43">
        <f t="shared" si="1"/>
        <v>0</v>
      </c>
      <c r="T13" s="43">
        <f t="shared" si="2"/>
        <v>4.3723404255319148E-2</v>
      </c>
      <c r="U13" s="43">
        <f t="shared" si="3"/>
        <v>0.2</v>
      </c>
      <c r="V13" s="43">
        <f t="shared" si="4"/>
        <v>0.2</v>
      </c>
    </row>
    <row r="14" spans="1:22" x14ac:dyDescent="0.25">
      <c r="F14">
        <v>58</v>
      </c>
      <c r="H14">
        <v>0.03</v>
      </c>
      <c r="I14">
        <v>0.2</v>
      </c>
      <c r="J14">
        <v>0.2</v>
      </c>
      <c r="L14">
        <v>58</v>
      </c>
      <c r="N14">
        <v>0.05</v>
      </c>
      <c r="O14">
        <v>0.2</v>
      </c>
      <c r="P14">
        <v>0.2</v>
      </c>
      <c r="R14">
        <v>58</v>
      </c>
      <c r="S14" s="43">
        <f t="shared" si="1"/>
        <v>0</v>
      </c>
      <c r="T14" s="43">
        <f t="shared" si="2"/>
        <v>4.3723404255319148E-2</v>
      </c>
      <c r="U14" s="43">
        <f t="shared" si="3"/>
        <v>0.2</v>
      </c>
      <c r="V14" s="43">
        <f t="shared" si="4"/>
        <v>0.2</v>
      </c>
    </row>
    <row r="15" spans="1:22" x14ac:dyDescent="0.25">
      <c r="F15">
        <v>59</v>
      </c>
      <c r="H15">
        <v>0.05</v>
      </c>
      <c r="I15">
        <v>0.2</v>
      </c>
      <c r="J15">
        <v>0.2</v>
      </c>
      <c r="L15">
        <v>59</v>
      </c>
      <c r="N15">
        <v>0.05</v>
      </c>
      <c r="O15">
        <v>0.25</v>
      </c>
      <c r="P15">
        <v>0.25</v>
      </c>
      <c r="R15">
        <v>59</v>
      </c>
      <c r="S15" s="43">
        <f t="shared" si="1"/>
        <v>0</v>
      </c>
      <c r="T15" s="43">
        <f t="shared" si="2"/>
        <v>0.05</v>
      </c>
      <c r="U15" s="43">
        <f t="shared" si="3"/>
        <v>0.23430851063829788</v>
      </c>
      <c r="V15" s="43">
        <f t="shared" si="4"/>
        <v>0.23430851063829788</v>
      </c>
    </row>
    <row r="16" spans="1:22" x14ac:dyDescent="0.25">
      <c r="F16">
        <v>60</v>
      </c>
      <c r="G16">
        <v>0.05</v>
      </c>
      <c r="H16">
        <v>0.05</v>
      </c>
      <c r="I16">
        <v>0.2</v>
      </c>
      <c r="J16">
        <v>0.25</v>
      </c>
      <c r="L16">
        <v>60</v>
      </c>
      <c r="M16">
        <v>0.05</v>
      </c>
      <c r="N16">
        <v>0.1</v>
      </c>
      <c r="O16">
        <v>0.3</v>
      </c>
      <c r="P16">
        <v>0.3</v>
      </c>
      <c r="R16">
        <v>60</v>
      </c>
      <c r="S16" s="43">
        <f t="shared" si="1"/>
        <v>0.05</v>
      </c>
      <c r="T16" s="43">
        <f t="shared" si="2"/>
        <v>8.4308510638297876E-2</v>
      </c>
      <c r="U16" s="43">
        <f t="shared" si="3"/>
        <v>0.26861702127659576</v>
      </c>
      <c r="V16" s="43">
        <f t="shared" si="4"/>
        <v>0.28430851063829787</v>
      </c>
    </row>
    <row r="17" spans="6:22" x14ac:dyDescent="0.25">
      <c r="F17">
        <v>61</v>
      </c>
      <c r="G17">
        <v>0.06</v>
      </c>
      <c r="H17">
        <v>0.06</v>
      </c>
      <c r="I17">
        <v>0.2</v>
      </c>
      <c r="J17">
        <v>0.25</v>
      </c>
      <c r="L17">
        <v>61</v>
      </c>
      <c r="M17">
        <v>0.06</v>
      </c>
      <c r="N17">
        <v>0.1</v>
      </c>
      <c r="O17">
        <v>0.3</v>
      </c>
      <c r="P17">
        <v>0.3</v>
      </c>
      <c r="R17">
        <v>61</v>
      </c>
      <c r="S17" s="43">
        <f t="shared" si="1"/>
        <v>0.06</v>
      </c>
      <c r="T17" s="43">
        <f t="shared" si="2"/>
        <v>8.7446808510638296E-2</v>
      </c>
      <c r="U17" s="43">
        <f t="shared" si="3"/>
        <v>0.26861702127659576</v>
      </c>
      <c r="V17" s="43">
        <f t="shared" si="4"/>
        <v>0.28430851063829787</v>
      </c>
    </row>
    <row r="18" spans="6:22" x14ac:dyDescent="0.25">
      <c r="F18">
        <v>62</v>
      </c>
      <c r="G18">
        <v>7.0000000000000007E-2</v>
      </c>
      <c r="H18">
        <v>7.0000000000000007E-2</v>
      </c>
      <c r="I18">
        <v>0.2</v>
      </c>
      <c r="J18">
        <v>0.25</v>
      </c>
      <c r="L18">
        <v>62</v>
      </c>
      <c r="M18">
        <v>7.0000000000000007E-2</v>
      </c>
      <c r="N18">
        <v>0.1</v>
      </c>
      <c r="O18">
        <v>0.3</v>
      </c>
      <c r="P18">
        <v>0.3</v>
      </c>
      <c r="R18">
        <v>62</v>
      </c>
      <c r="S18" s="43">
        <f t="shared" si="1"/>
        <v>7.0000000000000007E-2</v>
      </c>
      <c r="T18" s="43">
        <f t="shared" si="2"/>
        <v>9.0585106382978731E-2</v>
      </c>
      <c r="U18" s="43">
        <f t="shared" si="3"/>
        <v>0.26861702127659576</v>
      </c>
      <c r="V18" s="43">
        <f t="shared" si="4"/>
        <v>0.28430851063829787</v>
      </c>
    </row>
    <row r="19" spans="6:22" x14ac:dyDescent="0.25">
      <c r="F19">
        <v>63</v>
      </c>
      <c r="G19">
        <v>0.08</v>
      </c>
      <c r="H19">
        <v>0.08</v>
      </c>
      <c r="I19">
        <v>0.12</v>
      </c>
      <c r="J19">
        <v>0.25</v>
      </c>
      <c r="L19">
        <v>63</v>
      </c>
      <c r="M19">
        <v>0.08</v>
      </c>
      <c r="N19">
        <v>0.1</v>
      </c>
      <c r="O19">
        <v>0.35</v>
      </c>
      <c r="P19">
        <v>0.35</v>
      </c>
      <c r="R19">
        <v>63</v>
      </c>
      <c r="S19" s="43">
        <f t="shared" si="1"/>
        <v>0.08</v>
      </c>
      <c r="T19" s="43">
        <f t="shared" si="2"/>
        <v>9.3723404255319151E-2</v>
      </c>
      <c r="U19" s="43">
        <f t="shared" si="3"/>
        <v>0.27781914893617021</v>
      </c>
      <c r="V19" s="43">
        <f t="shared" si="4"/>
        <v>0.31861702127659575</v>
      </c>
    </row>
    <row r="20" spans="6:22" x14ac:dyDescent="0.25">
      <c r="F20">
        <v>64</v>
      </c>
      <c r="G20">
        <v>0.1</v>
      </c>
      <c r="H20">
        <v>0.1</v>
      </c>
      <c r="I20">
        <v>0.12</v>
      </c>
      <c r="J20">
        <v>0.25</v>
      </c>
      <c r="L20">
        <v>64</v>
      </c>
      <c r="M20">
        <v>0.12</v>
      </c>
      <c r="N20">
        <v>0.15</v>
      </c>
      <c r="O20">
        <v>0.35</v>
      </c>
      <c r="P20">
        <v>0.35</v>
      </c>
      <c r="R20">
        <v>64</v>
      </c>
      <c r="S20" s="43">
        <f t="shared" si="1"/>
        <v>0.11372340425531915</v>
      </c>
      <c r="T20" s="43">
        <f t="shared" si="2"/>
        <v>0.13430851063829788</v>
      </c>
      <c r="U20" s="43">
        <f t="shared" si="3"/>
        <v>0.27781914893617021</v>
      </c>
      <c r="V20" s="43">
        <f t="shared" si="4"/>
        <v>0.31861702127659575</v>
      </c>
    </row>
    <row r="21" spans="6:22" x14ac:dyDescent="0.25">
      <c r="F21">
        <v>65</v>
      </c>
      <c r="G21">
        <v>0.2</v>
      </c>
      <c r="H21">
        <v>0.2</v>
      </c>
      <c r="I21">
        <v>0.12</v>
      </c>
      <c r="J21">
        <v>0.25</v>
      </c>
      <c r="L21">
        <v>65</v>
      </c>
      <c r="M21">
        <v>0.25</v>
      </c>
      <c r="N21">
        <v>0.3</v>
      </c>
      <c r="O21">
        <v>0.35</v>
      </c>
      <c r="P21">
        <v>0.35</v>
      </c>
      <c r="R21">
        <v>65</v>
      </c>
      <c r="S21" s="43">
        <f t="shared" si="1"/>
        <v>0.23430851063829788</v>
      </c>
      <c r="T21" s="43">
        <f t="shared" si="2"/>
        <v>0.26861702127659576</v>
      </c>
      <c r="U21" s="43">
        <f t="shared" si="3"/>
        <v>0.27781914893617021</v>
      </c>
      <c r="V21" s="43">
        <f t="shared" si="4"/>
        <v>0.31861702127659575</v>
      </c>
    </row>
    <row r="22" spans="6:22" x14ac:dyDescent="0.25">
      <c r="F22">
        <v>66</v>
      </c>
      <c r="G22">
        <v>0.2</v>
      </c>
      <c r="H22">
        <v>0.2</v>
      </c>
      <c r="I22">
        <v>0.12</v>
      </c>
      <c r="J22">
        <v>0.25</v>
      </c>
      <c r="L22">
        <v>66</v>
      </c>
      <c r="M22">
        <v>0.2</v>
      </c>
      <c r="N22">
        <v>0.3</v>
      </c>
      <c r="O22">
        <v>0.35</v>
      </c>
      <c r="P22">
        <v>0.35</v>
      </c>
      <c r="R22">
        <v>66</v>
      </c>
      <c r="S22" s="43">
        <f t="shared" si="1"/>
        <v>0.2</v>
      </c>
      <c r="T22" s="43">
        <f t="shared" si="2"/>
        <v>0.26861702127659576</v>
      </c>
      <c r="U22" s="43">
        <f t="shared" si="3"/>
        <v>0.27781914893617021</v>
      </c>
      <c r="V22" s="43">
        <f t="shared" si="4"/>
        <v>0.31861702127659575</v>
      </c>
    </row>
    <row r="23" spans="6:22" x14ac:dyDescent="0.25">
      <c r="F23">
        <v>67</v>
      </c>
      <c r="G23">
        <v>0.15</v>
      </c>
      <c r="H23">
        <v>0.2</v>
      </c>
      <c r="I23">
        <v>0.12</v>
      </c>
      <c r="J23">
        <v>0.25</v>
      </c>
      <c r="L23">
        <v>67</v>
      </c>
      <c r="M23">
        <v>0.2</v>
      </c>
      <c r="N23">
        <v>0.2</v>
      </c>
      <c r="O23">
        <v>0.35</v>
      </c>
      <c r="P23">
        <v>0.35</v>
      </c>
      <c r="R23">
        <v>67</v>
      </c>
      <c r="S23" s="43">
        <f t="shared" si="1"/>
        <v>0.18430851063829787</v>
      </c>
      <c r="T23" s="43">
        <f t="shared" si="2"/>
        <v>0.2</v>
      </c>
      <c r="U23" s="43">
        <f t="shared" si="3"/>
        <v>0.27781914893617021</v>
      </c>
      <c r="V23" s="43">
        <f t="shared" si="4"/>
        <v>0.31861702127659575</v>
      </c>
    </row>
    <row r="24" spans="6:22" x14ac:dyDescent="0.25">
      <c r="F24">
        <v>68</v>
      </c>
      <c r="G24">
        <v>0.15</v>
      </c>
      <c r="H24">
        <v>0.2</v>
      </c>
      <c r="I24">
        <v>0.12</v>
      </c>
      <c r="J24">
        <v>0.2</v>
      </c>
      <c r="L24">
        <v>68</v>
      </c>
      <c r="M24">
        <v>0.2</v>
      </c>
      <c r="N24">
        <v>0.2</v>
      </c>
      <c r="O24">
        <v>0.35</v>
      </c>
      <c r="P24">
        <v>0.35</v>
      </c>
      <c r="R24">
        <v>68</v>
      </c>
      <c r="S24" s="43">
        <f t="shared" si="1"/>
        <v>0.18430851063829787</v>
      </c>
      <c r="T24" s="43">
        <f t="shared" si="2"/>
        <v>0.2</v>
      </c>
      <c r="U24" s="43">
        <f t="shared" si="3"/>
        <v>0.27781914893617021</v>
      </c>
      <c r="V24" s="43">
        <f t="shared" si="4"/>
        <v>0.30292553191489358</v>
      </c>
    </row>
    <row r="25" spans="6:22" x14ac:dyDescent="0.25">
      <c r="F25">
        <v>69</v>
      </c>
      <c r="G25">
        <v>0.15</v>
      </c>
      <c r="H25">
        <v>0.2</v>
      </c>
      <c r="I25">
        <v>0.12</v>
      </c>
      <c r="J25">
        <v>0.2</v>
      </c>
      <c r="L25">
        <v>69</v>
      </c>
      <c r="M25">
        <v>0.2</v>
      </c>
      <c r="N25">
        <v>0.2</v>
      </c>
      <c r="O25">
        <v>0.35</v>
      </c>
      <c r="P25">
        <v>0.35</v>
      </c>
      <c r="R25">
        <v>69</v>
      </c>
      <c r="S25" s="43">
        <f t="shared" si="1"/>
        <v>0.18430851063829787</v>
      </c>
      <c r="T25" s="43">
        <f t="shared" si="2"/>
        <v>0.2</v>
      </c>
      <c r="U25" s="43">
        <f t="shared" si="3"/>
        <v>0.27781914893617021</v>
      </c>
      <c r="V25" s="43">
        <f t="shared" si="4"/>
        <v>0.30292553191489358</v>
      </c>
    </row>
    <row r="26" spans="6:22" x14ac:dyDescent="0.25">
      <c r="F26">
        <v>70</v>
      </c>
      <c r="G26">
        <v>0.15</v>
      </c>
      <c r="H26">
        <v>0.2</v>
      </c>
      <c r="I26">
        <v>0.12</v>
      </c>
      <c r="J26">
        <v>0.2</v>
      </c>
      <c r="L26">
        <v>70</v>
      </c>
      <c r="M26">
        <v>0.2</v>
      </c>
      <c r="N26">
        <v>0.2</v>
      </c>
      <c r="O26">
        <v>0.35</v>
      </c>
      <c r="P26">
        <v>0.3</v>
      </c>
      <c r="R26">
        <v>70</v>
      </c>
      <c r="S26" s="43">
        <f t="shared" si="1"/>
        <v>0.18430851063829787</v>
      </c>
      <c r="T26" s="43">
        <f t="shared" si="2"/>
        <v>0.2</v>
      </c>
      <c r="U26" s="43">
        <f t="shared" si="3"/>
        <v>0.27781914893617021</v>
      </c>
      <c r="V26" s="43">
        <f t="shared" si="4"/>
        <v>0.26861702127659576</v>
      </c>
    </row>
    <row r="27" spans="6:22" x14ac:dyDescent="0.25">
      <c r="F27">
        <v>71</v>
      </c>
      <c r="G27">
        <v>0.15</v>
      </c>
      <c r="H27">
        <v>0.2</v>
      </c>
      <c r="I27">
        <v>0.12</v>
      </c>
      <c r="J27">
        <v>0.2</v>
      </c>
      <c r="L27">
        <v>71</v>
      </c>
      <c r="M27">
        <v>0.2</v>
      </c>
      <c r="N27">
        <v>0.2</v>
      </c>
      <c r="O27">
        <v>0.35</v>
      </c>
      <c r="P27">
        <v>0.3</v>
      </c>
      <c r="R27">
        <v>71</v>
      </c>
      <c r="S27" s="43">
        <f t="shared" si="1"/>
        <v>0.18430851063829787</v>
      </c>
      <c r="T27" s="43">
        <f t="shared" si="2"/>
        <v>0.2</v>
      </c>
      <c r="U27" s="43">
        <f t="shared" si="3"/>
        <v>0.27781914893617021</v>
      </c>
      <c r="V27" s="43">
        <f t="shared" si="4"/>
        <v>0.26861702127659576</v>
      </c>
    </row>
    <row r="28" spans="6:22" x14ac:dyDescent="0.25">
      <c r="F28">
        <v>72</v>
      </c>
      <c r="G28">
        <v>0.15</v>
      </c>
      <c r="H28">
        <v>0.2</v>
      </c>
      <c r="I28">
        <v>0.12</v>
      </c>
      <c r="J28">
        <v>0.2</v>
      </c>
      <c r="L28">
        <v>72</v>
      </c>
      <c r="M28">
        <v>0.2</v>
      </c>
      <c r="N28">
        <v>0.2</v>
      </c>
      <c r="O28">
        <v>0.35</v>
      </c>
      <c r="P28">
        <v>0.3</v>
      </c>
      <c r="R28">
        <v>72</v>
      </c>
      <c r="S28" s="43">
        <f t="shared" si="1"/>
        <v>0.18430851063829787</v>
      </c>
      <c r="T28" s="43">
        <f t="shared" si="2"/>
        <v>0.2</v>
      </c>
      <c r="U28" s="43">
        <f t="shared" si="3"/>
        <v>0.27781914893617021</v>
      </c>
      <c r="V28" s="43">
        <f t="shared" si="4"/>
        <v>0.26861702127659576</v>
      </c>
    </row>
    <row r="29" spans="6:22" x14ac:dyDescent="0.25">
      <c r="F29">
        <v>73</v>
      </c>
      <c r="G29">
        <v>0.15</v>
      </c>
      <c r="H29">
        <v>0.2</v>
      </c>
      <c r="I29">
        <v>0.12</v>
      </c>
      <c r="J29">
        <v>0.2</v>
      </c>
      <c r="L29">
        <v>73</v>
      </c>
      <c r="M29">
        <v>0.2</v>
      </c>
      <c r="N29">
        <v>0.2</v>
      </c>
      <c r="O29">
        <v>0.35</v>
      </c>
      <c r="P29">
        <v>0.3</v>
      </c>
      <c r="R29">
        <v>73</v>
      </c>
      <c r="S29" s="43">
        <f t="shared" si="1"/>
        <v>0.18430851063829787</v>
      </c>
      <c r="T29" s="43">
        <f t="shared" si="2"/>
        <v>0.2</v>
      </c>
      <c r="U29" s="43">
        <f t="shared" si="3"/>
        <v>0.27781914893617021</v>
      </c>
      <c r="V29" s="43">
        <f t="shared" si="4"/>
        <v>0.26861702127659576</v>
      </c>
    </row>
    <row r="30" spans="6:22" x14ac:dyDescent="0.25">
      <c r="F30">
        <v>74</v>
      </c>
      <c r="G30">
        <v>0.15</v>
      </c>
      <c r="H30">
        <v>0.2</v>
      </c>
      <c r="I30">
        <v>0.12</v>
      </c>
      <c r="J30">
        <v>0.2</v>
      </c>
      <c r="L30">
        <v>74</v>
      </c>
      <c r="M30">
        <v>0.2</v>
      </c>
      <c r="N30">
        <v>0.2</v>
      </c>
      <c r="O30">
        <v>0.35</v>
      </c>
      <c r="P30">
        <v>0.3</v>
      </c>
      <c r="R30">
        <v>74</v>
      </c>
      <c r="S30" s="43">
        <f t="shared" si="1"/>
        <v>0.18430851063829787</v>
      </c>
      <c r="T30" s="43">
        <f t="shared" si="2"/>
        <v>0.2</v>
      </c>
      <c r="U30" s="43">
        <f t="shared" si="3"/>
        <v>0.27781914893617021</v>
      </c>
      <c r="V30" s="43">
        <f t="shared" si="4"/>
        <v>0.26861702127659576</v>
      </c>
    </row>
    <row r="31" spans="6:22" x14ac:dyDescent="0.25">
      <c r="F31">
        <v>75</v>
      </c>
      <c r="G31">
        <v>1</v>
      </c>
      <c r="H31">
        <v>1</v>
      </c>
      <c r="I31">
        <v>1</v>
      </c>
      <c r="J31">
        <v>1</v>
      </c>
      <c r="L31">
        <v>75</v>
      </c>
      <c r="M31">
        <v>1</v>
      </c>
      <c r="N31">
        <v>1</v>
      </c>
      <c r="O31">
        <v>1</v>
      </c>
      <c r="P31">
        <v>1</v>
      </c>
      <c r="R31">
        <v>75</v>
      </c>
      <c r="S31" s="43">
        <f t="shared" si="1"/>
        <v>1</v>
      </c>
      <c r="T31" s="43">
        <f t="shared" si="2"/>
        <v>1</v>
      </c>
      <c r="U31" s="43">
        <f t="shared" si="3"/>
        <v>1</v>
      </c>
      <c r="V31" s="43">
        <f t="shared" si="4"/>
        <v>1</v>
      </c>
    </row>
  </sheetData>
  <hyperlinks>
    <hyperlink ref="A1" location="TOC!A1" display="TOC" xr:uid="{B8E7B6ED-02BE-478B-99E8-9593B62FD9A4}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9"/>
  <sheetViews>
    <sheetView workbookViewId="0"/>
  </sheetViews>
  <sheetFormatPr defaultRowHeight="15" x14ac:dyDescent="0.25"/>
  <cols>
    <col min="1" max="1" width="9.5703125" customWidth="1"/>
    <col min="2" max="2" width="22.28515625" customWidth="1"/>
    <col min="3" max="3" width="38.5703125" customWidth="1"/>
    <col min="4" max="4" width="19.28515625" customWidth="1"/>
  </cols>
  <sheetData>
    <row r="1" spans="1:4" x14ac:dyDescent="0.25">
      <c r="A1" s="1" t="s">
        <v>0</v>
      </c>
    </row>
    <row r="3" spans="1:4" s="18" customFormat="1" x14ac:dyDescent="0.25">
      <c r="A3" s="17" t="s">
        <v>72</v>
      </c>
    </row>
    <row r="4" spans="1:4" s="20" customFormat="1" x14ac:dyDescent="0.25">
      <c r="A4" s="19" t="s">
        <v>73</v>
      </c>
    </row>
    <row r="6" spans="1:4" x14ac:dyDescent="0.25">
      <c r="A6" s="16" t="s">
        <v>23</v>
      </c>
      <c r="B6" t="s">
        <v>15</v>
      </c>
      <c r="C6" t="s">
        <v>94</v>
      </c>
    </row>
    <row r="7" spans="1:4" x14ac:dyDescent="0.25">
      <c r="A7" s="16" t="s">
        <v>23</v>
      </c>
      <c r="B7" t="s">
        <v>16</v>
      </c>
      <c r="C7" t="s">
        <v>95</v>
      </c>
    </row>
    <row r="8" spans="1:4" x14ac:dyDescent="0.25">
      <c r="A8" s="16" t="s">
        <v>23</v>
      </c>
      <c r="B8" t="s">
        <v>74</v>
      </c>
      <c r="C8" t="s">
        <v>96</v>
      </c>
    </row>
    <row r="9" spans="1:4" x14ac:dyDescent="0.25">
      <c r="A9" s="16" t="s">
        <v>23</v>
      </c>
      <c r="B9" t="s">
        <v>17</v>
      </c>
      <c r="C9" t="s">
        <v>97</v>
      </c>
    </row>
    <row r="10" spans="1:4" x14ac:dyDescent="0.25">
      <c r="A10" s="16" t="s">
        <v>23</v>
      </c>
      <c r="B10" t="s">
        <v>18</v>
      </c>
      <c r="C10" t="s">
        <v>98</v>
      </c>
    </row>
    <row r="11" spans="1:4" x14ac:dyDescent="0.25">
      <c r="A11" s="16" t="s">
        <v>23</v>
      </c>
      <c r="B11" t="s">
        <v>103</v>
      </c>
      <c r="C11" t="s">
        <v>104</v>
      </c>
    </row>
    <row r="12" spans="1:4" x14ac:dyDescent="0.25">
      <c r="A12" s="16" t="s">
        <v>23</v>
      </c>
      <c r="B12" t="s">
        <v>65</v>
      </c>
      <c r="C12" t="s">
        <v>100</v>
      </c>
    </row>
    <row r="13" spans="1:4" x14ac:dyDescent="0.25">
      <c r="A13" s="16"/>
    </row>
    <row r="14" spans="1:4" x14ac:dyDescent="0.25">
      <c r="A14" s="16" t="s">
        <v>105</v>
      </c>
      <c r="B14" t="s">
        <v>27</v>
      </c>
      <c r="C14" t="s">
        <v>28</v>
      </c>
    </row>
    <row r="15" spans="1:4" x14ac:dyDescent="0.25">
      <c r="A15" s="16" t="s">
        <v>105</v>
      </c>
      <c r="B15" t="s">
        <v>48</v>
      </c>
      <c r="C15" t="s">
        <v>66</v>
      </c>
    </row>
    <row r="16" spans="1:4" x14ac:dyDescent="0.25">
      <c r="A16" s="16" t="s">
        <v>105</v>
      </c>
      <c r="B16" s="16" t="s">
        <v>106</v>
      </c>
      <c r="C16" t="s">
        <v>67</v>
      </c>
      <c r="D16" t="s">
        <v>44</v>
      </c>
    </row>
    <row r="17" spans="1:4" x14ac:dyDescent="0.25">
      <c r="A17" s="16"/>
    </row>
    <row r="18" spans="1:4" x14ac:dyDescent="0.25">
      <c r="A18" s="16" t="s">
        <v>69</v>
      </c>
      <c r="B18" t="s">
        <v>45</v>
      </c>
      <c r="C18" t="s">
        <v>99</v>
      </c>
      <c r="D18" t="s">
        <v>46</v>
      </c>
    </row>
    <row r="21" spans="1:4" s="20" customFormat="1" x14ac:dyDescent="0.25">
      <c r="A21" s="19" t="s">
        <v>75</v>
      </c>
    </row>
    <row r="22" spans="1:4" x14ac:dyDescent="0.25">
      <c r="A22">
        <v>1</v>
      </c>
      <c r="B22" t="s">
        <v>223</v>
      </c>
    </row>
    <row r="23" spans="1:4" x14ac:dyDescent="0.25">
      <c r="A23">
        <v>1</v>
      </c>
      <c r="B23" t="s">
        <v>76</v>
      </c>
    </row>
    <row r="24" spans="1:4" x14ac:dyDescent="0.25">
      <c r="C24" t="s">
        <v>77</v>
      </c>
    </row>
    <row r="25" spans="1:4" x14ac:dyDescent="0.25">
      <c r="C25" t="s">
        <v>78</v>
      </c>
    </row>
    <row r="26" spans="1:4" x14ac:dyDescent="0.25">
      <c r="C26" t="s">
        <v>79</v>
      </c>
    </row>
    <row r="28" spans="1:4" x14ac:dyDescent="0.25">
      <c r="A28">
        <v>2</v>
      </c>
      <c r="B28" t="s">
        <v>80</v>
      </c>
    </row>
    <row r="29" spans="1:4" x14ac:dyDescent="0.25">
      <c r="A29">
        <v>2</v>
      </c>
      <c r="B29" t="s">
        <v>81</v>
      </c>
    </row>
    <row r="31" spans="1:4" x14ac:dyDescent="0.25">
      <c r="A31">
        <v>3</v>
      </c>
      <c r="B31" t="s">
        <v>82</v>
      </c>
    </row>
    <row r="32" spans="1:4" x14ac:dyDescent="0.25">
      <c r="C32" t="s">
        <v>83</v>
      </c>
    </row>
    <row r="33" spans="1:3" x14ac:dyDescent="0.25">
      <c r="C33" t="s">
        <v>84</v>
      </c>
    </row>
    <row r="34" spans="1:3" x14ac:dyDescent="0.25">
      <c r="C34" t="s">
        <v>85</v>
      </c>
    </row>
    <row r="35" spans="1:3" x14ac:dyDescent="0.25">
      <c r="C35" t="s">
        <v>78</v>
      </c>
    </row>
    <row r="36" spans="1:3" x14ac:dyDescent="0.25">
      <c r="C36" t="s">
        <v>79</v>
      </c>
    </row>
    <row r="38" spans="1:3" x14ac:dyDescent="0.25">
      <c r="A38">
        <v>4</v>
      </c>
      <c r="B38" t="s">
        <v>86</v>
      </c>
    </row>
    <row r="39" spans="1:3" x14ac:dyDescent="0.25">
      <c r="A39">
        <v>4</v>
      </c>
      <c r="B39" t="s">
        <v>87</v>
      </c>
    </row>
    <row r="40" spans="1:3" x14ac:dyDescent="0.25">
      <c r="C40" t="s">
        <v>88</v>
      </c>
    </row>
    <row r="41" spans="1:3" x14ac:dyDescent="0.25">
      <c r="C41" t="s">
        <v>78</v>
      </c>
    </row>
    <row r="43" spans="1:3" x14ac:dyDescent="0.25">
      <c r="A43">
        <v>5</v>
      </c>
      <c r="B43" t="s">
        <v>89</v>
      </c>
    </row>
    <row r="44" spans="1:3" x14ac:dyDescent="0.25">
      <c r="A44">
        <v>6</v>
      </c>
      <c r="B44" t="s">
        <v>90</v>
      </c>
    </row>
    <row r="47" spans="1:3" s="20" customFormat="1" x14ac:dyDescent="0.25">
      <c r="A47" s="19" t="s">
        <v>91</v>
      </c>
    </row>
    <row r="48" spans="1:3" x14ac:dyDescent="0.25">
      <c r="B48" t="s">
        <v>92</v>
      </c>
    </row>
    <row r="49" spans="2:2" x14ac:dyDescent="0.25">
      <c r="B49" t="s">
        <v>93</v>
      </c>
    </row>
  </sheetData>
  <hyperlinks>
    <hyperlink ref="A1" location="TOC!A1" display="TOC" xr:uid="{00000000-0004-0000-0100-000000000000}"/>
  </hyperlinks>
  <pageMargins left="0.7" right="0.7" top="0.75" bottom="0.75" header="0.3" footer="0.3"/>
  <pageSetup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G15"/>
  <sheetViews>
    <sheetView workbookViewId="0">
      <selection activeCell="K14" sqref="K14"/>
    </sheetView>
  </sheetViews>
  <sheetFormatPr defaultRowHeight="15" x14ac:dyDescent="0.25"/>
  <cols>
    <col min="2" max="2" width="34.140625" bestFit="1" customWidth="1"/>
  </cols>
  <sheetData>
    <row r="1" spans="1:7" x14ac:dyDescent="0.25">
      <c r="A1" s="1" t="s">
        <v>0</v>
      </c>
    </row>
    <row r="2" spans="1:7" x14ac:dyDescent="0.25">
      <c r="A2" s="11" t="s">
        <v>35</v>
      </c>
      <c r="B2" s="37" t="s">
        <v>307</v>
      </c>
      <c r="C2" s="37"/>
    </row>
    <row r="3" spans="1:7" x14ac:dyDescent="0.25">
      <c r="A3" s="11" t="s">
        <v>36</v>
      </c>
      <c r="B3" s="37" t="s">
        <v>312</v>
      </c>
      <c r="C3" s="37"/>
      <c r="D3" s="162"/>
      <c r="E3" s="162"/>
      <c r="F3" s="162"/>
      <c r="G3" s="162"/>
    </row>
    <row r="4" spans="1:7" x14ac:dyDescent="0.25">
      <c r="A4" s="11"/>
      <c r="B4" s="37"/>
      <c r="C4" s="37"/>
      <c r="D4" s="46"/>
      <c r="E4" s="46"/>
      <c r="F4" s="46"/>
      <c r="G4" s="46"/>
    </row>
    <row r="5" spans="1:7" x14ac:dyDescent="0.25">
      <c r="A5" s="98" t="s">
        <v>365</v>
      </c>
      <c r="B5" s="139" t="s">
        <v>367</v>
      </c>
      <c r="C5" s="37"/>
      <c r="D5" s="33"/>
      <c r="E5" s="33"/>
      <c r="F5" s="33"/>
      <c r="G5" s="33"/>
    </row>
    <row r="6" spans="1:7" x14ac:dyDescent="0.25">
      <c r="A6" s="63">
        <v>20</v>
      </c>
      <c r="B6" s="152">
        <v>9.3723404255319144E-5</v>
      </c>
      <c r="C6" s="22"/>
      <c r="D6" s="22"/>
      <c r="E6" s="22"/>
      <c r="F6" s="22"/>
      <c r="G6" s="22"/>
    </row>
    <row r="7" spans="1:7" x14ac:dyDescent="0.25">
      <c r="A7" s="63">
        <v>25</v>
      </c>
      <c r="B7" s="152">
        <v>9.3723404255319144E-5</v>
      </c>
    </row>
    <row r="8" spans="1:7" x14ac:dyDescent="0.25">
      <c r="A8" s="63">
        <v>30</v>
      </c>
      <c r="B8" s="152">
        <v>1.1941489361702127E-4</v>
      </c>
    </row>
    <row r="9" spans="1:7" x14ac:dyDescent="0.25">
      <c r="A9" s="63">
        <v>35</v>
      </c>
      <c r="B9" s="152">
        <v>3.2058510638297867E-4</v>
      </c>
    </row>
    <row r="10" spans="1:7" x14ac:dyDescent="0.25">
      <c r="A10" s="63">
        <v>40</v>
      </c>
      <c r="B10" s="152">
        <v>6.3452127659574455E-4</v>
      </c>
    </row>
    <row r="11" spans="1:7" x14ac:dyDescent="0.25">
      <c r="A11" s="63">
        <v>45</v>
      </c>
      <c r="B11" s="152">
        <v>9.8063829787234033E-4</v>
      </c>
    </row>
    <row r="12" spans="1:7" x14ac:dyDescent="0.25">
      <c r="A12" s="63">
        <v>50</v>
      </c>
      <c r="B12" s="152">
        <v>1.3882978723404253E-3</v>
      </c>
    </row>
    <row r="13" spans="1:7" x14ac:dyDescent="0.25">
      <c r="A13" s="63">
        <v>55</v>
      </c>
      <c r="B13" s="152">
        <v>1.7353723404255319E-3</v>
      </c>
      <c r="C13" s="13"/>
      <c r="D13" s="13"/>
      <c r="E13" s="13"/>
      <c r="F13" s="13"/>
    </row>
    <row r="14" spans="1:7" x14ac:dyDescent="0.25">
      <c r="A14" s="63">
        <v>60</v>
      </c>
      <c r="B14" s="152">
        <v>2.0261702127659575E-3</v>
      </c>
    </row>
    <row r="15" spans="1:7" x14ac:dyDescent="0.25">
      <c r="A15" s="63">
        <v>65</v>
      </c>
      <c r="B15" s="153">
        <v>2.3138297872340426E-3</v>
      </c>
    </row>
  </sheetData>
  <mergeCells count="2">
    <mergeCell ref="D3:E3"/>
    <mergeCell ref="F3:G3"/>
  </mergeCells>
  <hyperlinks>
    <hyperlink ref="A1" location="TOC!A1" display="TOC" xr:uid="{00000000-0004-0000-1000-000000000000}"/>
  </hyperlink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B102"/>
  <sheetViews>
    <sheetView zoomScale="80" zoomScaleNormal="80" workbookViewId="0"/>
  </sheetViews>
  <sheetFormatPr defaultRowHeight="15" x14ac:dyDescent="0.25"/>
  <cols>
    <col min="2" max="3" width="9.140625" style="22"/>
    <col min="4" max="4" width="12.28515625" style="22" customWidth="1"/>
    <col min="5" max="5" width="11.42578125" style="22" customWidth="1"/>
    <col min="6" max="6" width="9.140625" style="22"/>
    <col min="15" max="15" width="11" bestFit="1" customWidth="1"/>
    <col min="16" max="16" width="11.140625" customWidth="1"/>
  </cols>
  <sheetData>
    <row r="1" spans="1:11" x14ac:dyDescent="0.25">
      <c r="A1" s="1" t="s">
        <v>0</v>
      </c>
    </row>
    <row r="2" spans="1:11" x14ac:dyDescent="0.25">
      <c r="A2" s="11"/>
      <c r="B2" s="37"/>
      <c r="C2" s="37"/>
      <c r="D2"/>
      <c r="E2"/>
      <c r="F2"/>
    </row>
    <row r="3" spans="1:11" x14ac:dyDescent="0.25">
      <c r="A3" s="11"/>
      <c r="B3" s="37"/>
      <c r="C3" s="37"/>
      <c r="D3" s="162"/>
      <c r="E3" s="162"/>
      <c r="F3" s="162"/>
      <c r="G3" s="162"/>
    </row>
    <row r="4" spans="1:11" x14ac:dyDescent="0.25">
      <c r="A4" s="11"/>
      <c r="B4" s="37"/>
      <c r="C4" s="37"/>
      <c r="D4" s="46"/>
      <c r="E4" s="46"/>
      <c r="F4" s="46"/>
      <c r="G4" s="46"/>
    </row>
    <row r="5" spans="1:11" x14ac:dyDescent="0.25">
      <c r="G5" s="22"/>
    </row>
    <row r="6" spans="1:11" x14ac:dyDescent="0.25">
      <c r="A6" s="56" t="s">
        <v>315</v>
      </c>
      <c r="B6" s="57"/>
      <c r="C6" s="57"/>
      <c r="D6" s="57"/>
      <c r="E6"/>
      <c r="F6" s="57"/>
      <c r="G6" s="57"/>
      <c r="H6" s="57"/>
      <c r="I6" s="57"/>
      <c r="J6" s="57"/>
      <c r="K6" s="57"/>
    </row>
    <row r="7" spans="1:11" x14ac:dyDescent="0.25">
      <c r="A7" s="57" t="s">
        <v>314</v>
      </c>
      <c r="B7" s="57"/>
      <c r="C7" s="57"/>
      <c r="D7" s="57"/>
      <c r="E7" s="57"/>
      <c r="F7" s="57"/>
      <c r="G7" s="57"/>
      <c r="H7" s="61"/>
      <c r="I7" s="62" t="s">
        <v>303</v>
      </c>
      <c r="J7" s="62" t="s">
        <v>226</v>
      </c>
      <c r="K7" s="62" t="s">
        <v>304</v>
      </c>
    </row>
    <row r="8" spans="1:11" x14ac:dyDescent="0.25">
      <c r="A8" s="60" t="s">
        <v>302</v>
      </c>
      <c r="B8" s="60" t="s">
        <v>303</v>
      </c>
      <c r="C8" s="60" t="s">
        <v>316</v>
      </c>
      <c r="D8" s="76" t="s">
        <v>317</v>
      </c>
      <c r="E8" s="59"/>
      <c r="F8" s="59"/>
      <c r="G8" s="59"/>
      <c r="H8" s="62" t="s">
        <v>305</v>
      </c>
      <c r="I8" s="62">
        <v>1770</v>
      </c>
      <c r="J8" s="62">
        <v>3870</v>
      </c>
      <c r="K8" s="62">
        <v>5640</v>
      </c>
    </row>
    <row r="9" spans="1:11" x14ac:dyDescent="0.25">
      <c r="A9" s="63">
        <v>20</v>
      </c>
      <c r="B9" s="77">
        <v>8.0000000000000007E-5</v>
      </c>
      <c r="C9" s="77">
        <v>1E-4</v>
      </c>
      <c r="D9" s="78">
        <f>(B9*$I$8+C9*$J$8)/$K$8</f>
        <v>9.3723404255319144E-5</v>
      </c>
      <c r="E9" s="78"/>
      <c r="F9" s="78"/>
      <c r="G9" s="78"/>
      <c r="H9" s="78"/>
      <c r="I9" s="78"/>
      <c r="J9" s="78"/>
      <c r="K9" s="78"/>
    </row>
    <row r="10" spans="1:11" x14ac:dyDescent="0.25">
      <c r="A10" s="63">
        <v>25</v>
      </c>
      <c r="B10" s="77">
        <v>8.0000000000000007E-5</v>
      </c>
      <c r="C10" s="77">
        <v>1E-4</v>
      </c>
      <c r="D10" s="78">
        <f t="shared" ref="D10:D18" si="0">(B10*$I$8+C10*$J$8)/$K$8</f>
        <v>9.3723404255319144E-5</v>
      </c>
      <c r="E10" s="78"/>
      <c r="F10" s="78"/>
      <c r="G10" s="78"/>
      <c r="H10" s="78"/>
      <c r="I10" s="78"/>
      <c r="J10" s="78"/>
      <c r="K10" s="78"/>
    </row>
    <row r="11" spans="1:11" x14ac:dyDescent="0.25">
      <c r="A11" s="63">
        <v>30</v>
      </c>
      <c r="B11" s="77">
        <v>1.3999999999999999E-4</v>
      </c>
      <c r="C11" s="77">
        <v>1.1E-4</v>
      </c>
      <c r="D11" s="78">
        <f t="shared" si="0"/>
        <v>1.1941489361702127E-4</v>
      </c>
      <c r="E11" s="78"/>
      <c r="F11" s="78"/>
      <c r="G11" s="78"/>
      <c r="H11" s="78"/>
      <c r="I11" s="78"/>
      <c r="J11" s="78"/>
      <c r="K11" s="78"/>
    </row>
    <row r="12" spans="1:11" x14ac:dyDescent="0.25">
      <c r="A12" s="63">
        <v>35</v>
      </c>
      <c r="B12" s="77">
        <v>2.9999999999999997E-4</v>
      </c>
      <c r="C12" s="77">
        <v>3.3E-4</v>
      </c>
      <c r="D12" s="78">
        <f t="shared" si="0"/>
        <v>3.2058510638297867E-4</v>
      </c>
      <c r="E12" s="78"/>
      <c r="F12" s="78"/>
      <c r="G12" s="78"/>
      <c r="H12" s="78"/>
      <c r="I12" s="78"/>
      <c r="J12" s="78"/>
      <c r="K12" s="78"/>
    </row>
    <row r="13" spans="1:11" x14ac:dyDescent="0.25">
      <c r="A13" s="63">
        <v>40</v>
      </c>
      <c r="B13" s="77">
        <v>7.1000000000000002E-4</v>
      </c>
      <c r="C13" s="77">
        <v>5.9999999999999995E-4</v>
      </c>
      <c r="D13" s="78">
        <f t="shared" si="0"/>
        <v>6.3452127659574455E-4</v>
      </c>
      <c r="E13" s="78"/>
      <c r="F13" s="78"/>
      <c r="G13" s="78"/>
      <c r="H13" s="78"/>
      <c r="I13" s="78"/>
      <c r="J13" s="78"/>
      <c r="K13" s="78"/>
    </row>
    <row r="14" spans="1:11" x14ac:dyDescent="0.25">
      <c r="A14" s="63">
        <v>45</v>
      </c>
      <c r="B14" s="77">
        <v>1.31E-3</v>
      </c>
      <c r="C14" s="77">
        <v>8.3000000000000001E-4</v>
      </c>
      <c r="D14" s="78">
        <f t="shared" si="0"/>
        <v>9.8063829787234033E-4</v>
      </c>
      <c r="E14" s="78"/>
      <c r="F14" s="78"/>
      <c r="G14" s="78"/>
      <c r="H14" s="78"/>
      <c r="I14" s="78"/>
      <c r="J14" s="78"/>
      <c r="K14" s="78"/>
    </row>
    <row r="15" spans="1:11" x14ac:dyDescent="0.25">
      <c r="A15" s="63">
        <v>50</v>
      </c>
      <c r="B15" s="77">
        <v>1.8E-3</v>
      </c>
      <c r="C15" s="77">
        <v>1.1999999999999999E-3</v>
      </c>
      <c r="D15" s="78">
        <f t="shared" si="0"/>
        <v>1.3882978723404253E-3</v>
      </c>
      <c r="E15" s="78"/>
      <c r="F15" s="78"/>
      <c r="G15" s="78"/>
      <c r="H15" s="78"/>
      <c r="I15" s="78"/>
      <c r="J15" s="78"/>
      <c r="K15" s="78"/>
    </row>
    <row r="16" spans="1:11" x14ac:dyDescent="0.25">
      <c r="A16" s="63">
        <v>55</v>
      </c>
      <c r="B16" s="77">
        <v>2.2499999999999998E-3</v>
      </c>
      <c r="C16" s="77">
        <v>1.5E-3</v>
      </c>
      <c r="D16" s="78">
        <f t="shared" si="0"/>
        <v>1.7353723404255319E-3</v>
      </c>
      <c r="E16" s="78"/>
      <c r="F16" s="78"/>
      <c r="G16" s="78"/>
      <c r="H16" s="78"/>
      <c r="I16" s="78"/>
      <c r="J16" s="78"/>
      <c r="K16" s="78"/>
    </row>
    <row r="17" spans="1:11" x14ac:dyDescent="0.25">
      <c r="A17" s="63">
        <v>60</v>
      </c>
      <c r="B17" s="77">
        <v>2.63E-3</v>
      </c>
      <c r="C17" s="77">
        <v>1.75E-3</v>
      </c>
      <c r="D17" s="78">
        <f t="shared" si="0"/>
        <v>2.0261702127659575E-3</v>
      </c>
      <c r="E17" s="78"/>
      <c r="F17" s="78"/>
      <c r="G17" s="78"/>
      <c r="H17" s="78"/>
      <c r="I17" s="78"/>
      <c r="J17" s="78"/>
      <c r="K17" s="78"/>
    </row>
    <row r="18" spans="1:11" x14ac:dyDescent="0.25">
      <c r="A18" s="63">
        <v>65</v>
      </c>
      <c r="B18" s="77">
        <v>3.0000000000000001E-3</v>
      </c>
      <c r="C18" s="77">
        <v>2E-3</v>
      </c>
      <c r="D18" s="78">
        <f t="shared" si="0"/>
        <v>2.3138297872340426E-3</v>
      </c>
      <c r="E18" s="78"/>
      <c r="F18" s="78"/>
      <c r="G18" s="78"/>
      <c r="H18" s="78"/>
      <c r="I18" s="78"/>
      <c r="J18" s="78"/>
      <c r="K18" s="78"/>
    </row>
    <row r="19" spans="1:11" x14ac:dyDescent="0.25">
      <c r="B19" s="77"/>
      <c r="C19" s="77"/>
      <c r="D19" s="78"/>
      <c r="E19"/>
      <c r="F19"/>
    </row>
    <row r="20" spans="1:11" x14ac:dyDescent="0.25">
      <c r="B20"/>
      <c r="C20"/>
      <c r="D20"/>
      <c r="E20"/>
      <c r="F20"/>
    </row>
    <row r="21" spans="1:11" x14ac:dyDescent="0.25">
      <c r="B21"/>
      <c r="C21"/>
      <c r="D21"/>
      <c r="E21"/>
      <c r="F21"/>
    </row>
    <row r="22" spans="1:11" x14ac:dyDescent="0.25">
      <c r="B22"/>
      <c r="C22"/>
      <c r="D22"/>
      <c r="E22"/>
      <c r="F22"/>
    </row>
    <row r="23" spans="1:11" x14ac:dyDescent="0.25">
      <c r="B23"/>
      <c r="C23"/>
      <c r="D23"/>
      <c r="E23"/>
      <c r="F23"/>
    </row>
    <row r="24" spans="1:11" x14ac:dyDescent="0.25">
      <c r="B24"/>
      <c r="C24"/>
      <c r="D24"/>
      <c r="E24"/>
      <c r="F24"/>
    </row>
    <row r="25" spans="1:11" x14ac:dyDescent="0.25">
      <c r="B25"/>
      <c r="C25"/>
      <c r="D25"/>
      <c r="E25"/>
      <c r="F25"/>
    </row>
    <row r="26" spans="1:11" x14ac:dyDescent="0.25">
      <c r="B26"/>
      <c r="C26"/>
      <c r="D26"/>
      <c r="E26"/>
      <c r="F26"/>
    </row>
    <row r="27" spans="1:11" x14ac:dyDescent="0.25">
      <c r="B27"/>
      <c r="C27"/>
      <c r="D27"/>
      <c r="E27"/>
      <c r="F27"/>
    </row>
    <row r="28" spans="1:11" x14ac:dyDescent="0.25">
      <c r="B28"/>
      <c r="C28"/>
      <c r="D28"/>
      <c r="E28"/>
      <c r="F28"/>
    </row>
    <row r="29" spans="1:11" x14ac:dyDescent="0.25">
      <c r="B29"/>
      <c r="C29"/>
      <c r="D29"/>
      <c r="E29"/>
      <c r="F29"/>
    </row>
    <row r="30" spans="1:11" x14ac:dyDescent="0.25">
      <c r="B30"/>
      <c r="C30"/>
      <c r="D30"/>
      <c r="E30"/>
      <c r="F30"/>
    </row>
    <row r="31" spans="1:11" x14ac:dyDescent="0.25">
      <c r="B31"/>
      <c r="C31"/>
      <c r="D31"/>
      <c r="E31"/>
      <c r="F31"/>
    </row>
    <row r="32" spans="1:11" x14ac:dyDescent="0.25">
      <c r="B32"/>
      <c r="C32"/>
      <c r="D32"/>
      <c r="E32"/>
      <c r="F32"/>
    </row>
    <row r="33" spans="2:6" x14ac:dyDescent="0.25">
      <c r="B33"/>
      <c r="C33"/>
      <c r="D33"/>
      <c r="E33"/>
      <c r="F33"/>
    </row>
    <row r="34" spans="2:6" x14ac:dyDescent="0.25">
      <c r="B34"/>
      <c r="C34"/>
      <c r="D34"/>
      <c r="E34"/>
      <c r="F34"/>
    </row>
    <row r="35" spans="2:6" x14ac:dyDescent="0.25">
      <c r="B35"/>
      <c r="C35"/>
      <c r="D35"/>
      <c r="E35"/>
      <c r="F35"/>
    </row>
    <row r="36" spans="2:6" x14ac:dyDescent="0.25">
      <c r="B36"/>
      <c r="C36"/>
      <c r="D36"/>
      <c r="E36"/>
      <c r="F36"/>
    </row>
    <row r="37" spans="2:6" x14ac:dyDescent="0.25">
      <c r="B37"/>
      <c r="C37"/>
      <c r="D37"/>
      <c r="E37"/>
      <c r="F37"/>
    </row>
    <row r="38" spans="2:6" x14ac:dyDescent="0.25">
      <c r="B38"/>
      <c r="C38"/>
      <c r="D38"/>
      <c r="E38"/>
      <c r="F38"/>
    </row>
    <row r="39" spans="2:6" x14ac:dyDescent="0.25">
      <c r="B39"/>
      <c r="C39"/>
      <c r="D39"/>
      <c r="E39"/>
      <c r="F39"/>
    </row>
    <row r="40" spans="2:6" x14ac:dyDescent="0.25">
      <c r="B40"/>
      <c r="C40"/>
      <c r="D40"/>
      <c r="E40"/>
      <c r="F40"/>
    </row>
    <row r="41" spans="2:6" x14ac:dyDescent="0.25">
      <c r="B41"/>
      <c r="C41"/>
      <c r="D41"/>
      <c r="E41"/>
      <c r="F41"/>
    </row>
    <row r="42" spans="2:6" x14ac:dyDescent="0.25">
      <c r="B42"/>
      <c r="C42"/>
      <c r="D42"/>
      <c r="E42"/>
      <c r="F42"/>
    </row>
    <row r="43" spans="2:6" x14ac:dyDescent="0.25">
      <c r="B43"/>
      <c r="C43"/>
      <c r="D43"/>
      <c r="E43"/>
      <c r="F43"/>
    </row>
    <row r="44" spans="2:6" x14ac:dyDescent="0.25">
      <c r="B44"/>
      <c r="C44"/>
      <c r="D44"/>
      <c r="E44"/>
      <c r="F44"/>
    </row>
    <row r="45" spans="2:6" x14ac:dyDescent="0.25">
      <c r="B45"/>
      <c r="C45"/>
      <c r="D45"/>
      <c r="E45"/>
      <c r="F45"/>
    </row>
    <row r="46" spans="2:6" x14ac:dyDescent="0.25">
      <c r="B46"/>
      <c r="C46"/>
      <c r="D46"/>
      <c r="E46"/>
      <c r="F46"/>
    </row>
    <row r="47" spans="2:6" x14ac:dyDescent="0.25">
      <c r="B47"/>
      <c r="C47"/>
      <c r="D47"/>
      <c r="E47"/>
      <c r="F47"/>
    </row>
    <row r="48" spans="2:6" x14ac:dyDescent="0.25">
      <c r="B48"/>
      <c r="C48"/>
      <c r="D48"/>
      <c r="E48"/>
      <c r="F48"/>
    </row>
    <row r="49" spans="2:28" x14ac:dyDescent="0.25">
      <c r="B49"/>
      <c r="C49"/>
      <c r="D49"/>
      <c r="E49"/>
      <c r="F49"/>
    </row>
    <row r="50" spans="2:28" x14ac:dyDescent="0.25">
      <c r="B50"/>
      <c r="C50"/>
      <c r="D50"/>
      <c r="E50"/>
      <c r="F50"/>
    </row>
    <row r="51" spans="2:28" ht="19.5" customHeight="1" x14ac:dyDescent="0.25">
      <c r="B51"/>
      <c r="C51"/>
      <c r="D51">
        <v>17</v>
      </c>
      <c r="E51"/>
      <c r="F51"/>
      <c r="N51">
        <v>12</v>
      </c>
      <c r="AB51" t="s">
        <v>249</v>
      </c>
    </row>
    <row r="52" spans="2:28" x14ac:dyDescent="0.25">
      <c r="B52"/>
      <c r="C52"/>
      <c r="D52"/>
      <c r="E52"/>
      <c r="F52"/>
    </row>
    <row r="53" spans="2:28" x14ac:dyDescent="0.25">
      <c r="B53"/>
      <c r="C53"/>
      <c r="D53"/>
      <c r="E53"/>
      <c r="F53"/>
    </row>
    <row r="54" spans="2:28" x14ac:dyDescent="0.25">
      <c r="B54"/>
      <c r="C54"/>
      <c r="D54"/>
      <c r="E54"/>
      <c r="F54"/>
    </row>
    <row r="55" spans="2:28" x14ac:dyDescent="0.25">
      <c r="B55"/>
      <c r="C55"/>
      <c r="D55"/>
      <c r="E55"/>
      <c r="F55"/>
    </row>
    <row r="56" spans="2:28" x14ac:dyDescent="0.25">
      <c r="B56"/>
      <c r="C56"/>
      <c r="D56"/>
      <c r="E56"/>
      <c r="F56"/>
    </row>
    <row r="57" spans="2:28" x14ac:dyDescent="0.25">
      <c r="B57"/>
      <c r="C57"/>
      <c r="D57"/>
      <c r="E57"/>
      <c r="F57"/>
    </row>
    <row r="58" spans="2:28" x14ac:dyDescent="0.25">
      <c r="B58"/>
      <c r="C58"/>
      <c r="D58"/>
      <c r="E58"/>
      <c r="F58"/>
    </row>
    <row r="59" spans="2:28" x14ac:dyDescent="0.25">
      <c r="B59"/>
      <c r="C59"/>
      <c r="D59"/>
      <c r="E59"/>
      <c r="F59"/>
    </row>
    <row r="60" spans="2:28" x14ac:dyDescent="0.25">
      <c r="B60"/>
      <c r="C60"/>
      <c r="D60"/>
      <c r="E60"/>
      <c r="F60"/>
    </row>
    <row r="61" spans="2:28" x14ac:dyDescent="0.25">
      <c r="B61"/>
      <c r="C61"/>
      <c r="D61"/>
      <c r="E61"/>
      <c r="F61"/>
    </row>
    <row r="62" spans="2:28" x14ac:dyDescent="0.25">
      <c r="B62"/>
      <c r="C62"/>
      <c r="D62"/>
      <c r="E62"/>
      <c r="F62"/>
    </row>
    <row r="63" spans="2:28" x14ac:dyDescent="0.25">
      <c r="B63"/>
      <c r="C63"/>
      <c r="D63"/>
      <c r="E63"/>
      <c r="F63"/>
    </row>
    <row r="64" spans="2:28" x14ac:dyDescent="0.25">
      <c r="B64"/>
      <c r="C64"/>
      <c r="D64"/>
      <c r="E64"/>
      <c r="F64"/>
    </row>
    <row r="65" spans="2:6" x14ac:dyDescent="0.25">
      <c r="B65"/>
      <c r="C65"/>
      <c r="D65"/>
      <c r="E65"/>
      <c r="F65"/>
    </row>
    <row r="66" spans="2:6" x14ac:dyDescent="0.25">
      <c r="B66"/>
      <c r="C66"/>
      <c r="D66"/>
      <c r="E66"/>
      <c r="F66"/>
    </row>
    <row r="67" spans="2:6" x14ac:dyDescent="0.25">
      <c r="B67"/>
      <c r="C67"/>
      <c r="D67"/>
      <c r="E67"/>
      <c r="F67"/>
    </row>
    <row r="68" spans="2:6" x14ac:dyDescent="0.25">
      <c r="B68"/>
      <c r="C68"/>
      <c r="D68"/>
      <c r="E68"/>
      <c r="F68"/>
    </row>
    <row r="69" spans="2:6" x14ac:dyDescent="0.25">
      <c r="B69"/>
      <c r="C69"/>
      <c r="D69"/>
      <c r="E69"/>
      <c r="F69"/>
    </row>
    <row r="70" spans="2:6" x14ac:dyDescent="0.25">
      <c r="B70"/>
      <c r="C70"/>
      <c r="D70"/>
      <c r="E70"/>
      <c r="F70"/>
    </row>
    <row r="71" spans="2:6" x14ac:dyDescent="0.25">
      <c r="B71"/>
      <c r="C71"/>
      <c r="D71"/>
      <c r="E71"/>
      <c r="F71"/>
    </row>
    <row r="72" spans="2:6" x14ac:dyDescent="0.25">
      <c r="B72"/>
      <c r="C72"/>
      <c r="D72"/>
      <c r="E72"/>
      <c r="F72"/>
    </row>
    <row r="73" spans="2:6" x14ac:dyDescent="0.25">
      <c r="B73"/>
      <c r="C73"/>
      <c r="D73"/>
      <c r="E73"/>
      <c r="F73"/>
    </row>
    <row r="74" spans="2:6" x14ac:dyDescent="0.25">
      <c r="B74"/>
      <c r="C74"/>
      <c r="D74"/>
      <c r="E74"/>
      <c r="F74"/>
    </row>
    <row r="75" spans="2:6" x14ac:dyDescent="0.25">
      <c r="B75"/>
      <c r="C75"/>
      <c r="D75"/>
      <c r="E75"/>
      <c r="F75"/>
    </row>
    <row r="76" spans="2:6" x14ac:dyDescent="0.25">
      <c r="B76"/>
      <c r="C76"/>
      <c r="D76"/>
      <c r="E76"/>
      <c r="F76"/>
    </row>
    <row r="77" spans="2:6" x14ac:dyDescent="0.25">
      <c r="B77"/>
      <c r="C77"/>
      <c r="D77"/>
      <c r="E77"/>
      <c r="F77"/>
    </row>
    <row r="78" spans="2:6" x14ac:dyDescent="0.25">
      <c r="B78"/>
      <c r="C78"/>
      <c r="D78"/>
      <c r="E78"/>
      <c r="F78"/>
    </row>
    <row r="79" spans="2:6" x14ac:dyDescent="0.25">
      <c r="B79"/>
      <c r="C79"/>
      <c r="D79"/>
      <c r="E79"/>
      <c r="F79"/>
    </row>
    <row r="80" spans="2:6" x14ac:dyDescent="0.25">
      <c r="B80"/>
      <c r="C80"/>
      <c r="D80"/>
      <c r="E80"/>
      <c r="F80"/>
    </row>
    <row r="81" spans="1:8" x14ac:dyDescent="0.25">
      <c r="B81"/>
      <c r="C81"/>
      <c r="D81"/>
      <c r="E81"/>
      <c r="F81"/>
    </row>
    <row r="82" spans="1:8" x14ac:dyDescent="0.25">
      <c r="B82"/>
      <c r="C82"/>
      <c r="D82"/>
      <c r="E82"/>
      <c r="F82"/>
    </row>
    <row r="83" spans="1:8" x14ac:dyDescent="0.25">
      <c r="B83"/>
      <c r="C83"/>
      <c r="D83"/>
      <c r="E83"/>
      <c r="F83"/>
    </row>
    <row r="84" spans="1:8" x14ac:dyDescent="0.25">
      <c r="B84"/>
      <c r="C84"/>
      <c r="D84"/>
      <c r="E84"/>
      <c r="F84"/>
    </row>
    <row r="85" spans="1:8" x14ac:dyDescent="0.25">
      <c r="B85"/>
      <c r="C85"/>
      <c r="D85"/>
      <c r="E85"/>
      <c r="F85"/>
    </row>
    <row r="86" spans="1:8" x14ac:dyDescent="0.25">
      <c r="B86"/>
      <c r="C86"/>
      <c r="D86"/>
      <c r="E86"/>
      <c r="F86"/>
    </row>
    <row r="87" spans="1:8" x14ac:dyDescent="0.25">
      <c r="B87"/>
      <c r="C87"/>
      <c r="D87"/>
      <c r="E87"/>
      <c r="F87"/>
    </row>
    <row r="88" spans="1:8" x14ac:dyDescent="0.25">
      <c r="B88"/>
      <c r="C88"/>
      <c r="D88"/>
      <c r="E88"/>
      <c r="F88"/>
    </row>
    <row r="89" spans="1:8" x14ac:dyDescent="0.25">
      <c r="A89">
        <v>55</v>
      </c>
      <c r="B89" s="43">
        <v>0.28100000000000003</v>
      </c>
      <c r="C89" s="43">
        <v>0.3</v>
      </c>
      <c r="D89" s="24">
        <v>11</v>
      </c>
      <c r="E89" s="24">
        <v>5.5</v>
      </c>
      <c r="F89" s="24">
        <v>3</v>
      </c>
      <c r="H89" s="42"/>
    </row>
    <row r="90" spans="1:8" x14ac:dyDescent="0.25">
      <c r="A90">
        <v>60</v>
      </c>
      <c r="B90" s="41">
        <v>0.40920000000000001</v>
      </c>
      <c r="C90" s="41" t="s">
        <v>249</v>
      </c>
      <c r="D90" s="24">
        <v>12</v>
      </c>
      <c r="E90" s="24">
        <v>5.5</v>
      </c>
      <c r="F90" t="s">
        <v>249</v>
      </c>
      <c r="H90" s="42"/>
    </row>
    <row r="91" spans="1:8" x14ac:dyDescent="0.25">
      <c r="A91">
        <v>64</v>
      </c>
      <c r="B91" s="43">
        <v>0.53300000000000003</v>
      </c>
      <c r="C91" s="41" t="s">
        <v>249</v>
      </c>
      <c r="D91" s="24">
        <v>13</v>
      </c>
      <c r="E91" s="24">
        <v>6.5</v>
      </c>
      <c r="F91" t="s">
        <v>249</v>
      </c>
    </row>
    <row r="92" spans="1:8" x14ac:dyDescent="0.25">
      <c r="A92" s="31" t="s">
        <v>251</v>
      </c>
      <c r="B92" s="39"/>
      <c r="C92" s="39"/>
      <c r="D92" s="24"/>
      <c r="E92"/>
      <c r="F92"/>
    </row>
    <row r="93" spans="1:8" x14ac:dyDescent="0.25">
      <c r="A93">
        <v>20</v>
      </c>
      <c r="B93" s="41">
        <v>1.77E-2</v>
      </c>
      <c r="C93" s="41">
        <v>1E-4</v>
      </c>
      <c r="D93" s="40">
        <v>0.28000000000000003</v>
      </c>
      <c r="E93" t="s">
        <v>252</v>
      </c>
      <c r="F93" t="s">
        <v>250</v>
      </c>
      <c r="H93" s="42"/>
    </row>
    <row r="94" spans="1:8" x14ac:dyDescent="0.25">
      <c r="A94">
        <v>25</v>
      </c>
      <c r="B94" s="43">
        <v>1.9199999999999998E-2</v>
      </c>
      <c r="C94" s="43">
        <v>1.2999999999999999E-2</v>
      </c>
      <c r="D94" s="24">
        <v>13.5</v>
      </c>
      <c r="E94" s="42">
        <v>0.16</v>
      </c>
      <c r="F94" t="s">
        <v>249</v>
      </c>
      <c r="H94" s="42"/>
    </row>
    <row r="95" spans="1:8" x14ac:dyDescent="0.25">
      <c r="A95">
        <v>30</v>
      </c>
      <c r="B95" s="43">
        <v>2.4500000000000001E-2</v>
      </c>
      <c r="C95" s="43">
        <v>1.4E-2</v>
      </c>
      <c r="D95" s="24">
        <v>13.5</v>
      </c>
      <c r="E95" s="24">
        <v>8</v>
      </c>
      <c r="F95" s="42">
        <v>0.06</v>
      </c>
      <c r="H95" s="42"/>
    </row>
    <row r="96" spans="1:8" x14ac:dyDescent="0.25">
      <c r="A96">
        <v>35</v>
      </c>
      <c r="B96" s="43">
        <v>4.41E-2</v>
      </c>
      <c r="C96" s="43">
        <v>1.9E-2</v>
      </c>
      <c r="D96" s="24">
        <v>13</v>
      </c>
      <c r="E96" s="24">
        <v>7</v>
      </c>
      <c r="F96" s="24">
        <v>3.5</v>
      </c>
      <c r="H96" s="42"/>
    </row>
    <row r="97" spans="1:8" x14ac:dyDescent="0.25">
      <c r="A97">
        <v>40</v>
      </c>
      <c r="B97" s="43">
        <v>6.5500000000000003E-2</v>
      </c>
      <c r="C97" s="43">
        <v>3.9E-2</v>
      </c>
      <c r="D97" s="24">
        <v>11</v>
      </c>
      <c r="E97" s="24">
        <v>6.5</v>
      </c>
      <c r="F97" s="24">
        <v>3</v>
      </c>
      <c r="H97" s="42"/>
    </row>
    <row r="98" spans="1:8" x14ac:dyDescent="0.25">
      <c r="A98">
        <v>45</v>
      </c>
      <c r="B98" s="43">
        <v>0.1043</v>
      </c>
      <c r="C98" s="43">
        <v>6.5000000000000002E-2</v>
      </c>
      <c r="D98" s="24">
        <v>10.5</v>
      </c>
      <c r="E98" s="24">
        <v>6</v>
      </c>
      <c r="F98" s="24">
        <v>2.2999999999999998</v>
      </c>
      <c r="H98" s="42"/>
    </row>
    <row r="99" spans="1:8" x14ac:dyDescent="0.25">
      <c r="A99">
        <v>50</v>
      </c>
      <c r="B99" s="43">
        <v>0.1555</v>
      </c>
      <c r="C99" s="43">
        <v>0.14000000000000001</v>
      </c>
      <c r="D99" s="24">
        <v>10</v>
      </c>
      <c r="E99" s="24">
        <v>5</v>
      </c>
      <c r="F99" s="24">
        <v>2.4</v>
      </c>
      <c r="H99" s="42"/>
    </row>
    <row r="100" spans="1:8" x14ac:dyDescent="0.25">
      <c r="A100">
        <v>55</v>
      </c>
      <c r="B100" s="43">
        <v>0.2228</v>
      </c>
      <c r="C100" s="43">
        <v>0.34</v>
      </c>
      <c r="D100" s="24">
        <v>10</v>
      </c>
      <c r="E100" s="24">
        <v>5</v>
      </c>
      <c r="F100">
        <v>2.75</v>
      </c>
      <c r="H100" s="42"/>
    </row>
    <row r="101" spans="1:8" x14ac:dyDescent="0.25">
      <c r="A101">
        <v>60</v>
      </c>
      <c r="B101" s="43">
        <v>0.30580000000000002</v>
      </c>
      <c r="C101" s="43" t="s">
        <v>249</v>
      </c>
      <c r="D101" s="24">
        <v>10.5</v>
      </c>
      <c r="E101" s="24">
        <v>5.5</v>
      </c>
      <c r="F101" t="s">
        <v>249</v>
      </c>
      <c r="H101" s="42"/>
    </row>
    <row r="102" spans="1:8" x14ac:dyDescent="0.25">
      <c r="A102">
        <v>64</v>
      </c>
      <c r="B102" s="43">
        <v>0.40150000000000002</v>
      </c>
      <c r="C102" s="43" t="s">
        <v>249</v>
      </c>
      <c r="D102" s="24">
        <v>13</v>
      </c>
      <c r="E102" s="24">
        <v>6.5</v>
      </c>
      <c r="F102" t="s">
        <v>249</v>
      </c>
    </row>
  </sheetData>
  <mergeCells count="2">
    <mergeCell ref="D3:E3"/>
    <mergeCell ref="F3:G3"/>
  </mergeCells>
  <hyperlinks>
    <hyperlink ref="A1" location="TOC!A1" display="TOC" xr:uid="{00000000-0004-0000-1100-000000000000}"/>
  </hyperlink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C2"/>
  <sheetViews>
    <sheetView zoomScale="120" zoomScaleNormal="120" workbookViewId="0">
      <selection activeCell="B23" sqref="B23"/>
    </sheetView>
  </sheetViews>
  <sheetFormatPr defaultRowHeight="15" x14ac:dyDescent="0.25"/>
  <sheetData>
    <row r="1" spans="1:3" x14ac:dyDescent="0.25">
      <c r="A1" s="1" t="s">
        <v>0</v>
      </c>
      <c r="C1" s="26" t="s">
        <v>263</v>
      </c>
    </row>
    <row r="2" spans="1:3" x14ac:dyDescent="0.25">
      <c r="C2" s="30"/>
    </row>
  </sheetData>
  <hyperlinks>
    <hyperlink ref="A1" location="TOC!A1" display="TOC" xr:uid="{00000000-0004-0000-1200-000000000000}"/>
  </hyperlink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39"/>
  <sheetViews>
    <sheetView workbookViewId="0"/>
  </sheetViews>
  <sheetFormatPr defaultColWidth="9.140625" defaultRowHeight="15" x14ac:dyDescent="0.25"/>
  <cols>
    <col min="1" max="1" width="12.7109375" style="2" customWidth="1"/>
    <col min="2" max="16384" width="9.140625" style="2"/>
  </cols>
  <sheetData>
    <row r="1" spans="1:2" x14ac:dyDescent="0.25">
      <c r="A1" s="1" t="s">
        <v>0</v>
      </c>
    </row>
    <row r="2" spans="1:2" x14ac:dyDescent="0.25">
      <c r="A2" s="3"/>
    </row>
    <row r="3" spans="1:2" x14ac:dyDescent="0.25">
      <c r="A3" s="3" t="s">
        <v>107</v>
      </c>
    </row>
    <row r="4" spans="1:2" x14ac:dyDescent="0.25">
      <c r="A4" s="3"/>
      <c r="B4" s="2" t="s">
        <v>210</v>
      </c>
    </row>
    <row r="5" spans="1:2" x14ac:dyDescent="0.25">
      <c r="A5" s="3"/>
      <c r="B5" s="2" t="s">
        <v>205</v>
      </c>
    </row>
    <row r="6" spans="1:2" x14ac:dyDescent="0.25">
      <c r="A6" s="3"/>
      <c r="B6" s="2" t="s">
        <v>204</v>
      </c>
    </row>
    <row r="7" spans="1:2" x14ac:dyDescent="0.25">
      <c r="A7" s="3"/>
      <c r="B7" s="2" t="s">
        <v>206</v>
      </c>
    </row>
    <row r="8" spans="1:2" x14ac:dyDescent="0.25">
      <c r="A8" s="3"/>
      <c r="B8" s="2" t="s">
        <v>207</v>
      </c>
    </row>
    <row r="9" spans="1:2" x14ac:dyDescent="0.25">
      <c r="A9" s="3"/>
      <c r="B9" s="2" t="s">
        <v>208</v>
      </c>
    </row>
    <row r="10" spans="1:2" x14ac:dyDescent="0.25">
      <c r="A10" s="3"/>
      <c r="B10" s="2" t="s">
        <v>209</v>
      </c>
    </row>
    <row r="11" spans="1:2" x14ac:dyDescent="0.25">
      <c r="A11" s="3"/>
    </row>
    <row r="12" spans="1:2" x14ac:dyDescent="0.25">
      <c r="A12" s="3" t="s">
        <v>221</v>
      </c>
    </row>
    <row r="13" spans="1:2" x14ac:dyDescent="0.25">
      <c r="A13" s="3"/>
      <c r="B13" s="2" t="s">
        <v>222</v>
      </c>
    </row>
    <row r="14" spans="1:2" x14ac:dyDescent="0.25">
      <c r="A14" s="3"/>
    </row>
    <row r="15" spans="1:2" x14ac:dyDescent="0.25">
      <c r="A15" s="3"/>
    </row>
    <row r="16" spans="1:2" x14ac:dyDescent="0.25">
      <c r="A16" s="3"/>
    </row>
    <row r="17" spans="1:2" x14ac:dyDescent="0.25">
      <c r="A17" s="3"/>
    </row>
    <row r="19" spans="1:2" x14ac:dyDescent="0.25">
      <c r="A19" s="3" t="s">
        <v>1</v>
      </c>
      <c r="B19" s="4" t="s">
        <v>2</v>
      </c>
    </row>
    <row r="20" spans="1:2" x14ac:dyDescent="0.25">
      <c r="A20" s="3" t="s">
        <v>3</v>
      </c>
      <c r="B20" s="4" t="s">
        <v>4</v>
      </c>
    </row>
    <row r="21" spans="1:2" x14ac:dyDescent="0.25">
      <c r="A21" s="3" t="s">
        <v>5</v>
      </c>
      <c r="B21" s="4" t="s">
        <v>6</v>
      </c>
    </row>
    <row r="22" spans="1:2" x14ac:dyDescent="0.25">
      <c r="A22" s="3" t="s">
        <v>7</v>
      </c>
      <c r="B22" s="6" t="s">
        <v>8</v>
      </c>
    </row>
    <row r="23" spans="1:2" x14ac:dyDescent="0.25">
      <c r="A23" s="3" t="s">
        <v>9</v>
      </c>
      <c r="B23" s="4" t="s">
        <v>10</v>
      </c>
    </row>
    <row r="24" spans="1:2" x14ac:dyDescent="0.25">
      <c r="A24" s="3" t="s">
        <v>11</v>
      </c>
      <c r="B24" s="4" t="s">
        <v>12</v>
      </c>
    </row>
    <row r="25" spans="1:2" x14ac:dyDescent="0.25">
      <c r="A25" s="3" t="s">
        <v>13</v>
      </c>
      <c r="B25" s="4" t="s">
        <v>14</v>
      </c>
    </row>
    <row r="39" spans="5:8" x14ac:dyDescent="0.25">
      <c r="E39" s="5"/>
      <c r="F39" s="5"/>
      <c r="G39" s="5"/>
      <c r="H39" s="5"/>
    </row>
  </sheetData>
  <hyperlinks>
    <hyperlink ref="B19" r:id="rId1" xr:uid="{00000000-0004-0000-0200-000000000000}"/>
    <hyperlink ref="B20" r:id="rId2" xr:uid="{00000000-0004-0000-0200-000001000000}"/>
    <hyperlink ref="B21" r:id="rId3" xr:uid="{00000000-0004-0000-0200-000002000000}"/>
    <hyperlink ref="B22" r:id="rId4" xr:uid="{00000000-0004-0000-0200-000003000000}"/>
    <hyperlink ref="B23" r:id="rId5" xr:uid="{00000000-0004-0000-0200-000004000000}"/>
    <hyperlink ref="B24" r:id="rId6" xr:uid="{00000000-0004-0000-0200-000005000000}"/>
    <hyperlink ref="B25" r:id="rId7" xr:uid="{00000000-0004-0000-0200-000006000000}"/>
    <hyperlink ref="A1" location="TOC!A1" display="TOC" xr:uid="{00000000-0004-0000-0200-000007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56"/>
  <sheetViews>
    <sheetView workbookViewId="0"/>
  </sheetViews>
  <sheetFormatPr defaultRowHeight="15" x14ac:dyDescent="0.25"/>
  <cols>
    <col min="2" max="2" width="52" customWidth="1"/>
    <col min="3" max="3" width="49.5703125" customWidth="1"/>
  </cols>
  <sheetData>
    <row r="1" spans="1:3" x14ac:dyDescent="0.25">
      <c r="A1" s="1" t="s">
        <v>0</v>
      </c>
    </row>
    <row r="4" spans="1:3" x14ac:dyDescent="0.25">
      <c r="A4" s="7" t="s">
        <v>108</v>
      </c>
      <c r="C4" s="7"/>
    </row>
    <row r="5" spans="1:3" x14ac:dyDescent="0.25">
      <c r="A5" s="21" t="s">
        <v>109</v>
      </c>
      <c r="B5" s="21" t="s">
        <v>110</v>
      </c>
      <c r="C5" s="21" t="s">
        <v>111</v>
      </c>
    </row>
    <row r="6" spans="1:3" x14ac:dyDescent="0.25">
      <c r="A6">
        <v>9</v>
      </c>
      <c r="B6" t="s">
        <v>112</v>
      </c>
      <c r="C6" t="s">
        <v>113</v>
      </c>
    </row>
    <row r="7" spans="1:3" x14ac:dyDescent="0.25">
      <c r="A7">
        <v>83</v>
      </c>
      <c r="B7" t="s">
        <v>114</v>
      </c>
      <c r="C7" t="s">
        <v>115</v>
      </c>
    </row>
    <row r="8" spans="1:3" x14ac:dyDescent="0.25">
      <c r="A8">
        <v>26</v>
      </c>
      <c r="B8" t="s">
        <v>116</v>
      </c>
      <c r="C8" t="s">
        <v>117</v>
      </c>
    </row>
    <row r="9" spans="1:3" x14ac:dyDescent="0.25">
      <c r="A9">
        <v>125</v>
      </c>
      <c r="B9" t="s">
        <v>118</v>
      </c>
      <c r="C9" t="s">
        <v>119</v>
      </c>
    </row>
    <row r="10" spans="1:3" x14ac:dyDescent="0.25">
      <c r="A10">
        <v>85</v>
      </c>
      <c r="B10" t="s">
        <v>120</v>
      </c>
      <c r="C10" t="s">
        <v>121</v>
      </c>
    </row>
    <row r="11" spans="1:3" x14ac:dyDescent="0.25">
      <c r="A11">
        <v>115</v>
      </c>
      <c r="B11" t="s">
        <v>122</v>
      </c>
      <c r="C11" t="s">
        <v>123</v>
      </c>
    </row>
    <row r="12" spans="1:3" x14ac:dyDescent="0.25">
      <c r="A12">
        <v>80</v>
      </c>
      <c r="B12" t="s">
        <v>124</v>
      </c>
      <c r="C12" t="s">
        <v>125</v>
      </c>
    </row>
    <row r="13" spans="1:3" x14ac:dyDescent="0.25">
      <c r="A13">
        <v>91</v>
      </c>
      <c r="B13" t="s">
        <v>126</v>
      </c>
      <c r="C13" t="s">
        <v>127</v>
      </c>
    </row>
    <row r="14" spans="1:3" x14ac:dyDescent="0.25">
      <c r="A14">
        <v>76</v>
      </c>
      <c r="B14" t="s">
        <v>128</v>
      </c>
      <c r="C14" t="s">
        <v>129</v>
      </c>
    </row>
    <row r="15" spans="1:3" x14ac:dyDescent="0.25">
      <c r="A15">
        <v>43</v>
      </c>
      <c r="B15" t="s">
        <v>130</v>
      </c>
      <c r="C15" t="s">
        <v>131</v>
      </c>
    </row>
    <row r="16" spans="1:3" x14ac:dyDescent="0.25">
      <c r="A16">
        <v>32</v>
      </c>
      <c r="B16" t="s">
        <v>132</v>
      </c>
      <c r="C16" t="s">
        <v>133</v>
      </c>
    </row>
    <row r="17" spans="1:3" x14ac:dyDescent="0.25">
      <c r="A17">
        <v>6</v>
      </c>
      <c r="B17" t="s">
        <v>134</v>
      </c>
      <c r="C17" t="s">
        <v>135</v>
      </c>
    </row>
    <row r="18" spans="1:3" x14ac:dyDescent="0.25">
      <c r="A18">
        <v>119</v>
      </c>
      <c r="B18" t="s">
        <v>136</v>
      </c>
      <c r="C18" t="s">
        <v>137</v>
      </c>
    </row>
    <row r="19" spans="1:3" x14ac:dyDescent="0.25">
      <c r="A19">
        <v>38</v>
      </c>
      <c r="B19" t="s">
        <v>138</v>
      </c>
      <c r="C19" t="s">
        <v>139</v>
      </c>
    </row>
    <row r="20" spans="1:3" x14ac:dyDescent="0.25">
      <c r="A20">
        <v>69</v>
      </c>
      <c r="B20" t="s">
        <v>140</v>
      </c>
      <c r="C20" t="s">
        <v>141</v>
      </c>
    </row>
    <row r="22" spans="1:3" x14ac:dyDescent="0.25">
      <c r="A22" s="7" t="s">
        <v>142</v>
      </c>
      <c r="C22" s="7"/>
    </row>
    <row r="23" spans="1:3" x14ac:dyDescent="0.25">
      <c r="A23" s="21" t="s">
        <v>109</v>
      </c>
      <c r="B23" s="21"/>
      <c r="C23" s="21" t="s">
        <v>111</v>
      </c>
    </row>
    <row r="24" spans="1:3" x14ac:dyDescent="0.25">
      <c r="A24">
        <v>10</v>
      </c>
      <c r="B24" t="s">
        <v>143</v>
      </c>
      <c r="C24" t="s">
        <v>144</v>
      </c>
    </row>
    <row r="25" spans="1:3" x14ac:dyDescent="0.25">
      <c r="A25">
        <v>108</v>
      </c>
      <c r="B25" t="s">
        <v>145</v>
      </c>
      <c r="C25" t="s">
        <v>146</v>
      </c>
    </row>
    <row r="26" spans="1:3" x14ac:dyDescent="0.25">
      <c r="A26">
        <v>78</v>
      </c>
      <c r="B26" t="s">
        <v>147</v>
      </c>
      <c r="C26" t="s">
        <v>148</v>
      </c>
    </row>
    <row r="27" spans="1:3" x14ac:dyDescent="0.25">
      <c r="A27">
        <v>88</v>
      </c>
      <c r="B27" t="s">
        <v>149</v>
      </c>
      <c r="C27" t="s">
        <v>150</v>
      </c>
    </row>
    <row r="28" spans="1:3" x14ac:dyDescent="0.25">
      <c r="A28">
        <v>28</v>
      </c>
      <c r="B28" t="s">
        <v>151</v>
      </c>
      <c r="C28" t="s">
        <v>152</v>
      </c>
    </row>
    <row r="29" spans="1:3" x14ac:dyDescent="0.25">
      <c r="A29">
        <v>111</v>
      </c>
      <c r="B29" t="s">
        <v>153</v>
      </c>
      <c r="C29" t="s">
        <v>154</v>
      </c>
    </row>
    <row r="30" spans="1:3" x14ac:dyDescent="0.25">
      <c r="A30">
        <v>92</v>
      </c>
      <c r="B30" t="s">
        <v>155</v>
      </c>
      <c r="C30" t="s">
        <v>156</v>
      </c>
    </row>
    <row r="31" spans="1:3" x14ac:dyDescent="0.25">
      <c r="A31">
        <v>34</v>
      </c>
      <c r="B31" t="s">
        <v>157</v>
      </c>
      <c r="C31" t="s">
        <v>158</v>
      </c>
    </row>
    <row r="32" spans="1:3" x14ac:dyDescent="0.25">
      <c r="A32">
        <v>77</v>
      </c>
      <c r="B32" t="s">
        <v>159</v>
      </c>
      <c r="C32" t="s">
        <v>160</v>
      </c>
    </row>
    <row r="33" spans="1:3" x14ac:dyDescent="0.25">
      <c r="A33">
        <v>53</v>
      </c>
      <c r="B33" t="s">
        <v>161</v>
      </c>
      <c r="C33" t="s">
        <v>162</v>
      </c>
    </row>
    <row r="34" spans="1:3" x14ac:dyDescent="0.25">
      <c r="A34">
        <v>64</v>
      </c>
      <c r="B34" t="s">
        <v>163</v>
      </c>
      <c r="C34" t="s">
        <v>164</v>
      </c>
    </row>
    <row r="35" spans="1:3" x14ac:dyDescent="0.25">
      <c r="A35">
        <v>49</v>
      </c>
      <c r="B35" t="s">
        <v>165</v>
      </c>
      <c r="C35" t="s">
        <v>166</v>
      </c>
    </row>
    <row r="36" spans="1:3" x14ac:dyDescent="0.25">
      <c r="A36">
        <v>51</v>
      </c>
      <c r="B36" t="s">
        <v>167</v>
      </c>
      <c r="C36" t="s">
        <v>168</v>
      </c>
    </row>
    <row r="37" spans="1:3" x14ac:dyDescent="0.25">
      <c r="A37">
        <v>2</v>
      </c>
      <c r="B37" t="s">
        <v>169</v>
      </c>
      <c r="C37" t="s">
        <v>170</v>
      </c>
    </row>
    <row r="38" spans="1:3" x14ac:dyDescent="0.25">
      <c r="A38">
        <v>73</v>
      </c>
      <c r="B38" t="s">
        <v>171</v>
      </c>
      <c r="C38" t="s">
        <v>172</v>
      </c>
    </row>
    <row r="40" spans="1:3" x14ac:dyDescent="0.25">
      <c r="A40" s="7" t="s">
        <v>173</v>
      </c>
      <c r="C40" s="7"/>
    </row>
    <row r="41" spans="1:3" x14ac:dyDescent="0.25">
      <c r="A41" s="21" t="s">
        <v>109</v>
      </c>
      <c r="B41" s="21"/>
      <c r="C41" s="21" t="s">
        <v>111</v>
      </c>
    </row>
    <row r="42" spans="1:3" x14ac:dyDescent="0.25">
      <c r="A42">
        <v>150</v>
      </c>
      <c r="B42" t="s">
        <v>174</v>
      </c>
      <c r="C42" t="s">
        <v>175</v>
      </c>
    </row>
    <row r="43" spans="1:3" x14ac:dyDescent="0.25">
      <c r="A43">
        <v>84</v>
      </c>
      <c r="B43" t="s">
        <v>176</v>
      </c>
      <c r="C43" t="s">
        <v>177</v>
      </c>
    </row>
    <row r="44" spans="1:3" x14ac:dyDescent="0.25">
      <c r="A44">
        <v>72</v>
      </c>
      <c r="B44" t="s">
        <v>178</v>
      </c>
      <c r="C44" t="s">
        <v>179</v>
      </c>
    </row>
    <row r="45" spans="1:3" x14ac:dyDescent="0.25">
      <c r="A45">
        <v>140</v>
      </c>
      <c r="B45" t="s">
        <v>180</v>
      </c>
      <c r="C45" t="s">
        <v>181</v>
      </c>
    </row>
    <row r="46" spans="1:3" x14ac:dyDescent="0.25">
      <c r="A46">
        <v>86</v>
      </c>
      <c r="B46" t="s">
        <v>182</v>
      </c>
      <c r="C46" t="s">
        <v>183</v>
      </c>
    </row>
    <row r="47" spans="1:3" x14ac:dyDescent="0.25">
      <c r="A47">
        <v>149</v>
      </c>
      <c r="B47" t="s">
        <v>184</v>
      </c>
      <c r="C47" t="s">
        <v>185</v>
      </c>
    </row>
    <row r="48" spans="1:3" x14ac:dyDescent="0.25">
      <c r="A48">
        <v>117</v>
      </c>
      <c r="B48" t="s">
        <v>186</v>
      </c>
      <c r="C48" t="s">
        <v>187</v>
      </c>
    </row>
    <row r="49" spans="1:3" x14ac:dyDescent="0.25">
      <c r="A49">
        <v>68</v>
      </c>
      <c r="B49" t="s">
        <v>188</v>
      </c>
      <c r="C49" t="s">
        <v>189</v>
      </c>
    </row>
    <row r="50" spans="1:3" x14ac:dyDescent="0.25">
      <c r="A50">
        <v>133</v>
      </c>
      <c r="B50" t="s">
        <v>190</v>
      </c>
      <c r="C50" t="s">
        <v>191</v>
      </c>
    </row>
    <row r="51" spans="1:3" x14ac:dyDescent="0.25">
      <c r="A51">
        <v>5</v>
      </c>
      <c r="B51" t="s">
        <v>192</v>
      </c>
      <c r="C51" t="s">
        <v>193</v>
      </c>
    </row>
    <row r="52" spans="1:3" x14ac:dyDescent="0.25">
      <c r="A52">
        <v>19</v>
      </c>
      <c r="B52" t="s">
        <v>194</v>
      </c>
      <c r="C52" t="s">
        <v>195</v>
      </c>
    </row>
    <row r="53" spans="1:3" x14ac:dyDescent="0.25">
      <c r="A53">
        <v>99</v>
      </c>
      <c r="B53" t="s">
        <v>196</v>
      </c>
      <c r="C53" t="s">
        <v>197</v>
      </c>
    </row>
    <row r="54" spans="1:3" x14ac:dyDescent="0.25">
      <c r="A54">
        <v>30</v>
      </c>
      <c r="B54" t="s">
        <v>198</v>
      </c>
      <c r="C54" t="s">
        <v>199</v>
      </c>
    </row>
    <row r="55" spans="1:3" x14ac:dyDescent="0.25">
      <c r="A55">
        <v>135</v>
      </c>
      <c r="B55" t="s">
        <v>200</v>
      </c>
      <c r="C55" t="s">
        <v>201</v>
      </c>
    </row>
    <row r="56" spans="1:3" x14ac:dyDescent="0.25">
      <c r="A56">
        <v>146</v>
      </c>
      <c r="B56" t="s">
        <v>202</v>
      </c>
      <c r="C56" t="s">
        <v>203</v>
      </c>
    </row>
  </sheetData>
  <hyperlinks>
    <hyperlink ref="A1" location="TOC!A1" display="TOC" xr:uid="{00000000-0004-0000-0300-000000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36"/>
  <sheetViews>
    <sheetView tabSelected="1" zoomScaleNormal="100" workbookViewId="0">
      <pane xSplit="5" ySplit="7" topLeftCell="F11" activePane="bottomRight" state="frozen"/>
      <selection pane="topRight" activeCell="D1" sqref="D1"/>
      <selection pane="bottomLeft" activeCell="A4" sqref="A4"/>
      <selection pane="bottomRight" activeCell="I26" sqref="I26"/>
    </sheetView>
  </sheetViews>
  <sheetFormatPr defaultRowHeight="15" x14ac:dyDescent="0.25"/>
  <cols>
    <col min="3" max="3" width="29.28515625" customWidth="1"/>
    <col min="4" max="4" width="17.85546875" customWidth="1"/>
    <col min="5" max="5" width="39" customWidth="1"/>
    <col min="6" max="6" width="16.5703125" customWidth="1"/>
    <col min="7" max="7" width="12.42578125" customWidth="1"/>
    <col min="8" max="8" width="18.5703125" customWidth="1"/>
    <col min="9" max="9" width="26" customWidth="1"/>
    <col min="10" max="10" width="15.5703125" customWidth="1"/>
    <col min="11" max="11" width="44" customWidth="1"/>
    <col min="12" max="12" width="11.85546875" customWidth="1"/>
    <col min="13" max="13" width="38.85546875" customWidth="1"/>
    <col min="14" max="14" width="24" customWidth="1"/>
    <col min="15" max="15" width="34.7109375" bestFit="1" customWidth="1"/>
    <col min="16" max="16" width="8.140625" bestFit="1" customWidth="1"/>
  </cols>
  <sheetData>
    <row r="1" spans="1:12" x14ac:dyDescent="0.25">
      <c r="A1" s="1" t="s">
        <v>0</v>
      </c>
      <c r="B1" s="30" t="s">
        <v>297</v>
      </c>
      <c r="D1" s="30"/>
    </row>
    <row r="2" spans="1:12" x14ac:dyDescent="0.25">
      <c r="A2" s="51" t="s">
        <v>35</v>
      </c>
      <c r="B2" s="52" t="s">
        <v>349</v>
      </c>
      <c r="D2" s="52"/>
    </row>
    <row r="3" spans="1:12" x14ac:dyDescent="0.25">
      <c r="A3" s="51" t="s">
        <v>36</v>
      </c>
      <c r="B3" s="52" t="s">
        <v>378</v>
      </c>
      <c r="D3" s="52"/>
    </row>
    <row r="4" spans="1:12" x14ac:dyDescent="0.25">
      <c r="B4" s="1"/>
      <c r="C4" s="30"/>
      <c r="D4" s="30"/>
    </row>
    <row r="5" spans="1:12" x14ac:dyDescent="0.25">
      <c r="B5" s="1"/>
      <c r="C5" s="30"/>
      <c r="D5" s="30"/>
    </row>
    <row r="6" spans="1:12" ht="60" x14ac:dyDescent="0.25">
      <c r="J6" s="14" t="s">
        <v>61</v>
      </c>
      <c r="K6" s="14"/>
      <c r="L6" s="14"/>
    </row>
    <row r="7" spans="1:12" s="7" customFormat="1" x14ac:dyDescent="0.25">
      <c r="B7" s="7" t="s">
        <v>24</v>
      </c>
      <c r="C7" s="7" t="s">
        <v>19</v>
      </c>
      <c r="D7" s="7" t="s">
        <v>379</v>
      </c>
      <c r="E7" s="7" t="s">
        <v>20</v>
      </c>
      <c r="F7" s="7" t="s">
        <v>47</v>
      </c>
      <c r="G7" s="7" t="s">
        <v>64</v>
      </c>
      <c r="H7" s="7" t="s">
        <v>62</v>
      </c>
      <c r="I7" s="7" t="s">
        <v>59</v>
      </c>
      <c r="J7" s="7" t="s">
        <v>60</v>
      </c>
      <c r="K7" s="7" t="s">
        <v>63</v>
      </c>
    </row>
    <row r="8" spans="1:12" s="7" customFormat="1" x14ac:dyDescent="0.25">
      <c r="B8" s="140" t="s">
        <v>380</v>
      </c>
      <c r="C8" s="140" t="s">
        <v>381</v>
      </c>
      <c r="D8" s="16" t="s">
        <v>382</v>
      </c>
      <c r="E8" t="s">
        <v>150</v>
      </c>
      <c r="F8" t="s">
        <v>409</v>
      </c>
    </row>
    <row r="9" spans="1:12" s="7" customFormat="1" x14ac:dyDescent="0.25">
      <c r="B9" s="140" t="s">
        <v>380</v>
      </c>
      <c r="C9" s="140" t="s">
        <v>383</v>
      </c>
      <c r="D9" s="16" t="s">
        <v>382</v>
      </c>
      <c r="F9" s="140" t="s">
        <v>384</v>
      </c>
    </row>
    <row r="10" spans="1:12" s="7" customFormat="1" x14ac:dyDescent="0.25"/>
    <row r="11" spans="1:12" x14ac:dyDescent="0.25">
      <c r="B11" s="16" t="s">
        <v>23</v>
      </c>
      <c r="C11" s="16" t="s">
        <v>15</v>
      </c>
      <c r="D11" s="16" t="s">
        <v>385</v>
      </c>
      <c r="E11" s="16" t="s">
        <v>21</v>
      </c>
      <c r="F11" s="143">
        <v>23667431</v>
      </c>
      <c r="G11" s="141">
        <v>1000</v>
      </c>
      <c r="H11" s="25" t="s">
        <v>264</v>
      </c>
      <c r="I11" s="26" t="s">
        <v>265</v>
      </c>
      <c r="J11" s="27" t="s">
        <v>254</v>
      </c>
      <c r="K11" s="35"/>
    </row>
    <row r="12" spans="1:12" x14ac:dyDescent="0.25">
      <c r="B12" s="16" t="s">
        <v>23</v>
      </c>
      <c r="C12" s="16" t="s">
        <v>16</v>
      </c>
      <c r="D12" s="16" t="s">
        <v>385</v>
      </c>
      <c r="E12" s="16" t="s">
        <v>22</v>
      </c>
      <c r="F12" s="144">
        <v>74282592</v>
      </c>
      <c r="G12" s="141">
        <v>1000</v>
      </c>
      <c r="H12" s="25" t="s">
        <v>264</v>
      </c>
      <c r="I12" s="26" t="s">
        <v>265</v>
      </c>
      <c r="J12" s="27" t="s">
        <v>255</v>
      </c>
      <c r="K12" s="26"/>
    </row>
    <row r="13" spans="1:12" ht="30" x14ac:dyDescent="0.25">
      <c r="B13" s="16" t="s">
        <v>23</v>
      </c>
      <c r="C13" t="s">
        <v>74</v>
      </c>
      <c r="D13" s="16" t="s">
        <v>385</v>
      </c>
      <c r="E13" t="s">
        <v>96</v>
      </c>
      <c r="F13" s="144">
        <v>100756422</v>
      </c>
      <c r="G13" s="141">
        <v>1000</v>
      </c>
      <c r="H13" s="25" t="s">
        <v>264</v>
      </c>
      <c r="I13" s="45" t="s">
        <v>266</v>
      </c>
      <c r="J13" s="27" t="s">
        <v>256</v>
      </c>
      <c r="K13" s="28"/>
    </row>
    <row r="14" spans="1:12" x14ac:dyDescent="0.25">
      <c r="B14" s="16" t="s">
        <v>23</v>
      </c>
      <c r="C14" s="16" t="s">
        <v>17</v>
      </c>
      <c r="D14" s="16" t="s">
        <v>385</v>
      </c>
      <c r="E14" s="16" t="s">
        <v>25</v>
      </c>
      <c r="F14" s="145" t="s">
        <v>323</v>
      </c>
      <c r="G14" s="141">
        <v>1000</v>
      </c>
      <c r="H14" s="25">
        <f>G8</f>
        <v>0</v>
      </c>
      <c r="I14" s="26" t="s">
        <v>265</v>
      </c>
      <c r="J14" s="27" t="s">
        <v>257</v>
      </c>
      <c r="K14" s="28" t="s">
        <v>260</v>
      </c>
    </row>
    <row r="15" spans="1:12" x14ac:dyDescent="0.25">
      <c r="B15" s="16" t="s">
        <v>23</v>
      </c>
      <c r="C15" s="16" t="s">
        <v>18</v>
      </c>
      <c r="D15" s="16" t="s">
        <v>385</v>
      </c>
      <c r="E15" s="16" t="s">
        <v>26</v>
      </c>
      <c r="F15" s="144">
        <v>74282592</v>
      </c>
      <c r="G15" s="141">
        <v>1000</v>
      </c>
      <c r="H15" s="25" t="s">
        <v>264</v>
      </c>
      <c r="I15" s="26" t="s">
        <v>265</v>
      </c>
      <c r="J15" s="27" t="s">
        <v>258</v>
      </c>
      <c r="K15" s="28"/>
    </row>
    <row r="16" spans="1:12" x14ac:dyDescent="0.25">
      <c r="B16" s="16" t="s">
        <v>23</v>
      </c>
      <c r="C16" t="s">
        <v>103</v>
      </c>
      <c r="D16" s="16" t="s">
        <v>385</v>
      </c>
      <c r="E16" t="s">
        <v>104</v>
      </c>
      <c r="F16" s="145" t="s">
        <v>323</v>
      </c>
      <c r="G16" s="141">
        <v>1000</v>
      </c>
      <c r="H16" s="25" t="s">
        <v>264</v>
      </c>
      <c r="I16" s="26" t="s">
        <v>265</v>
      </c>
      <c r="J16" s="27" t="s">
        <v>259</v>
      </c>
      <c r="K16" s="28"/>
    </row>
    <row r="17" spans="2:12" ht="15.75" customHeight="1" x14ac:dyDescent="0.25">
      <c r="B17" s="16" t="s">
        <v>23</v>
      </c>
      <c r="C17" s="16" t="s">
        <v>65</v>
      </c>
      <c r="D17" s="16" t="s">
        <v>385</v>
      </c>
      <c r="E17" s="16" t="s">
        <v>68</v>
      </c>
      <c r="F17" s="144">
        <v>11099607</v>
      </c>
      <c r="G17" s="141">
        <v>1000</v>
      </c>
      <c r="H17" s="25" t="s">
        <v>264</v>
      </c>
      <c r="I17" s="26" t="s">
        <v>265</v>
      </c>
      <c r="J17" s="27" t="s">
        <v>262</v>
      </c>
      <c r="K17" s="28"/>
    </row>
    <row r="18" spans="2:12" ht="15.75" customHeight="1" x14ac:dyDescent="0.25">
      <c r="B18" s="16" t="s">
        <v>23</v>
      </c>
      <c r="C18" s="16" t="s">
        <v>387</v>
      </c>
      <c r="D18" s="16" t="s">
        <v>385</v>
      </c>
      <c r="E18" s="16" t="s">
        <v>388</v>
      </c>
      <c r="F18" s="145" t="s">
        <v>323</v>
      </c>
      <c r="G18" s="141"/>
      <c r="H18" s="25"/>
      <c r="I18" s="26"/>
      <c r="J18" s="27"/>
      <c r="K18" s="28"/>
    </row>
    <row r="19" spans="2:12" x14ac:dyDescent="0.25">
      <c r="B19" s="16"/>
      <c r="C19" s="16"/>
      <c r="D19" s="16"/>
      <c r="E19" s="16"/>
      <c r="F19" s="144"/>
      <c r="G19" s="44"/>
      <c r="H19" s="25"/>
      <c r="I19" s="26"/>
      <c r="J19" s="27"/>
      <c r="K19" s="28"/>
    </row>
    <row r="20" spans="2:12" x14ac:dyDescent="0.25">
      <c r="B20" s="16" t="s">
        <v>105</v>
      </c>
      <c r="C20" s="16" t="s">
        <v>27</v>
      </c>
      <c r="D20" s="16" t="s">
        <v>385</v>
      </c>
      <c r="E20" s="16" t="s">
        <v>28</v>
      </c>
      <c r="F20" s="156">
        <v>7.4999999999999997E-3</v>
      </c>
      <c r="G20" s="44"/>
      <c r="H20" s="25" t="s">
        <v>264</v>
      </c>
      <c r="I20" s="26" t="s">
        <v>265</v>
      </c>
      <c r="J20" s="27" t="s">
        <v>261</v>
      </c>
      <c r="K20" s="28" t="s">
        <v>232</v>
      </c>
    </row>
    <row r="21" spans="2:12" x14ac:dyDescent="0.25">
      <c r="B21" s="16" t="s">
        <v>105</v>
      </c>
      <c r="C21" s="16" t="s">
        <v>48</v>
      </c>
      <c r="D21" s="16" t="s">
        <v>385</v>
      </c>
      <c r="E21" s="16" t="s">
        <v>66</v>
      </c>
      <c r="F21" s="156">
        <v>2.75E-2</v>
      </c>
      <c r="G21" s="44"/>
      <c r="H21" s="25" t="s">
        <v>264</v>
      </c>
      <c r="I21" s="26" t="s">
        <v>265</v>
      </c>
      <c r="J21" s="27" t="s">
        <v>261</v>
      </c>
      <c r="K21" s="28"/>
    </row>
    <row r="22" spans="2:12" x14ac:dyDescent="0.25">
      <c r="B22" s="16" t="s">
        <v>105</v>
      </c>
      <c r="C22" s="16" t="s">
        <v>106</v>
      </c>
      <c r="D22" s="16" t="s">
        <v>385</v>
      </c>
      <c r="E22" s="16" t="s">
        <v>67</v>
      </c>
      <c r="F22" s="156">
        <v>3.5000000000000003E-2</v>
      </c>
      <c r="G22" s="44"/>
      <c r="H22" s="25" t="s">
        <v>264</v>
      </c>
      <c r="I22" s="26" t="s">
        <v>265</v>
      </c>
      <c r="J22" s="27" t="s">
        <v>261</v>
      </c>
      <c r="K22" s="28" t="s">
        <v>267</v>
      </c>
    </row>
    <row r="23" spans="2:12" x14ac:dyDescent="0.25">
      <c r="B23" s="16"/>
      <c r="C23" s="16"/>
      <c r="D23" s="16"/>
      <c r="E23" s="16"/>
      <c r="F23" s="15"/>
      <c r="G23" s="44"/>
      <c r="H23" s="25"/>
      <c r="I23" s="26"/>
      <c r="J23" s="27"/>
      <c r="K23" s="28"/>
    </row>
    <row r="24" spans="2:12" ht="30" x14ac:dyDescent="0.25">
      <c r="B24" s="16" t="s">
        <v>69</v>
      </c>
      <c r="C24" s="16" t="s">
        <v>45</v>
      </c>
      <c r="D24" s="16" t="s">
        <v>382</v>
      </c>
      <c r="E24" t="s">
        <v>99</v>
      </c>
      <c r="F24" s="32" t="s">
        <v>231</v>
      </c>
      <c r="G24" s="44"/>
      <c r="H24" s="25" t="s">
        <v>264</v>
      </c>
      <c r="I24" s="26" t="s">
        <v>265</v>
      </c>
      <c r="J24" s="27" t="s">
        <v>268</v>
      </c>
      <c r="K24" s="28"/>
    </row>
    <row r="25" spans="2:12" x14ac:dyDescent="0.25">
      <c r="K25" s="28"/>
    </row>
    <row r="26" spans="2:12" x14ac:dyDescent="0.25">
      <c r="B26" s="16" t="s">
        <v>233</v>
      </c>
      <c r="C26" s="16" t="s">
        <v>234</v>
      </c>
      <c r="D26" s="16" t="s">
        <v>382</v>
      </c>
      <c r="E26" s="30"/>
      <c r="F26" s="32" t="s">
        <v>368</v>
      </c>
      <c r="K26" s="28" t="s">
        <v>235</v>
      </c>
    </row>
    <row r="27" spans="2:12" x14ac:dyDescent="0.25">
      <c r="B27" s="16" t="s">
        <v>233</v>
      </c>
      <c r="C27" s="16" t="s">
        <v>236</v>
      </c>
      <c r="D27" s="16" t="s">
        <v>382</v>
      </c>
      <c r="E27" s="30"/>
      <c r="F27" s="32" t="s">
        <v>393</v>
      </c>
      <c r="K27" s="28" t="s">
        <v>237</v>
      </c>
    </row>
    <row r="28" spans="2:12" x14ac:dyDescent="0.25">
      <c r="B28" s="16" t="s">
        <v>233</v>
      </c>
      <c r="C28" s="16" t="s">
        <v>238</v>
      </c>
      <c r="D28" s="16" t="s">
        <v>382</v>
      </c>
      <c r="E28" s="30"/>
      <c r="F28" s="32" t="s">
        <v>393</v>
      </c>
      <c r="K28" s="28"/>
    </row>
    <row r="29" spans="2:12" x14ac:dyDescent="0.25">
      <c r="B29" s="16" t="s">
        <v>233</v>
      </c>
      <c r="C29" s="16" t="s">
        <v>391</v>
      </c>
      <c r="D29" s="16" t="s">
        <v>382</v>
      </c>
      <c r="E29" s="30"/>
      <c r="F29" s="32" t="s">
        <v>393</v>
      </c>
      <c r="K29" s="28"/>
    </row>
    <row r="30" spans="2:12" x14ac:dyDescent="0.25">
      <c r="D30" s="139"/>
      <c r="E30" s="30"/>
      <c r="F30" s="32"/>
      <c r="K30" s="28"/>
    </row>
    <row r="31" spans="2:12" x14ac:dyDescent="0.25">
      <c r="B31" s="16" t="s">
        <v>233</v>
      </c>
      <c r="C31" s="16" t="s">
        <v>239</v>
      </c>
      <c r="D31" s="142" t="s">
        <v>385</v>
      </c>
      <c r="E31" s="29" t="s">
        <v>240</v>
      </c>
      <c r="F31" s="32">
        <v>-1</v>
      </c>
      <c r="K31" s="28" t="s">
        <v>241</v>
      </c>
      <c r="L31" t="s">
        <v>398</v>
      </c>
    </row>
    <row r="32" spans="2:12" ht="30" x14ac:dyDescent="0.25">
      <c r="B32" s="16" t="s">
        <v>233</v>
      </c>
      <c r="C32" s="16" t="s">
        <v>242</v>
      </c>
      <c r="D32" s="142" t="s">
        <v>385</v>
      </c>
      <c r="E32" s="29" t="s">
        <v>240</v>
      </c>
      <c r="F32" s="32">
        <v>-1</v>
      </c>
      <c r="K32" s="28"/>
    </row>
    <row r="33" spans="2:6" ht="30" x14ac:dyDescent="0.25">
      <c r="B33" s="16" t="s">
        <v>233</v>
      </c>
      <c r="C33" s="16" t="s">
        <v>243</v>
      </c>
      <c r="D33" s="142" t="s">
        <v>385</v>
      </c>
      <c r="E33" s="29" t="s">
        <v>240</v>
      </c>
      <c r="F33" s="32">
        <v>-1</v>
      </c>
    </row>
    <row r="34" spans="2:6" ht="30" x14ac:dyDescent="0.25">
      <c r="B34" s="16" t="s">
        <v>233</v>
      </c>
      <c r="C34" s="16" t="s">
        <v>392</v>
      </c>
      <c r="D34" s="142" t="s">
        <v>385</v>
      </c>
      <c r="E34" s="29" t="s">
        <v>240</v>
      </c>
      <c r="F34" s="32">
        <v>-1</v>
      </c>
    </row>
    <row r="35" spans="2:6" x14ac:dyDescent="0.25">
      <c r="D35" s="139"/>
    </row>
    <row r="36" spans="2:6" x14ac:dyDescent="0.25">
      <c r="B36" s="142" t="s">
        <v>233</v>
      </c>
      <c r="C36" s="142" t="s">
        <v>389</v>
      </c>
      <c r="D36" s="142" t="s">
        <v>386</v>
      </c>
      <c r="F36" s="32">
        <v>0</v>
      </c>
    </row>
  </sheetData>
  <hyperlinks>
    <hyperlink ref="A1" location="TOC!A1" display="TOC" xr:uid="{00000000-0004-0000-0400-000000000000}"/>
  </hyperlink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zoomScale="20" zoomScaleNormal="20" workbookViewId="0"/>
  </sheetViews>
  <sheetFormatPr defaultRowHeight="15" x14ac:dyDescent="0.25"/>
  <sheetData>
    <row r="1" spans="1:1" x14ac:dyDescent="0.25">
      <c r="A1" s="1" t="s">
        <v>0</v>
      </c>
    </row>
  </sheetData>
  <hyperlinks>
    <hyperlink ref="A1" location="TOC!A1" display="TOC" xr:uid="{00000000-0004-0000-0500-000000000000}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>
      <selection activeCell="I19" sqref="I19"/>
    </sheetView>
  </sheetViews>
  <sheetFormatPr defaultRowHeight="15" x14ac:dyDescent="0.25"/>
  <sheetData>
    <row r="1" spans="1:1" x14ac:dyDescent="0.25">
      <c r="A1" s="1" t="s">
        <v>0</v>
      </c>
    </row>
  </sheetData>
  <hyperlinks>
    <hyperlink ref="A1" location="TOC!A1" display="TOC" xr:uid="{00000000-0004-0000-0600-000000000000}"/>
  </hyperlink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zoomScale="90" zoomScaleNormal="90" workbookViewId="0"/>
  </sheetViews>
  <sheetFormatPr defaultRowHeight="15" x14ac:dyDescent="0.25"/>
  <sheetData>
    <row r="1" spans="1:1" x14ac:dyDescent="0.25">
      <c r="A1" s="1" t="s">
        <v>0</v>
      </c>
    </row>
  </sheetData>
  <hyperlinks>
    <hyperlink ref="A1" location="TOC!A1" display="TOC" xr:uid="{00000000-0004-0000-0700-000000000000}"/>
  </hyperlink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32"/>
  <sheetViews>
    <sheetView zoomScaleNormal="100" workbookViewId="0">
      <selection activeCell="E11" sqref="E11:M20"/>
    </sheetView>
  </sheetViews>
  <sheetFormatPr defaultColWidth="8.7109375" defaultRowHeight="15" x14ac:dyDescent="0.25"/>
  <cols>
    <col min="1" max="1" width="29.42578125" style="22" customWidth="1"/>
    <col min="2" max="16384" width="8.7109375" style="22"/>
  </cols>
  <sheetData>
    <row r="1" spans="1:15" x14ac:dyDescent="0.25">
      <c r="A1" s="9" t="s">
        <v>0</v>
      </c>
      <c r="B1" s="9"/>
      <c r="C1" s="9"/>
      <c r="D1" s="9"/>
    </row>
    <row r="2" spans="1:15" x14ac:dyDescent="0.25">
      <c r="A2" s="51" t="s">
        <v>35</v>
      </c>
      <c r="B2" s="52" t="s">
        <v>296</v>
      </c>
    </row>
    <row r="3" spans="1:15" x14ac:dyDescent="0.25">
      <c r="A3" s="51" t="s">
        <v>36</v>
      </c>
      <c r="B3" s="52" t="s">
        <v>348</v>
      </c>
    </row>
    <row r="4" spans="1:15" x14ac:dyDescent="0.25">
      <c r="A4" s="22" t="s">
        <v>269</v>
      </c>
    </row>
    <row r="7" spans="1:15" ht="30" x14ac:dyDescent="0.25">
      <c r="A7" s="124"/>
      <c r="B7" s="124"/>
      <c r="C7" s="124"/>
      <c r="D7" s="124"/>
      <c r="E7" s="125" t="s">
        <v>273</v>
      </c>
      <c r="F7" s="125" t="s">
        <v>274</v>
      </c>
      <c r="G7" s="125" t="s">
        <v>275</v>
      </c>
      <c r="H7" s="125" t="s">
        <v>276</v>
      </c>
      <c r="I7" s="125" t="s">
        <v>277</v>
      </c>
      <c r="J7" s="125" t="s">
        <v>278</v>
      </c>
      <c r="K7" s="125" t="s">
        <v>227</v>
      </c>
      <c r="L7" s="125" t="s">
        <v>228</v>
      </c>
      <c r="M7" s="125" t="s">
        <v>279</v>
      </c>
      <c r="N7" s="124"/>
      <c r="O7" s="124"/>
    </row>
    <row r="8" spans="1:15" x14ac:dyDescent="0.25">
      <c r="A8" s="124"/>
      <c r="B8" s="124"/>
      <c r="C8" s="124"/>
      <c r="D8" s="123" t="s">
        <v>344</v>
      </c>
      <c r="E8" s="125" t="s">
        <v>273</v>
      </c>
      <c r="F8" s="125" t="s">
        <v>274</v>
      </c>
      <c r="G8" s="125" t="s">
        <v>275</v>
      </c>
      <c r="H8" s="125" t="s">
        <v>276</v>
      </c>
      <c r="I8" s="125" t="s">
        <v>277</v>
      </c>
      <c r="J8" s="125" t="s">
        <v>278</v>
      </c>
      <c r="K8" s="125" t="s">
        <v>227</v>
      </c>
      <c r="L8" s="125" t="s">
        <v>228</v>
      </c>
      <c r="M8" s="125" t="s">
        <v>345</v>
      </c>
      <c r="N8" s="124"/>
      <c r="O8" s="124"/>
    </row>
    <row r="9" spans="1:15" ht="30" x14ac:dyDescent="0.25">
      <c r="A9" s="124"/>
      <c r="B9" s="126" t="s">
        <v>290</v>
      </c>
      <c r="C9" s="127" t="s">
        <v>37</v>
      </c>
      <c r="D9" s="127" t="s">
        <v>38</v>
      </c>
      <c r="E9" s="127">
        <v>2</v>
      </c>
      <c r="F9" s="127">
        <v>7</v>
      </c>
      <c r="G9" s="127">
        <v>12</v>
      </c>
      <c r="H9" s="127">
        <v>17</v>
      </c>
      <c r="I9" s="127">
        <v>22</v>
      </c>
      <c r="J9" s="127">
        <v>27</v>
      </c>
      <c r="K9" s="127">
        <v>32</v>
      </c>
      <c r="L9" s="127">
        <v>37</v>
      </c>
      <c r="M9" s="127">
        <v>42</v>
      </c>
      <c r="N9" s="124"/>
      <c r="O9" s="124"/>
    </row>
    <row r="10" spans="1:15" x14ac:dyDescent="0.25">
      <c r="A10" s="124" t="s">
        <v>271</v>
      </c>
      <c r="B10" s="125" t="s">
        <v>291</v>
      </c>
      <c r="C10" s="124"/>
      <c r="D10" s="124"/>
      <c r="E10" s="125" t="s">
        <v>273</v>
      </c>
      <c r="F10" s="125" t="s">
        <v>274</v>
      </c>
      <c r="G10" s="125" t="s">
        <v>275</v>
      </c>
      <c r="H10" s="125" t="s">
        <v>276</v>
      </c>
      <c r="I10" s="125" t="s">
        <v>277</v>
      </c>
      <c r="J10" s="125" t="s">
        <v>278</v>
      </c>
      <c r="K10" s="125" t="s">
        <v>227</v>
      </c>
      <c r="L10" s="125" t="s">
        <v>228</v>
      </c>
      <c r="M10" s="125" t="s">
        <v>229</v>
      </c>
      <c r="N10" s="124"/>
      <c r="O10" s="124"/>
    </row>
    <row r="11" spans="1:15" x14ac:dyDescent="0.25">
      <c r="A11" s="124" t="s">
        <v>280</v>
      </c>
      <c r="B11" s="128" t="s">
        <v>292</v>
      </c>
      <c r="C11" s="129">
        <v>22</v>
      </c>
      <c r="D11" s="129" t="s">
        <v>346</v>
      </c>
      <c r="E11" s="124">
        <v>5318</v>
      </c>
      <c r="F11" s="124"/>
      <c r="G11" s="124"/>
      <c r="H11" s="124"/>
      <c r="I11" s="124"/>
      <c r="J11" s="124"/>
      <c r="K11" s="124"/>
      <c r="L11" s="124"/>
      <c r="M11" s="124"/>
      <c r="N11" s="124"/>
      <c r="O11" s="124"/>
    </row>
    <row r="12" spans="1:15" x14ac:dyDescent="0.25">
      <c r="A12" s="124" t="s">
        <v>281</v>
      </c>
      <c r="B12" s="128" t="s">
        <v>292</v>
      </c>
      <c r="C12" s="129">
        <v>27</v>
      </c>
      <c r="D12" s="129" t="s">
        <v>278</v>
      </c>
      <c r="E12" s="124">
        <v>14095</v>
      </c>
      <c r="F12" s="124">
        <v>3471</v>
      </c>
      <c r="G12" s="124">
        <v>2</v>
      </c>
      <c r="H12" s="124"/>
      <c r="I12" s="124"/>
      <c r="J12" s="124"/>
      <c r="K12" s="124"/>
      <c r="L12" s="124"/>
      <c r="M12" s="124"/>
      <c r="N12" s="124"/>
      <c r="O12" s="124"/>
    </row>
    <row r="13" spans="1:15" x14ac:dyDescent="0.25">
      <c r="A13" s="124" t="s">
        <v>282</v>
      </c>
      <c r="B13" s="128" t="s">
        <v>292</v>
      </c>
      <c r="C13" s="129">
        <v>32</v>
      </c>
      <c r="D13" s="129" t="s">
        <v>227</v>
      </c>
      <c r="E13" s="124">
        <v>7807</v>
      </c>
      <c r="F13" s="124">
        <v>10321</v>
      </c>
      <c r="G13" s="124">
        <v>4219</v>
      </c>
      <c r="H13" s="124"/>
      <c r="I13" s="124"/>
      <c r="J13" s="124"/>
      <c r="K13" s="124"/>
      <c r="L13" s="124"/>
      <c r="M13" s="124"/>
      <c r="N13" s="124"/>
      <c r="O13" s="124"/>
    </row>
    <row r="14" spans="1:15" x14ac:dyDescent="0.25">
      <c r="A14" s="124" t="s">
        <v>283</v>
      </c>
      <c r="B14" s="128" t="s">
        <v>292</v>
      </c>
      <c r="C14" s="129">
        <v>37</v>
      </c>
      <c r="D14" s="129" t="s">
        <v>228</v>
      </c>
      <c r="E14" s="124">
        <v>5984</v>
      </c>
      <c r="F14" s="124">
        <v>4711</v>
      </c>
      <c r="G14" s="124">
        <v>9943</v>
      </c>
      <c r="H14" s="124">
        <v>5210</v>
      </c>
      <c r="I14" s="124"/>
      <c r="J14" s="124"/>
      <c r="K14" s="124"/>
      <c r="L14" s="124"/>
      <c r="M14" s="124"/>
      <c r="N14" s="124"/>
      <c r="O14" s="124"/>
    </row>
    <row r="15" spans="1:15" x14ac:dyDescent="0.25">
      <c r="A15" s="124" t="s">
        <v>284</v>
      </c>
      <c r="B15" s="128" t="s">
        <v>292</v>
      </c>
      <c r="C15" s="129">
        <v>42</v>
      </c>
      <c r="D15" s="129" t="s">
        <v>229</v>
      </c>
      <c r="E15" s="124">
        <v>4813</v>
      </c>
      <c r="F15" s="124">
        <v>3202</v>
      </c>
      <c r="G15" s="124">
        <v>3803</v>
      </c>
      <c r="H15" s="124">
        <v>10033</v>
      </c>
      <c r="I15" s="124">
        <v>3262</v>
      </c>
      <c r="J15" s="124"/>
      <c r="K15" s="124"/>
      <c r="L15" s="124"/>
      <c r="M15" s="124"/>
      <c r="N15" s="124"/>
      <c r="O15" s="124"/>
    </row>
    <row r="16" spans="1:15" x14ac:dyDescent="0.25">
      <c r="A16" s="124" t="s">
        <v>285</v>
      </c>
      <c r="B16" s="128" t="s">
        <v>292</v>
      </c>
      <c r="C16" s="129">
        <v>47</v>
      </c>
      <c r="D16" s="129" t="s">
        <v>230</v>
      </c>
      <c r="E16" s="124">
        <v>4169</v>
      </c>
      <c r="F16" s="124">
        <v>2823</v>
      </c>
      <c r="G16" s="124">
        <v>3156</v>
      </c>
      <c r="H16" s="124">
        <v>4792</v>
      </c>
      <c r="I16" s="124">
        <v>7864</v>
      </c>
      <c r="J16" s="124">
        <v>2565</v>
      </c>
      <c r="K16" s="124">
        <v>1</v>
      </c>
      <c r="L16" s="124"/>
      <c r="M16" s="124"/>
      <c r="N16" s="124"/>
      <c r="O16" s="124"/>
    </row>
    <row r="17" spans="1:15" x14ac:dyDescent="0.25">
      <c r="A17" s="124" t="s">
        <v>286</v>
      </c>
      <c r="B17" s="128" t="s">
        <v>292</v>
      </c>
      <c r="C17" s="129">
        <v>52</v>
      </c>
      <c r="D17" s="129" t="s">
        <v>39</v>
      </c>
      <c r="E17" s="124">
        <v>2817</v>
      </c>
      <c r="F17" s="124">
        <v>2019</v>
      </c>
      <c r="G17" s="124">
        <v>2421</v>
      </c>
      <c r="H17" s="124">
        <v>2926</v>
      </c>
      <c r="I17" s="124">
        <v>2995</v>
      </c>
      <c r="J17" s="124">
        <v>5007</v>
      </c>
      <c r="K17" s="124">
        <v>1522</v>
      </c>
      <c r="L17" s="124"/>
      <c r="M17" s="124"/>
      <c r="N17" s="124"/>
      <c r="O17" s="124"/>
    </row>
    <row r="18" spans="1:15" x14ac:dyDescent="0.25">
      <c r="A18" s="124" t="s">
        <v>287</v>
      </c>
      <c r="B18" s="128" t="s">
        <v>292</v>
      </c>
      <c r="C18" s="129">
        <v>57</v>
      </c>
      <c r="D18" s="129" t="s">
        <v>40</v>
      </c>
      <c r="E18" s="124">
        <v>2182</v>
      </c>
      <c r="F18" s="124">
        <v>1431</v>
      </c>
      <c r="G18" s="124">
        <v>1811</v>
      </c>
      <c r="H18" s="124">
        <v>2600</v>
      </c>
      <c r="I18" s="124">
        <v>2467</v>
      </c>
      <c r="J18" s="124">
        <v>2168</v>
      </c>
      <c r="K18" s="124">
        <v>1621</v>
      </c>
      <c r="L18" s="124">
        <v>194</v>
      </c>
      <c r="M18" s="124"/>
      <c r="N18" s="124"/>
      <c r="O18" s="124"/>
    </row>
    <row r="19" spans="1:15" x14ac:dyDescent="0.25">
      <c r="A19" s="124" t="s">
        <v>288</v>
      </c>
      <c r="B19" s="128" t="s">
        <v>292</v>
      </c>
      <c r="C19" s="129">
        <v>62</v>
      </c>
      <c r="D19" s="129" t="s">
        <v>41</v>
      </c>
      <c r="E19" s="124">
        <v>1498</v>
      </c>
      <c r="F19" s="124">
        <v>954</v>
      </c>
      <c r="G19" s="124">
        <v>1096</v>
      </c>
      <c r="H19" s="124">
        <v>1585</v>
      </c>
      <c r="I19" s="124">
        <v>1584</v>
      </c>
      <c r="J19" s="124">
        <v>1467</v>
      </c>
      <c r="K19" s="124">
        <v>738</v>
      </c>
      <c r="L19" s="124">
        <v>180</v>
      </c>
      <c r="M19" s="124">
        <v>20</v>
      </c>
      <c r="N19" s="124"/>
      <c r="O19" s="124"/>
    </row>
    <row r="20" spans="1:15" x14ac:dyDescent="0.25">
      <c r="A20" s="124" t="s">
        <v>289</v>
      </c>
      <c r="B20" s="128" t="s">
        <v>292</v>
      </c>
      <c r="C20" s="129">
        <v>67</v>
      </c>
      <c r="D20" s="129" t="s">
        <v>347</v>
      </c>
      <c r="E20" s="124">
        <v>1270</v>
      </c>
      <c r="F20" s="124">
        <v>609</v>
      </c>
      <c r="G20" s="124">
        <v>438</v>
      </c>
      <c r="H20" s="124">
        <v>445</v>
      </c>
      <c r="I20" s="124">
        <v>506</v>
      </c>
      <c r="J20" s="124">
        <v>511</v>
      </c>
      <c r="K20" s="124">
        <v>327</v>
      </c>
      <c r="L20" s="124">
        <v>142</v>
      </c>
      <c r="M20" s="124">
        <v>97</v>
      </c>
      <c r="N20" s="124"/>
      <c r="O20" s="124"/>
    </row>
    <row r="21" spans="1:15" x14ac:dyDescent="0.25">
      <c r="A21" s="124"/>
      <c r="B21" s="124"/>
      <c r="C21" s="124"/>
      <c r="D21" s="124"/>
      <c r="E21" s="124"/>
      <c r="F21" s="124"/>
      <c r="G21" s="124"/>
      <c r="H21" s="124"/>
      <c r="I21" s="124"/>
      <c r="J21" s="124"/>
      <c r="K21" s="124"/>
      <c r="L21" s="124"/>
      <c r="M21" s="124"/>
      <c r="N21" s="124"/>
      <c r="O21" s="124"/>
    </row>
    <row r="22" spans="1:15" x14ac:dyDescent="0.25">
      <c r="A22" s="124" t="s">
        <v>271</v>
      </c>
      <c r="B22" s="124"/>
      <c r="C22" s="124"/>
      <c r="D22" s="124"/>
      <c r="E22" s="124"/>
      <c r="F22" s="124"/>
      <c r="G22" s="124"/>
      <c r="H22" s="124"/>
      <c r="I22" s="124"/>
      <c r="J22" s="124"/>
      <c r="K22" s="124"/>
      <c r="L22" s="124"/>
      <c r="M22" s="124"/>
      <c r="N22" s="124"/>
      <c r="O22" s="124"/>
    </row>
    <row r="23" spans="1:15" x14ac:dyDescent="0.25">
      <c r="A23" s="124" t="s">
        <v>280</v>
      </c>
      <c r="B23" s="128" t="s">
        <v>294</v>
      </c>
      <c r="C23" s="129">
        <v>22</v>
      </c>
      <c r="D23" s="129" t="s">
        <v>346</v>
      </c>
      <c r="E23" s="124">
        <v>25904</v>
      </c>
      <c r="F23" s="124"/>
      <c r="G23" s="124"/>
      <c r="H23" s="124"/>
      <c r="I23" s="124"/>
      <c r="J23" s="124"/>
      <c r="K23" s="124"/>
      <c r="L23" s="124"/>
      <c r="M23" s="124"/>
      <c r="N23" s="124"/>
      <c r="O23" s="124"/>
    </row>
    <row r="24" spans="1:15" x14ac:dyDescent="0.25">
      <c r="A24" s="124" t="s">
        <v>281</v>
      </c>
      <c r="B24" s="128" t="s">
        <v>294</v>
      </c>
      <c r="C24" s="129">
        <v>27</v>
      </c>
      <c r="D24" s="129" t="s">
        <v>278</v>
      </c>
      <c r="E24" s="124">
        <v>34352</v>
      </c>
      <c r="F24" s="124">
        <v>47273</v>
      </c>
      <c r="G24" s="124">
        <v>57367</v>
      </c>
      <c r="H24" s="124"/>
      <c r="I24" s="124"/>
      <c r="J24" s="124"/>
      <c r="K24" s="124"/>
      <c r="L24" s="124"/>
      <c r="M24" s="124"/>
      <c r="N24" s="124"/>
      <c r="O24" s="124"/>
    </row>
    <row r="25" spans="1:15" x14ac:dyDescent="0.25">
      <c r="A25" s="124" t="s">
        <v>282</v>
      </c>
      <c r="B25" s="128" t="s">
        <v>294</v>
      </c>
      <c r="C25" s="129">
        <v>32</v>
      </c>
      <c r="D25" s="129" t="s">
        <v>227</v>
      </c>
      <c r="E25" s="124">
        <v>34899</v>
      </c>
      <c r="F25" s="124">
        <v>51412</v>
      </c>
      <c r="G25" s="124">
        <v>60071</v>
      </c>
      <c r="H25" s="124"/>
      <c r="I25" s="124"/>
      <c r="J25" s="124"/>
      <c r="K25" s="124"/>
      <c r="L25" s="124"/>
      <c r="M25" s="124"/>
      <c r="N25" s="124"/>
      <c r="O25" s="124"/>
    </row>
    <row r="26" spans="1:15" x14ac:dyDescent="0.25">
      <c r="A26" s="124" t="s">
        <v>283</v>
      </c>
      <c r="B26" s="128" t="s">
        <v>294</v>
      </c>
      <c r="C26" s="129">
        <v>37</v>
      </c>
      <c r="D26" s="129" t="s">
        <v>228</v>
      </c>
      <c r="E26" s="124">
        <v>33840</v>
      </c>
      <c r="F26" s="124">
        <v>53445</v>
      </c>
      <c r="G26" s="124">
        <v>64185</v>
      </c>
      <c r="H26" s="124">
        <v>70858</v>
      </c>
      <c r="I26" s="124"/>
      <c r="J26" s="124"/>
      <c r="K26" s="124"/>
      <c r="L26" s="124"/>
      <c r="M26" s="124"/>
      <c r="N26" s="124"/>
      <c r="O26" s="124"/>
    </row>
    <row r="27" spans="1:15" x14ac:dyDescent="0.25">
      <c r="A27" s="124" t="s">
        <v>284</v>
      </c>
      <c r="B27" s="128" t="s">
        <v>294</v>
      </c>
      <c r="C27" s="129">
        <v>42</v>
      </c>
      <c r="D27" s="129" t="s">
        <v>229</v>
      </c>
      <c r="E27" s="124">
        <v>31010</v>
      </c>
      <c r="F27" s="124">
        <v>52863</v>
      </c>
      <c r="G27" s="124">
        <v>64266</v>
      </c>
      <c r="H27" s="124">
        <v>73157</v>
      </c>
      <c r="I27" s="124">
        <v>77040</v>
      </c>
      <c r="J27" s="124"/>
      <c r="K27" s="124"/>
      <c r="L27" s="124"/>
      <c r="M27" s="124"/>
      <c r="N27" s="124"/>
      <c r="O27" s="124"/>
    </row>
    <row r="28" spans="1:15" x14ac:dyDescent="0.25">
      <c r="A28" s="124" t="s">
        <v>285</v>
      </c>
      <c r="B28" s="128" t="s">
        <v>294</v>
      </c>
      <c r="C28" s="129">
        <v>47</v>
      </c>
      <c r="D28" s="129" t="s">
        <v>230</v>
      </c>
      <c r="E28" s="124">
        <v>28051</v>
      </c>
      <c r="F28" s="124">
        <v>50541</v>
      </c>
      <c r="G28" s="124">
        <v>62990</v>
      </c>
      <c r="H28" s="124">
        <v>72742</v>
      </c>
      <c r="I28" s="124">
        <v>77943</v>
      </c>
      <c r="J28" s="124">
        <v>80695</v>
      </c>
      <c r="K28" s="124">
        <v>98597</v>
      </c>
      <c r="L28" s="124"/>
      <c r="M28" s="124"/>
      <c r="N28" s="124"/>
      <c r="O28" s="124"/>
    </row>
    <row r="29" spans="1:15" x14ac:dyDescent="0.25">
      <c r="A29" s="124" t="s">
        <v>286</v>
      </c>
      <c r="B29" s="128" t="s">
        <v>294</v>
      </c>
      <c r="C29" s="129">
        <v>52</v>
      </c>
      <c r="D29" s="129" t="s">
        <v>39</v>
      </c>
      <c r="E29" s="124">
        <v>27568</v>
      </c>
      <c r="F29" s="124">
        <v>48078</v>
      </c>
      <c r="G29" s="124">
        <v>62631</v>
      </c>
      <c r="H29" s="124">
        <v>72427</v>
      </c>
      <c r="I29" s="124">
        <v>78656</v>
      </c>
      <c r="J29" s="124">
        <v>81007</v>
      </c>
      <c r="K29" s="124">
        <v>81424</v>
      </c>
      <c r="L29" s="124"/>
      <c r="M29" s="124"/>
      <c r="N29" s="124"/>
      <c r="O29" s="124"/>
    </row>
    <row r="30" spans="1:15" x14ac:dyDescent="0.25">
      <c r="A30" s="124" t="s">
        <v>287</v>
      </c>
      <c r="B30" s="128" t="s">
        <v>294</v>
      </c>
      <c r="C30" s="129">
        <v>57</v>
      </c>
      <c r="D30" s="129" t="s">
        <v>40</v>
      </c>
      <c r="E30" s="124">
        <v>24817</v>
      </c>
      <c r="F30" s="124">
        <v>43164</v>
      </c>
      <c r="G30" s="124">
        <v>60122</v>
      </c>
      <c r="H30" s="124">
        <v>70400</v>
      </c>
      <c r="I30" s="124">
        <v>77571</v>
      </c>
      <c r="J30" s="124">
        <v>87350</v>
      </c>
      <c r="K30" s="124">
        <v>83696</v>
      </c>
      <c r="L30" s="124">
        <v>80350</v>
      </c>
      <c r="M30" s="124"/>
      <c r="N30" s="124"/>
      <c r="O30" s="124"/>
    </row>
    <row r="31" spans="1:15" x14ac:dyDescent="0.25">
      <c r="A31" s="124" t="s">
        <v>288</v>
      </c>
      <c r="B31" s="128" t="s">
        <v>294</v>
      </c>
      <c r="C31" s="129">
        <v>62</v>
      </c>
      <c r="D31" s="129" t="s">
        <v>41</v>
      </c>
      <c r="E31" s="124">
        <v>20846</v>
      </c>
      <c r="F31" s="124">
        <v>41433</v>
      </c>
      <c r="G31" s="124">
        <v>57429</v>
      </c>
      <c r="H31" s="124">
        <v>71049</v>
      </c>
      <c r="I31" s="124">
        <v>78606</v>
      </c>
      <c r="J31" s="124">
        <v>89351</v>
      </c>
      <c r="K31" s="124">
        <v>99920</v>
      </c>
      <c r="L31" s="124">
        <v>96591</v>
      </c>
      <c r="M31" s="124">
        <v>83170</v>
      </c>
      <c r="N31" s="124"/>
      <c r="O31" s="124"/>
    </row>
    <row r="32" spans="1:15" x14ac:dyDescent="0.25">
      <c r="A32" s="124" t="s">
        <v>289</v>
      </c>
      <c r="B32" s="128" t="s">
        <v>294</v>
      </c>
      <c r="C32" s="129">
        <v>67</v>
      </c>
      <c r="D32" s="129" t="s">
        <v>347</v>
      </c>
      <c r="E32" s="124">
        <v>13976</v>
      </c>
      <c r="F32" s="124">
        <v>28016</v>
      </c>
      <c r="G32" s="124">
        <v>51414</v>
      </c>
      <c r="H32" s="124">
        <v>70557</v>
      </c>
      <c r="I32" s="124">
        <v>81863</v>
      </c>
      <c r="J32" s="124">
        <v>97918</v>
      </c>
      <c r="K32" s="124">
        <v>111986</v>
      </c>
      <c r="L32" s="124">
        <v>124320</v>
      </c>
      <c r="M32" s="130">
        <v>106388</v>
      </c>
      <c r="N32" s="124"/>
      <c r="O32" s="124"/>
    </row>
  </sheetData>
  <hyperlinks>
    <hyperlink ref="A1" location="TOC!A1" display="TOC" xr:uid="{00000000-0004-0000-0800-000000000000}"/>
  </hyperlink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TOC</vt:lpstr>
      <vt:lpstr>checklist</vt:lpstr>
      <vt:lpstr>StepsAndLinks</vt:lpstr>
      <vt:lpstr>PlanNames</vt:lpstr>
      <vt:lpstr>singleValues</vt:lpstr>
      <vt:lpstr>singleValuesScreenshots</vt:lpstr>
      <vt:lpstr>erc_rule</vt:lpstr>
      <vt:lpstr>SummaryAssumptions</vt:lpstr>
      <vt:lpstr>ActivesSched</vt:lpstr>
      <vt:lpstr>SalarySched_byAgeGrp</vt:lpstr>
      <vt:lpstr>Actives_raw</vt:lpstr>
      <vt:lpstr>RetireesSched</vt:lpstr>
      <vt:lpstr>Retirees_raw</vt:lpstr>
      <vt:lpstr>SalaryGrowthSched_SingleCol</vt:lpstr>
      <vt:lpstr>SalaryGrowth_raw</vt:lpstr>
      <vt:lpstr>TermRatesSched_SingleCol</vt:lpstr>
      <vt:lpstr>TermRates_raw</vt:lpstr>
      <vt:lpstr>RetirementRatesSched_Matrix</vt:lpstr>
      <vt:lpstr>RetirementRates_raw</vt:lpstr>
      <vt:lpstr>DisbRatesSched_SingleCol</vt:lpstr>
      <vt:lpstr>DisbRates_raw</vt:lpstr>
      <vt:lpstr>MortalityInfo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Donald Boyd</dc:creator>
  <cp:lastModifiedBy>Yimeng Yin</cp:lastModifiedBy>
  <dcterms:created xsi:type="dcterms:W3CDTF">2017-08-09T13:33:07Z</dcterms:created>
  <dcterms:modified xsi:type="dcterms:W3CDTF">2017-11-25T00:05:06Z</dcterms:modified>
</cp:coreProperties>
</file>