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filterPrivacy="1"/>
  <xr:revisionPtr revIDLastSave="0" documentId="13_ncr:1_{B04D520D-C966-4D9A-AB16-33BA6EF7A717}" xr6:coauthVersionLast="33" xr6:coauthVersionMax="33" xr10:uidLastSave="{00000000-0000-0000-0000-000000000000}"/>
  <bookViews>
    <workbookView xWindow="0" yWindow="0" windowWidth="22260" windowHeight="12645" firstSheet="17" activeTab="20" xr2:uid="{00000000-000D-0000-FFFF-FFFF00000000}"/>
  </bookViews>
  <sheets>
    <sheet name="TOC" sheetId="34" r:id="rId1"/>
    <sheet name="Fat-tails" sheetId="10" r:id="rId2"/>
    <sheet name="Fat-tails (2)" sheetId="17" r:id="rId3"/>
    <sheet name="CheckGrowth" sheetId="19" r:id="rId4"/>
    <sheet name="PIT_real_cycle" sheetId="12" r:id="rId5"/>
    <sheet name="Sales_real_cycle" sheetId="13" r:id="rId6"/>
    <sheet name="Other_real_cycle" sheetId="6" r:id="rId7"/>
    <sheet name="PropertyLoc_real_cycle" sheetId="18" r:id="rId8"/>
    <sheet name="TaxStr" sheetId="7" r:id="rId9"/>
    <sheet name="TaxStr_US" sheetId="33" r:id="rId10"/>
    <sheet name="SimInputs_elast" sheetId="24" r:id="rId11"/>
    <sheet name="SimInputs_eg" sheetId="32" r:id="rId12"/>
    <sheet name="SimInputs_shareTax" sheetId="8" r:id="rId13"/>
    <sheet name="ERC_tax_high (3)" sheetId="29" r:id="rId14"/>
    <sheet name="ERC_tax_hike (3)" sheetId="28" r:id="rId15"/>
    <sheet name="ERC_tax_high (2)" sheetId="25" r:id="rId16"/>
    <sheet name="ERC_tax_hike (2)" sheetId="26" r:id="rId17"/>
    <sheet name="ERC_tax_high" sheetId="21" r:id="rId18"/>
    <sheet name="ERC_tax_hike" sheetId="22" r:id="rId19"/>
    <sheet name="penFinance (2)" sheetId="30" r:id="rId20"/>
    <sheet name="penFinance (3)" sheetId="35" r:id="rId21"/>
    <sheet name="Models" sheetId="31" r:id="rId22"/>
    <sheet name="PIT_stock_real (2)" sheetId="14" r:id="rId23"/>
    <sheet name="PIT_stock_nom" sheetId="1" r:id="rId24"/>
    <sheet name="PIT_stock_nom (2)" sheetId="5" r:id="rId25"/>
    <sheet name="Sales_old" sheetId="2" r:id="rId26"/>
    <sheet name="Probs" sheetId="16" r:id="rId27"/>
    <sheet name="Sales_real_cycle_old" sheetId="20" r:id="rId2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35" l="1"/>
  <c r="G6" i="35"/>
  <c r="G4" i="35"/>
  <c r="M10" i="35"/>
  <c r="F6" i="35" s="1"/>
  <c r="K10" i="35"/>
  <c r="E6" i="35" s="1"/>
  <c r="M9" i="35"/>
  <c r="K9" i="35"/>
  <c r="M8" i="35"/>
  <c r="F4" i="35" s="1"/>
  <c r="K8" i="35"/>
  <c r="F5" i="35"/>
  <c r="E5" i="35"/>
  <c r="E4" i="35"/>
  <c r="C6" i="33" l="1"/>
  <c r="D6" i="33"/>
  <c r="C7" i="33"/>
  <c r="D7" i="33"/>
  <c r="C8" i="33"/>
  <c r="D8" i="33"/>
  <c r="C9" i="33"/>
  <c r="D9" i="33"/>
  <c r="D5" i="33"/>
  <c r="C5" i="33"/>
  <c r="H6" i="33"/>
  <c r="H7" i="33"/>
  <c r="H8" i="33"/>
  <c r="H10" i="33"/>
  <c r="H9" i="33" s="1"/>
  <c r="G9" i="33"/>
  <c r="G10" i="33"/>
  <c r="G8" i="33"/>
  <c r="G7" i="33"/>
  <c r="G6" i="33"/>
  <c r="H5" i="33"/>
  <c r="G5" i="33"/>
  <c r="M9" i="30" l="1"/>
  <c r="G5" i="30" s="1"/>
  <c r="M10" i="30"/>
  <c r="G6" i="30" s="1"/>
  <c r="M8" i="30"/>
  <c r="G4" i="30" s="1"/>
  <c r="K9" i="30"/>
  <c r="F5" i="30" s="1"/>
  <c r="K10" i="30"/>
  <c r="F6" i="30" s="1"/>
  <c r="K8" i="30"/>
  <c r="F4" i="30" s="1"/>
  <c r="E5" i="30"/>
  <c r="E6" i="30"/>
  <c r="E4" i="30"/>
  <c r="C5" i="30"/>
  <c r="D5" i="30"/>
  <c r="C6" i="30"/>
  <c r="D6" i="30"/>
  <c r="D4" i="30"/>
  <c r="C4" i="30"/>
  <c r="H10" i="29"/>
  <c r="G10" i="29"/>
  <c r="F10" i="29"/>
  <c r="E10" i="29"/>
  <c r="D10" i="29"/>
  <c r="C10" i="29"/>
  <c r="H9" i="29"/>
  <c r="G9" i="29"/>
  <c r="F9" i="29"/>
  <c r="E9" i="29"/>
  <c r="D9" i="29"/>
  <c r="C9" i="29"/>
  <c r="H8" i="29"/>
  <c r="G8" i="29"/>
  <c r="F8" i="29"/>
  <c r="E8" i="29"/>
  <c r="D8" i="29"/>
  <c r="C8" i="29"/>
  <c r="F9" i="28"/>
  <c r="G9" i="28"/>
  <c r="H9" i="28"/>
  <c r="F10" i="28"/>
  <c r="G10" i="28"/>
  <c r="H10" i="28"/>
  <c r="G8" i="28"/>
  <c r="H8" i="28"/>
  <c r="F8" i="28"/>
  <c r="D9" i="28"/>
  <c r="D10" i="28"/>
  <c r="D8" i="28"/>
  <c r="E9" i="28"/>
  <c r="E10" i="28"/>
  <c r="E8" i="28"/>
  <c r="C9" i="28"/>
  <c r="C10" i="28"/>
  <c r="C8" i="28"/>
  <c r="G5" i="8" l="1"/>
  <c r="G4" i="8"/>
  <c r="E9" i="22" l="1"/>
  <c r="F9" i="22"/>
  <c r="G9" i="22"/>
  <c r="D9" i="22"/>
  <c r="E8" i="22"/>
  <c r="F8" i="22"/>
  <c r="G8" i="22"/>
  <c r="D8" i="22"/>
  <c r="E6" i="22"/>
  <c r="F6" i="22"/>
  <c r="G6" i="22"/>
  <c r="D6" i="22"/>
  <c r="E5" i="22"/>
  <c r="F5" i="22"/>
  <c r="G5" i="22"/>
  <c r="D5" i="22"/>
  <c r="F21" i="21"/>
  <c r="G21" i="21"/>
  <c r="H21" i="21"/>
  <c r="F22" i="21"/>
  <c r="G22" i="21"/>
  <c r="H22" i="21"/>
  <c r="E22" i="21"/>
  <c r="E21" i="21"/>
  <c r="F18" i="21"/>
  <c r="G18" i="21"/>
  <c r="H18" i="21"/>
  <c r="F19" i="21"/>
  <c r="G19" i="21"/>
  <c r="H19" i="21"/>
  <c r="E19" i="21"/>
  <c r="E18" i="21"/>
  <c r="E9" i="21"/>
  <c r="F9" i="21"/>
  <c r="G9" i="21"/>
  <c r="H9" i="21"/>
  <c r="F8" i="21"/>
  <c r="G8" i="21"/>
  <c r="H8" i="21"/>
  <c r="E8" i="21"/>
  <c r="E6" i="21"/>
  <c r="F6" i="21"/>
  <c r="G6" i="21"/>
  <c r="H6" i="21"/>
  <c r="F5" i="21"/>
  <c r="G5" i="21"/>
  <c r="H5" i="21"/>
  <c r="E5" i="21"/>
  <c r="G21" i="13" l="1"/>
  <c r="E21" i="13"/>
  <c r="G11" i="13"/>
  <c r="E11" i="13"/>
  <c r="I21" i="20"/>
  <c r="G21" i="20"/>
  <c r="E21" i="20"/>
  <c r="C21" i="20"/>
  <c r="I11" i="20"/>
  <c r="G11" i="20"/>
  <c r="E11" i="20"/>
  <c r="C11" i="20"/>
  <c r="C74" i="19" l="1"/>
  <c r="C85" i="19"/>
  <c r="B85" i="19"/>
  <c r="G84" i="19"/>
  <c r="F84" i="19"/>
  <c r="E84" i="19"/>
  <c r="E85" i="19" s="1"/>
  <c r="D84" i="19"/>
  <c r="D85" i="19" s="1"/>
  <c r="G83" i="19"/>
  <c r="F83" i="19"/>
  <c r="E83" i="19"/>
  <c r="D83" i="19"/>
  <c r="B74" i="19"/>
  <c r="G73" i="19"/>
  <c r="G74" i="19" s="1"/>
  <c r="F73" i="19"/>
  <c r="E73" i="19"/>
  <c r="D73" i="19"/>
  <c r="G72" i="19"/>
  <c r="F72" i="19"/>
  <c r="E72" i="19"/>
  <c r="D72" i="19"/>
  <c r="C51" i="19"/>
  <c r="B51" i="19"/>
  <c r="G50" i="19"/>
  <c r="G51" i="19" s="1"/>
  <c r="F50" i="19"/>
  <c r="F51" i="19" s="1"/>
  <c r="E50" i="19"/>
  <c r="D50" i="19"/>
  <c r="G49" i="19"/>
  <c r="F49" i="19"/>
  <c r="E49" i="19"/>
  <c r="D49" i="19"/>
  <c r="C40" i="19"/>
  <c r="B40" i="19"/>
  <c r="G39" i="19"/>
  <c r="F39" i="19"/>
  <c r="E39" i="19"/>
  <c r="D39" i="19"/>
  <c r="G38" i="19"/>
  <c r="F38" i="19"/>
  <c r="E38" i="19"/>
  <c r="D38" i="19"/>
  <c r="D11" i="19"/>
  <c r="E10" i="19"/>
  <c r="F10" i="19"/>
  <c r="G10" i="19"/>
  <c r="D10" i="19"/>
  <c r="G11" i="19"/>
  <c r="F11" i="19"/>
  <c r="E11" i="19"/>
  <c r="C12" i="19"/>
  <c r="B12" i="19"/>
  <c r="I13" i="6"/>
  <c r="G13" i="6"/>
  <c r="E13" i="6"/>
  <c r="C13" i="6"/>
  <c r="C21" i="13"/>
  <c r="C11" i="13"/>
  <c r="K13" i="12"/>
  <c r="I13" i="12"/>
  <c r="G13" i="12"/>
  <c r="K25" i="12"/>
  <c r="I25" i="12"/>
  <c r="G25" i="12"/>
  <c r="D40" i="19" l="1"/>
  <c r="D74" i="19"/>
  <c r="F12" i="19"/>
  <c r="E40" i="19"/>
  <c r="E74" i="19"/>
  <c r="F40" i="19"/>
  <c r="D51" i="19"/>
  <c r="G40" i="19"/>
  <c r="E51" i="19"/>
  <c r="F85" i="19"/>
  <c r="G85" i="19"/>
  <c r="F74" i="19"/>
  <c r="D12" i="19"/>
  <c r="G12" i="19"/>
  <c r="E12" i="19"/>
</calcChain>
</file>

<file path=xl/sharedStrings.xml><?xml version="1.0" encoding="utf-8"?>
<sst xmlns="http://schemas.openxmlformats.org/spreadsheetml/2006/main" count="773" uniqueCount="331">
  <si>
    <t>Stock return</t>
  </si>
  <si>
    <t>GDP growth</t>
  </si>
  <si>
    <t>GDP growth x after 1999</t>
  </si>
  <si>
    <t>Stock return x after 1999</t>
  </si>
  <si>
    <t xml:space="preserve">GDP only </t>
  </si>
  <si>
    <t>GDP and stock return</t>
  </si>
  <si>
    <t xml:space="preserve">GDP and stock return;
both w/ dummy </t>
  </si>
  <si>
    <t>GDP
w/ dummy</t>
  </si>
  <si>
    <t xml:space="preserve">GDP and stock return
stock return w/ dummy </t>
  </si>
  <si>
    <t>n</t>
  </si>
  <si>
    <t>p-value</t>
  </si>
  <si>
    <t>Adjusted R-squared</t>
  </si>
  <si>
    <t>intercept</t>
  </si>
  <si>
    <t>-</t>
  </si>
  <si>
    <t>Realized Capital Gains</t>
  </si>
  <si>
    <t>Realized Capital Gainsn x after 1999</t>
  </si>
  <si>
    <t>GDP and 
realized capital gains</t>
  </si>
  <si>
    <t>Models with GDP and stock returns as regressors</t>
  </si>
  <si>
    <t>Models with GDP and realized capital as regressors</t>
  </si>
  <si>
    <t xml:space="preserve">GDP and realized capital gains;
both w/ dummy </t>
  </si>
  <si>
    <t xml:space="preserve">GDP and realized capital gains;
realized capital gains w/ dummy </t>
  </si>
  <si>
    <t>Select sales tax</t>
  </si>
  <si>
    <t>General sales tax</t>
  </si>
  <si>
    <t>GDP growth x recession</t>
  </si>
  <si>
    <t>GDP
w/ dummy for 
after 1999</t>
  </si>
  <si>
    <t>GDP and stock return;
both w/ dummy for after 1999</t>
  </si>
  <si>
    <t xml:space="preserve">GDP and stock return
stock return w/ dummy for after 1999 </t>
  </si>
  <si>
    <t>Stock return (1-year lag)</t>
  </si>
  <si>
    <t>Stock return (10-year lag) x after 1999</t>
  </si>
  <si>
    <t>Realized Capital Gains (1-year lag)</t>
  </si>
  <si>
    <t>Realized Capital Gains (1-year lag) x after 1999</t>
  </si>
  <si>
    <t>GDP w/ dummy for after 1999</t>
  </si>
  <si>
    <t xml:space="preserve">Note: Estimated parameters significant at 5% level are underscored. </t>
  </si>
  <si>
    <t xml:space="preserve">Notes: 
1. The dummy variable for recession takes 1 in 2001, 2002, 2008 and 2009, and 0 in other years.  
2. Estimated parameters significant at 5% level are underscored. </t>
  </si>
  <si>
    <t>GDP and realized capital gains;
both w/ dummy for after 1999</t>
  </si>
  <si>
    <t xml:space="preserve">GDP and realized capital gains; 
capital gains w/ dummy for after 1999 </t>
  </si>
  <si>
    <t>(1)</t>
  </si>
  <si>
    <t>(2)</t>
  </si>
  <si>
    <t>(3)</t>
  </si>
  <si>
    <t>(4)</t>
  </si>
  <si>
    <t>(5)</t>
  </si>
  <si>
    <t>(3')</t>
  </si>
  <si>
    <t>(4')</t>
  </si>
  <si>
    <t>(5')</t>
  </si>
  <si>
    <t>Growth of total state individual income tax; with GDP and realized capital gains as regressors
1978-2015</t>
  </si>
  <si>
    <t>Growth of total state individual income tax; with GDP and stock returns as regressors
1978-2015</t>
  </si>
  <si>
    <t>GDP w/ dummy for recessions</t>
  </si>
  <si>
    <t>Estimate</t>
  </si>
  <si>
    <t>(6)</t>
  </si>
  <si>
    <t>US</t>
  </si>
  <si>
    <t>OR</t>
  </si>
  <si>
    <t>VA</t>
  </si>
  <si>
    <t>NY</t>
  </si>
  <si>
    <t>MA</t>
  </si>
  <si>
    <t>CA</t>
  </si>
  <si>
    <t>TX</t>
  </si>
  <si>
    <t>WA</t>
  </si>
  <si>
    <t>FL</t>
  </si>
  <si>
    <t>SD</t>
  </si>
  <si>
    <t>NV</t>
  </si>
  <si>
    <t>Personal Income tax</t>
  </si>
  <si>
    <t>Other taxes</t>
  </si>
  <si>
    <t>Top 5 personal income tax dominant states</t>
  </si>
  <si>
    <t>Top 5 sales tax dominant states</t>
  </si>
  <si>
    <t>Total tax revenue (million)</t>
  </si>
  <si>
    <t>Structure of tax revenue of personal tax dominant states and sales tax dominant states 
in 2015</t>
  </si>
  <si>
    <t>Sales tax 
dominant state</t>
  </si>
  <si>
    <t>Personal income tax dominant state</t>
  </si>
  <si>
    <t>Real GDP growth</t>
  </si>
  <si>
    <t>60/40 portfolio; Normal distribution</t>
  </si>
  <si>
    <t>60/40 portfolio; Simulated distribution</t>
  </si>
  <si>
    <t>Stock; Normal distribution</t>
  </si>
  <si>
    <t>Stock; Simulated distribution</t>
  </si>
  <si>
    <t>Stock; Bootstrapped distribution</t>
  </si>
  <si>
    <t>60/40 portfolio; Bootstrapped distribution</t>
  </si>
  <si>
    <t>Probability of return lower than</t>
  </si>
  <si>
    <t>GDP only 
(1985-2015)</t>
  </si>
  <si>
    <t>GDP w/ dummy for all recessions
 (1985-2015)</t>
  </si>
  <si>
    <t>GDP w/ dummy for the two recent recessions
 (1985-2015)</t>
  </si>
  <si>
    <t>(2')</t>
  </si>
  <si>
    <t>GDP w/ dummy for the two recent recessions
 (1995-2015)</t>
  </si>
  <si>
    <t>The recent two recessions</t>
  </si>
  <si>
    <t xml:space="preserve">Notes: 
1. The dummy variable for recession takes 1 in 2001, 2002, 2008 and 2009, 2010, and 0 in other years.  
2. Estimated parameters significant at 5% level are underscored. </t>
  </si>
  <si>
    <t>All recessions</t>
  </si>
  <si>
    <t>70/30 portfolio; Normal distribution</t>
  </si>
  <si>
    <t>70/30 portfolio; Bootstrapped distribution</t>
  </si>
  <si>
    <t>R-squared</t>
  </si>
  <si>
    <t>Growth of total state individual income tax; with GDP and stock returns as regressors
Cyclical components; 1978-2015</t>
  </si>
  <si>
    <t>Growth of total state individual income tax; with GDP and realized capital gain tax as regressors
Cyclical components; 1978-2015</t>
  </si>
  <si>
    <r>
      <t xml:space="preserve">Growth of general sales tax
</t>
    </r>
    <r>
      <rPr>
        <b/>
        <sz val="12"/>
        <color theme="1"/>
        <rFont val="Calibri"/>
        <family val="2"/>
        <scheme val="minor"/>
      </rPr>
      <t>Cyclical component</t>
    </r>
  </si>
  <si>
    <r>
      <t xml:space="preserve">Selective sales tax
</t>
    </r>
    <r>
      <rPr>
        <b/>
        <sz val="12"/>
        <color theme="1"/>
        <rFont val="Calibri"/>
        <family val="2"/>
        <scheme val="minor"/>
      </rPr>
      <t>Cyclical component</t>
    </r>
  </si>
  <si>
    <r>
      <t xml:space="preserve">Non-personal-income-non-sales taxes
</t>
    </r>
    <r>
      <rPr>
        <b/>
        <sz val="12"/>
        <color theme="1"/>
        <rFont val="Calibri"/>
        <family val="2"/>
        <scheme val="minor"/>
      </rPr>
      <t>Cyclical component; 1978-2015</t>
    </r>
  </si>
  <si>
    <t>parameters</t>
  </si>
  <si>
    <t xml:space="preserve">Trend </t>
  </si>
  <si>
    <t xml:space="preserve">GDP </t>
  </si>
  <si>
    <t>PIT</t>
  </si>
  <si>
    <t>gen sales</t>
  </si>
  <si>
    <t>selective sales</t>
  </si>
  <si>
    <t xml:space="preserve">other </t>
  </si>
  <si>
    <t>elasticity wrt GDP</t>
  </si>
  <si>
    <t>elasticity wrt stock</t>
  </si>
  <si>
    <t>stock</t>
  </si>
  <si>
    <t>total change</t>
  </si>
  <si>
    <t>Cyclical change</t>
  </si>
  <si>
    <t>GDP -3%, stock-30%</t>
  </si>
  <si>
    <t>adjustment for recession</t>
  </si>
  <si>
    <t>In recession</t>
  </si>
  <si>
    <t>recession adjustment</t>
  </si>
  <si>
    <t>Recession 2001-03</t>
  </si>
  <si>
    <t>Recession 2008-10</t>
  </si>
  <si>
    <t>GDP growth x after 1997</t>
  </si>
  <si>
    <t>Realized Capital Gains (1-year lag) x after 1997</t>
  </si>
  <si>
    <t>Dependent variable: cyclical portion of state individual income tax growth</t>
  </si>
  <si>
    <t>GDP 
with a break point in 1997</t>
  </si>
  <si>
    <t>GDP and realized capital gains;
both with a breaking point in 1997</t>
  </si>
  <si>
    <t>GDP and realized capital gains; 
capital gains with a break point in 1997</t>
  </si>
  <si>
    <t>GDP and stock return;
both with a breaking point in 1997</t>
  </si>
  <si>
    <t>GDP and stock return
stock return with break point in 1997</t>
  </si>
  <si>
    <t>Stock return (1-year lag) x after 1999</t>
  </si>
  <si>
    <r>
      <t xml:space="preserve">Growth of selective sales tax
</t>
    </r>
    <r>
      <rPr>
        <b/>
        <sz val="12"/>
        <color theme="1"/>
        <rFont val="Calibri"/>
        <family val="2"/>
        <scheme val="minor"/>
      </rPr>
      <t>Cyclical component</t>
    </r>
  </si>
  <si>
    <t>GDP and
 dummies for the two recent recessions
 (1985-2015)</t>
  </si>
  <si>
    <t>GDP and
 dummies for the two recent recessions
 (1995-2015)</t>
  </si>
  <si>
    <t>GDP growth x recent 2 recessions</t>
  </si>
  <si>
    <t>recession 2001-2002</t>
  </si>
  <si>
    <t>recession 2008-2010</t>
  </si>
  <si>
    <t>GDP growth x after 2000</t>
  </si>
  <si>
    <t>GDP and
interaction with the two recent recessions</t>
  </si>
  <si>
    <t>GDP and  
dummies for the two recent recessions</t>
  </si>
  <si>
    <t>GDP with a break point in 2000</t>
  </si>
  <si>
    <t>Trend growth rate</t>
  </si>
  <si>
    <t>Elasticity 
of cyclical change</t>
  </si>
  <si>
    <t>Real Stock returns</t>
  </si>
  <si>
    <t>Income tax dominant state</t>
  </si>
  <si>
    <t>Sales tax dominant state</t>
  </si>
  <si>
    <t>returns from normal distribution</t>
  </si>
  <si>
    <t>Return from simulation</t>
  </si>
  <si>
    <t>Discount rate = 7.5%</t>
  </si>
  <si>
    <t>Discount rate = 6%</t>
  </si>
  <si>
    <t>Fast repayment of UAAL</t>
  </si>
  <si>
    <t>Slow repayment of UAAL</t>
  </si>
  <si>
    <t>Notes: 
Fast repayment of UAAL: Funding policy of 15-year level-dollar closed amortization with 5-year asset smoothing. 
Slow repayment of UAAL: Funding policy of 30-year level-percent open amortization with 5-year asset smoothing.</t>
  </si>
  <si>
    <t>Probability of employer contribution rising more than 3 percent of total tax revenue 
in a 2-year period at any time during the 30-year simulation period</t>
  </si>
  <si>
    <t>Returns from simulation</t>
  </si>
  <si>
    <t>Retursn from simulation</t>
  </si>
  <si>
    <t>Returns from normal distribution</t>
  </si>
  <si>
    <t>Probability of low funded ratio*</t>
  </si>
  <si>
    <t>Probability of sharp increase in contribution rate**</t>
  </si>
  <si>
    <t>Probability of employer contribution as a percentage of total tax revenue 
above 12 percent at any time during the 30-year simulation period</t>
  </si>
  <si>
    <t>Probability of employer contribution as a percentage of total tax revenue 
being more than 5 percentage points above the year-1 level at any time  during the 30-year simulation period</t>
  </si>
  <si>
    <t>Employer contribution as a percentage of total tax revenue in year 1</t>
  </si>
  <si>
    <t>Discount rate
 7.5%</t>
  </si>
  <si>
    <t>Discount rate 
6%</t>
  </si>
  <si>
    <t>Baseline: 
constant growth of tax revenue</t>
  </si>
  <si>
    <t>Assumptions about trend and cyclical growth rates of tax revenues for simulation analysis</t>
  </si>
  <si>
    <t>Growth rates in inflation-adjusted tax revenue</t>
  </si>
  <si>
    <t xml:space="preserve"> Individual income tax </t>
  </si>
  <si>
    <t xml:space="preserve"> General sales tax</t>
  </si>
  <si>
    <t>Selective sales tax</t>
  </si>
  <si>
    <t>Total</t>
  </si>
  <si>
    <t>Personal income tax revenue</t>
  </si>
  <si>
    <t>General sales tax revenue</t>
  </si>
  <si>
    <t>Selective sales tax revenue</t>
  </si>
  <si>
    <r>
      <t xml:space="preserve">Tax revenue structure of stylized state governments
</t>
    </r>
    <r>
      <rPr>
        <sz val="10"/>
        <color theme="1"/>
        <rFont val="Calibri"/>
        <family val="2"/>
        <scheme val="minor"/>
      </rPr>
      <t>Each tax as a percentage of total tax revenue</t>
    </r>
  </si>
  <si>
    <t>Starting Point:
Employer contribution as a percentage of total tax revenue in year 1</t>
  </si>
  <si>
    <t>Risk of high employer contribution relative to tax revenue for stylized governments 
under alternative funding policies</t>
  </si>
  <si>
    <t>Risk of sharp increase in employer contribution relative to tax revenue for stylized governments 
under alternative funding policies</t>
  </si>
  <si>
    <t>Probability of employer contribution rising more than 
3 percent of total tax revenue in any 2-year period 
during the 30-year simulation period</t>
  </si>
  <si>
    <t>Median Employer contribution as a % of payroll in year 1</t>
  </si>
  <si>
    <t>Median Present value 
at year 1 of total employer contribution 
for year 1-15***</t>
  </si>
  <si>
    <t>Median Present value 
at year 1 of total employer contribution 
for year 16-30***</t>
  </si>
  <si>
    <t>Simulated returns</t>
  </si>
  <si>
    <t>ERC_tax_local_a1_hike</t>
  </si>
  <si>
    <t>ERC_tax_GDPState_a1_hike</t>
  </si>
  <si>
    <t>ERC_tax_salesState_a1_hike</t>
  </si>
  <si>
    <t>ERC_tax_PITState_a1_hike</t>
  </si>
  <si>
    <t>Normally distributed returns</t>
  </si>
  <si>
    <t>10-year open 
 constant dollar</t>
  </si>
  <si>
    <t>15-year open 
constant dollar</t>
  </si>
  <si>
    <t>30-year open 
consant percent of payroll</t>
  </si>
  <si>
    <t>Sales-tax-dominant state</t>
  </si>
  <si>
    <t>Income-tax-dominant state</t>
  </si>
  <si>
    <t>Stylized governments</t>
  </si>
  <si>
    <t>Constant growth of total tax revenue
(equal to trend GDP growth)</t>
  </si>
  <si>
    <t>Cyclical growth of total tax revenue 
(equal to trend + cycle GDP growth)</t>
  </si>
  <si>
    <t xml:space="preserve">Amortization method for unfunded liability
</t>
  </si>
  <si>
    <t xml:space="preserve">Probability of employer contribution rising more than 3 percent of total tax revenue 
in any 2-year period during the 30-year simulation period		</t>
  </si>
  <si>
    <t>Risk of sharp increase in employer contribution relative to tax revenue under alternative funding policies</t>
  </si>
  <si>
    <t xml:space="preserve">Probability of employer contribution as a percentage of total tax revenue 
being more than 5 percentage points above the year-1 level at any time  during the 30-year simulation period		</t>
  </si>
  <si>
    <t>Risk of high employer contribution relative to tax revenue under alternative funding policies</t>
  </si>
  <si>
    <t>Note: In year 1, employer contribution as a percentage of total tax revenue under the three amortization methods are 8.67% (10-year open constant dollar), 7.25% (15-year open constant dollar), and 5% (30-year open constant percent of payroll).</t>
  </si>
  <si>
    <t xml:space="preserve">Note: In year 1, employer contribution as a percentage of total tax revenue under the three amortization methods are 8.67% (10-year open constant dollar), 7.25% (15-year open constant dollar), and 5% (30-year open constant percent of payroll).						</t>
  </si>
  <si>
    <t xml:space="preserve">Notes:
* Probability of low funded ratio:  the probability of funded ratio falling below 40% in any year during the 30 year simulation period.
** Probability of sharp increase in contribution rate:  the probability of employer contribution rising more than 10% of payroll in a 5-year period at any time during the 30-year simulation period.
***  The present value at year 1 of total employer contribution in year 1-15 under the policy "30-year open constant percent of payroll" is standardized to 1. All other values are standardized accordingly. 
</t>
  </si>
  <si>
    <t>Model</t>
  </si>
  <si>
    <t>No</t>
  </si>
  <si>
    <t>Yes</t>
  </si>
  <si>
    <t xml:space="preserve">(5) </t>
  </si>
  <si>
    <t>Tax revenue linked to GDP?</t>
  </si>
  <si>
    <t>Asset return linked to GDP?</t>
  </si>
  <si>
    <t>Description</t>
  </si>
  <si>
    <r>
      <rPr>
        <b/>
        <sz val="12"/>
        <color theme="1"/>
        <rFont val="Calibri"/>
        <family val="2"/>
        <scheme val="minor"/>
      </rPr>
      <t>Unlinked model:</t>
    </r>
    <r>
      <rPr>
        <sz val="12"/>
        <color theme="1"/>
        <rFont val="Calibri"/>
        <family val="2"/>
        <scheme val="minor"/>
      </rPr>
      <t xml:space="preserve">
- Constant growth of total tax revenue (equal to trend GDP growth).
- Returns from normal distribution.</t>
    </r>
  </si>
  <si>
    <r>
      <rPr>
        <b/>
        <sz val="12"/>
        <color theme="1"/>
        <rFont val="Calibri"/>
        <family val="2"/>
        <scheme val="minor"/>
      </rPr>
      <t>Tax revenue linked only:</t>
    </r>
    <r>
      <rPr>
        <sz val="12"/>
        <color theme="1"/>
        <rFont val="Calibri"/>
        <family val="2"/>
        <scheme val="minor"/>
      </rPr>
      <t xml:space="preserve">
- Cyclical growth of total tax revenue (equal to trend plus cycle GDP growth).
- Returns from normal distribution.</t>
    </r>
  </si>
  <si>
    <r>
      <rPr>
        <b/>
        <sz val="12"/>
        <color theme="1"/>
        <rFont val="Calibri"/>
        <family val="2"/>
        <scheme val="minor"/>
      </rPr>
      <t>Asset return linked only:</t>
    </r>
    <r>
      <rPr>
        <sz val="12"/>
        <color theme="1"/>
        <rFont val="Calibri"/>
        <family val="2"/>
        <scheme val="minor"/>
      </rPr>
      <t xml:space="preserve">
- Constant growth of total tax revenue (equal to trend + cycle GDP growth).
- Returns from regime-switching simulation model.</t>
    </r>
  </si>
  <si>
    <r>
      <rPr>
        <b/>
        <sz val="12"/>
        <color theme="1"/>
        <rFont val="Calibri"/>
        <family val="2"/>
        <scheme val="minor"/>
      </rPr>
      <t>Both tax revenue and asset return linked:</t>
    </r>
    <r>
      <rPr>
        <sz val="12"/>
        <color theme="1"/>
        <rFont val="Calibri"/>
        <family val="2"/>
        <scheme val="minor"/>
      </rPr>
      <t xml:space="preserve">
- Cyclical growth of total tax revenue (equal to trend plus cycle GDP growth).
- Returns from regime-switching simulation model.</t>
    </r>
  </si>
  <si>
    <r>
      <rPr>
        <b/>
        <sz val="12"/>
        <color theme="1"/>
        <rFont val="Calibri"/>
        <family val="2"/>
        <scheme val="minor"/>
      </rPr>
      <t>Stylized government: sales-tax-dominant state</t>
    </r>
    <r>
      <rPr>
        <sz val="12"/>
        <color theme="1"/>
        <rFont val="Calibri"/>
        <family val="2"/>
        <scheme val="minor"/>
      </rPr>
      <t xml:space="preserve">
- Cyclical growth of total tax revenue; estimated responsiveness to GDP growth.
- Returns from regime-switching simulation model.</t>
    </r>
  </si>
  <si>
    <r>
      <rPr>
        <b/>
        <sz val="12"/>
        <color theme="1"/>
        <rFont val="Calibri"/>
        <family val="2"/>
        <scheme val="minor"/>
      </rPr>
      <t>Stylized government: income-tax-dominant state</t>
    </r>
    <r>
      <rPr>
        <sz val="12"/>
        <color theme="1"/>
        <rFont val="Calibri"/>
        <family val="2"/>
        <scheme val="minor"/>
      </rPr>
      <t xml:space="preserve">
- Cyclical growth of total tax revenue; estimated responsiveness to GDP growth and asset return.
- Returns from regime-switching simulation model.</t>
    </r>
  </si>
  <si>
    <t>Tax revenue linked to asset return?</t>
  </si>
  <si>
    <t>Based on stylized government?</t>
  </si>
  <si>
    <t>Trend growth of tax revenue</t>
  </si>
  <si>
    <t>Total growth of tax revenue</t>
  </si>
  <si>
    <t>1.4% + 1.9% = 3.3%</t>
  </si>
  <si>
    <t>1.2% + 1.9% = 3.1%</t>
  </si>
  <si>
    <t>0.5% + 1.9% = 2.4%</t>
  </si>
  <si>
    <t>1.3% + 1.9% = 3.2%</t>
  </si>
  <si>
    <t>Elasticity with respect to</t>
  </si>
  <si>
    <t xml:space="preserve">1.2 
</t>
  </si>
  <si>
    <t xml:space="preserve">Cyclical GDP growth
(a) </t>
  </si>
  <si>
    <t>Cyclical stock return
(b)</t>
  </si>
  <si>
    <t>Hypothetical
Cyclical GDP growth
(c)</t>
  </si>
  <si>
    <t>Hypothetical
Cyclical Stock return
(d)</t>
  </si>
  <si>
    <t>An example of the calculation of cyclical tax revenue growth in the simulation</t>
  </si>
  <si>
    <t>1% × 1.2 = 1.2%</t>
  </si>
  <si>
    <t>1% × 0.5 = 1.2%</t>
  </si>
  <si>
    <t>1% × 1.3 = 1.3%</t>
  </si>
  <si>
    <r>
      <t xml:space="preserve">1% </t>
    </r>
    <r>
      <rPr>
        <sz val="11"/>
        <color theme="1"/>
        <rFont val="Calibri"/>
        <family val="2"/>
      </rPr>
      <t xml:space="preserve">× </t>
    </r>
    <r>
      <rPr>
        <sz val="11"/>
        <color theme="1"/>
        <rFont val="Calibri"/>
        <family val="2"/>
        <scheme val="minor"/>
      </rPr>
      <t>1 + 2% × 0.2 = 1.4%</t>
    </r>
  </si>
  <si>
    <t xml:space="preserve">Notes: 
1. All rates are inflation-adjusted values. 
2. Cyclical growth of GDP and stock return are defined as the difference between total growth rate and trend growth rate. 
3. For each tax category, total tax revenue growth is the sum of the cyclical growth calculated in the table and the assumed trend growth (1.9% in the simulation). </t>
  </si>
  <si>
    <t>Cyclical tax revenue growth
(a)×(c) +(b)×(d)</t>
  </si>
  <si>
    <t>United States Total</t>
  </si>
  <si>
    <t>State &amp; local</t>
  </si>
  <si>
    <t xml:space="preserve"> State</t>
  </si>
  <si>
    <t xml:space="preserve"> Local</t>
  </si>
  <si>
    <t>government</t>
  </si>
  <si>
    <r>
      <t>amount</t>
    </r>
    <r>
      <rPr>
        <vertAlign val="superscript"/>
        <sz val="10"/>
        <rFont val="Arial"/>
        <family val="2"/>
      </rPr>
      <t>1</t>
    </r>
  </si>
  <si>
    <t>CV</t>
  </si>
  <si>
    <t>amount</t>
  </si>
  <si>
    <t>C1</t>
  </si>
  <si>
    <t>C2</t>
  </si>
  <si>
    <t>C3</t>
  </si>
  <si>
    <t>C4</t>
  </si>
  <si>
    <t>C5</t>
  </si>
  <si>
    <t xml:space="preserve">            Revenue1</t>
  </si>
  <si>
    <t>General revenue1</t>
  </si>
  <si>
    <t>Intergovernmental revenue1</t>
  </si>
  <si>
    <t xml:space="preserve">     From Federal Government</t>
  </si>
  <si>
    <t xml:space="preserve">     From State government1</t>
  </si>
  <si>
    <t xml:space="preserve">     From local governments1</t>
  </si>
  <si>
    <t>General revenue from own sources</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</si>
  <si>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</si>
  <si>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</si>
  <si>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</si>
  <si>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</si>
  <si>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</si>
  <si>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</si>
  <si>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</si>
  <si>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</si>
  <si>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</si>
  <si>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</si>
  <si>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</si>
  <si>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</si>
  <si>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</si>
  <si>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</si>
  <si>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State government</t>
  </si>
  <si>
    <t>Local government</t>
  </si>
  <si>
    <t>Personal income tax</t>
  </si>
  <si>
    <t>selective sales tax</t>
  </si>
  <si>
    <t>Property tax</t>
  </si>
  <si>
    <t xml:space="preserve">Other </t>
  </si>
  <si>
    <t>State and local government tax shares in 2015</t>
  </si>
  <si>
    <t>Source: U.S. Census Bureau, 2015 Annual Survey of Local Government Finances</t>
  </si>
  <si>
    <t>Sheet #</t>
  </si>
  <si>
    <t>Table of Contents</t>
  </si>
  <si>
    <t>1</t>
  </si>
  <si>
    <t>Fat-tails</t>
  </si>
  <si>
    <t>2</t>
  </si>
  <si>
    <t>Fat-tails (2)</t>
  </si>
  <si>
    <t>3</t>
  </si>
  <si>
    <t>CheckGrowth</t>
  </si>
  <si>
    <t>4</t>
  </si>
  <si>
    <t>PIT_real_cycle</t>
  </si>
  <si>
    <t>5</t>
  </si>
  <si>
    <t>Sales_real_cycle</t>
  </si>
  <si>
    <t>6</t>
  </si>
  <si>
    <t>Other_real_cycle</t>
  </si>
  <si>
    <t>7</t>
  </si>
  <si>
    <t>PropertyLoc_real_cycle</t>
  </si>
  <si>
    <t>8</t>
  </si>
  <si>
    <t>TaxStr</t>
  </si>
  <si>
    <t>9</t>
  </si>
  <si>
    <t>TaxStr_US</t>
  </si>
  <si>
    <t>10</t>
  </si>
  <si>
    <t>SimInputs_elast</t>
  </si>
  <si>
    <t>11</t>
  </si>
  <si>
    <t>SimInputs_eg</t>
  </si>
  <si>
    <t>12</t>
  </si>
  <si>
    <t>SimInputs_shareTax</t>
  </si>
  <si>
    <t>13</t>
  </si>
  <si>
    <t>ERC_tax_high (3)</t>
  </si>
  <si>
    <t>14</t>
  </si>
  <si>
    <t>ERC_tax_hike (3)</t>
  </si>
  <si>
    <t>15</t>
  </si>
  <si>
    <t>ERC_tax_high (2)</t>
  </si>
  <si>
    <t>16</t>
  </si>
  <si>
    <t>ERC_tax_hike (2)</t>
  </si>
  <si>
    <t>17</t>
  </si>
  <si>
    <t>ERC_tax_high</t>
  </si>
  <si>
    <t>18</t>
  </si>
  <si>
    <t>ERC_tax_hike</t>
  </si>
  <si>
    <t>19</t>
  </si>
  <si>
    <t>penFinance (2)</t>
  </si>
  <si>
    <t>20</t>
  </si>
  <si>
    <t>penFinance</t>
  </si>
  <si>
    <t>21</t>
  </si>
  <si>
    <t>Models</t>
  </si>
  <si>
    <t>22</t>
  </si>
  <si>
    <t>PIT_stock_real (2)</t>
  </si>
  <si>
    <t>23</t>
  </si>
  <si>
    <t>PIT_stock_nom</t>
  </si>
  <si>
    <t>24</t>
  </si>
  <si>
    <t>PIT_stock_nom (2)</t>
  </si>
  <si>
    <t>25</t>
  </si>
  <si>
    <t>Sales_old</t>
  </si>
  <si>
    <t>26</t>
  </si>
  <si>
    <t>Probs</t>
  </si>
  <si>
    <t>27</t>
  </si>
  <si>
    <t>Sales_real_cycle_old</t>
  </si>
  <si>
    <t>Employer contribution as a % of tax revenue in year 1</t>
  </si>
  <si>
    <t>30-year open 
contsant percent of payroll</t>
  </si>
  <si>
    <t>Risk of sharp increase in employer contribution relative to tax revenue*</t>
  </si>
  <si>
    <t>Median Present value 
at year 1 of total employer contribution 
for year 1-15**</t>
  </si>
  <si>
    <t>Median Present value 
at year 1 of total employer contribution 
for year 16-30**</t>
  </si>
  <si>
    <t>Probability of low funded ratio***</t>
  </si>
  <si>
    <t xml:space="preserve">Notes:
* Probability of employer contribution rising more than 3 percent of total tax revenue in any 2-year period during the 30-year simulation period based on Model (4) (Cyclical growth of total tax revenue with simulated investment returns). 
** The present value at year 1 of total employer contribution in year 1-15 under the policy "30-year open constant percent of payroll" is standardized to 1. All other values are standardized accordingly. 	
*** Probability of low funded ratio:  the probability of funded ratio falling below 40% in any year during the 30 year simulation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</si>
</sst>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0.000"/>
    <numFmt numFmtId="165" formatCode="0.0%"/>
    <numFmt numFmtId="166" formatCode="0.0"/>
  </numFmts>
  <fonts count="17" x14ac:knownFonts="1">
    <font>
      <sz val="11"/>
      <color theme="1"/>
      <name val="Calibri"/>
      <family val="2"/>
      <scheme val="minor"/>
    </font>
    <font>
      <b/>
      <sz val="11"/>
      <color theme="1"/>
      <name val="Calibri"/>
      <family val="2"/>
      <scheme val="minor"/>
    </font>
    <font>
      <b/>
      <sz val="14"/>
      <color theme="1"/>
      <name val="Calibri"/>
      <family val="2"/>
      <scheme val="minor"/>
    </font>
    <font>
      <b/>
      <u/>
      <sz val="11"/>
      <color theme="1"/>
      <name val="Calibri"/>
      <family val="2"/>
      <scheme val="minor"/>
    </font>
    <font>
      <sz val="11"/>
      <color theme="1"/>
      <name val="Calibri"/>
      <family val="2"/>
      <scheme val="minor"/>
    </font>
    <font>
      <b/>
      <sz val="12"/>
      <color theme="1"/>
      <name val="Calibri"/>
      <family val="2"/>
      <scheme val="minor"/>
    </font>
    <font>
      <sz val="10"/>
      <color rgb="FF000000"/>
      <name val="Lucida Console"/>
      <family val="3"/>
    </font>
    <font>
      <sz val="10"/>
      <color theme="1"/>
      <name val="Calibri"/>
      <family val="2"/>
      <scheme val="minor"/>
    </font>
    <font>
      <b/>
      <sz val="10"/>
      <color theme="1"/>
      <name val="Calibri"/>
      <family val="2"/>
      <scheme val="minor"/>
    </font>
    <font>
      <b/>
      <sz val="8"/>
      <color theme="1"/>
      <name val="Calibri"/>
      <family val="2"/>
      <scheme val="minor"/>
    </font>
    <font>
      <sz val="12"/>
      <color theme="1"/>
      <name val="Calibri"/>
      <family val="2"/>
      <scheme val="minor"/>
    </font>
    <font>
      <sz val="11"/>
      <color theme="1"/>
      <name val="Calibri"/>
      <family val="2"/>
    </font>
    <font>
      <sz val="10"/>
      <name val="Arial"/>
      <family val="2"/>
    </font>
    <font>
      <b/>
      <sz val="10"/>
      <name val="Arial"/>
      <family val="2"/>
    </font>
    <font>
      <vertAlign val="superscript"/>
      <sz val="10"/>
      <name val="Arial"/>
      <family val="2"/>
    </font>
    <font>
      <sz val="11"/>
      <color rgb="FFC00000"/>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right style="hair">
        <color indexed="64"/>
      </right>
      <top/>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style="hair">
        <color indexed="64"/>
      </left>
      <right/>
      <top style="thin">
        <color indexed="64"/>
      </top>
      <bottom/>
      <diagonal/>
    </border>
    <border>
      <left/>
      <right/>
      <top/>
      <bottom style="hair">
        <color auto="1"/>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16" fillId="0" borderId="0" applyNumberFormat="0" applyFill="0" applyBorder="0" applyAlignment="0" applyProtection="0"/>
  </cellStyleXfs>
  <cellXfs count="308">
    <xf numFmtId="0" fontId="0" fillId="0" borderId="0" xfId="0"/>
    <xf numFmtId="2" fontId="0" fillId="0" borderId="0" xfId="0" applyNumberFormat="1"/>
    <xf numFmtId="164"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2" borderId="0" xfId="0" applyFill="1"/>
    <xf numFmtId="0" fontId="1" fillId="2" borderId="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2"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2" fontId="0" fillId="2" borderId="1" xfId="0" quotePrefix="1" applyNumberFormat="1" applyFill="1" applyBorder="1" applyAlignment="1">
      <alignment horizontal="center" vertical="center"/>
    </xf>
    <xf numFmtId="0" fontId="0" fillId="2" borderId="1" xfId="0" applyFill="1" applyBorder="1" applyAlignment="1">
      <alignment horizontal="center"/>
    </xf>
    <xf numFmtId="2" fontId="0" fillId="2" borderId="1" xfId="0" applyNumberFormat="1" applyFill="1" applyBorder="1" applyAlignment="1">
      <alignment horizontal="center"/>
    </xf>
    <xf numFmtId="0" fontId="0" fillId="2" borderId="1" xfId="0" applyFill="1" applyBorder="1" applyAlignment="1">
      <alignment horizontal="center" vertical="center"/>
    </xf>
    <xf numFmtId="0" fontId="1" fillId="2" borderId="0" xfId="0" applyFont="1" applyFill="1" applyBorder="1" applyAlignment="1">
      <alignment horizontal="center" vertical="center" wrapText="1"/>
    </xf>
    <xf numFmtId="2" fontId="0" fillId="2" borderId="0" xfId="0" applyNumberFormat="1" applyFill="1" applyBorder="1" applyAlignment="1">
      <alignment horizontal="center" vertical="center"/>
    </xf>
    <xf numFmtId="164" fontId="0" fillId="2" borderId="0" xfId="0" applyNumberFormat="1" applyFill="1" applyBorder="1" applyAlignment="1">
      <alignment horizontal="center" vertical="center"/>
    </xf>
    <xf numFmtId="0" fontId="0" fillId="2" borderId="0" xfId="0" applyFill="1" applyBorder="1" applyAlignment="1">
      <alignment horizontal="center"/>
    </xf>
    <xf numFmtId="2" fontId="0" fillId="2" borderId="0" xfId="0" applyNumberFormat="1" applyFill="1" applyBorder="1" applyAlignment="1">
      <alignment horizontal="center"/>
    </xf>
    <xf numFmtId="2" fontId="0" fillId="2" borderId="0" xfId="0" applyNumberFormat="1" applyFill="1"/>
    <xf numFmtId="164" fontId="0" fillId="2" borderId="0" xfId="0" applyNumberFormat="1" applyFill="1"/>
    <xf numFmtId="0" fontId="1" fillId="2" borderId="0" xfId="0" applyFont="1" applyFill="1" applyBorder="1" applyAlignment="1">
      <alignment horizontal="center" vertical="center"/>
    </xf>
    <xf numFmtId="164" fontId="0" fillId="2" borderId="0" xfId="0" applyNumberFormat="1" applyFill="1" applyBorder="1" applyAlignment="1">
      <alignment horizontal="center"/>
    </xf>
    <xf numFmtId="2" fontId="0" fillId="2" borderId="0" xfId="0" quotePrefix="1" applyNumberFormat="1" applyFill="1" applyBorder="1" applyAlignment="1">
      <alignment horizontal="center" vertical="center"/>
    </xf>
    <xf numFmtId="0" fontId="0" fillId="2" borderId="0" xfId="0" applyFill="1" applyBorder="1"/>
    <xf numFmtId="2" fontId="0" fillId="2" borderId="0" xfId="0" applyNumberFormat="1" applyFill="1" applyBorder="1"/>
    <xf numFmtId="164" fontId="0" fillId="2" borderId="0" xfId="0" applyNumberFormat="1" applyFill="1" applyBorder="1"/>
    <xf numFmtId="0" fontId="1" fillId="2" borderId="0" xfId="0" applyFont="1" applyFill="1" applyBorder="1" applyAlignment="1">
      <alignment horizontal="left" vertical="center"/>
    </xf>
    <xf numFmtId="0" fontId="1" fillId="2" borderId="7" xfId="0" applyFont="1" applyFill="1" applyBorder="1" applyAlignment="1">
      <alignment horizontal="left" vertical="center"/>
    </xf>
    <xf numFmtId="0" fontId="1" fillId="2" borderId="6" xfId="0" applyFont="1" applyFill="1" applyBorder="1" applyAlignment="1">
      <alignment horizontal="left" vertical="center"/>
    </xf>
    <xf numFmtId="164" fontId="1" fillId="2" borderId="6" xfId="0" applyNumberFormat="1" applyFont="1" applyFill="1" applyBorder="1" applyAlignment="1">
      <alignment horizontal="center" vertical="center"/>
    </xf>
    <xf numFmtId="0" fontId="1" fillId="2" borderId="6" xfId="0" applyFont="1" applyFill="1" applyBorder="1" applyAlignment="1">
      <alignment horizontal="center" vertical="center"/>
    </xf>
    <xf numFmtId="164" fontId="1" fillId="2" borderId="8" xfId="0" applyNumberFormat="1" applyFont="1" applyFill="1" applyBorder="1" applyAlignment="1">
      <alignment horizontal="center" vertical="center"/>
    </xf>
    <xf numFmtId="164" fontId="0" fillId="2" borderId="9" xfId="0" applyNumberFormat="1" applyFill="1" applyBorder="1" applyAlignment="1">
      <alignment horizontal="center"/>
    </xf>
    <xf numFmtId="164" fontId="0" fillId="2" borderId="9" xfId="0" applyNumberFormat="1" applyFill="1" applyBorder="1" applyAlignment="1">
      <alignment horizontal="center" vertical="center"/>
    </xf>
    <xf numFmtId="164" fontId="0" fillId="2" borderId="9" xfId="0" quotePrefix="1" applyNumberFormat="1" applyFill="1" applyBorder="1" applyAlignment="1">
      <alignment horizontal="center" vertical="center"/>
    </xf>
    <xf numFmtId="2" fontId="0" fillId="2" borderId="10" xfId="0" applyNumberFormat="1" applyFill="1" applyBorder="1" applyAlignment="1">
      <alignment horizontal="center"/>
    </xf>
    <xf numFmtId="2" fontId="0" fillId="2" borderId="10" xfId="0" applyNumberFormat="1" applyFill="1" applyBorder="1" applyAlignment="1">
      <alignment horizontal="center" vertical="center"/>
    </xf>
    <xf numFmtId="2" fontId="0" fillId="2" borderId="6" xfId="0" applyNumberFormat="1" applyFill="1" applyBorder="1" applyAlignment="1">
      <alignment horizontal="center"/>
    </xf>
    <xf numFmtId="164" fontId="0" fillId="2" borderId="0" xfId="0" applyNumberFormat="1" applyFill="1" applyAlignment="1">
      <alignment horizontal="center" vertical="center"/>
    </xf>
    <xf numFmtId="2" fontId="0" fillId="2" borderId="0" xfId="0" applyNumberFormat="1" applyFill="1" applyAlignment="1">
      <alignment horizontal="center" vertical="center"/>
    </xf>
    <xf numFmtId="0" fontId="1" fillId="2" borderId="6" xfId="0" applyFont="1" applyFill="1" applyBorder="1" applyAlignment="1">
      <alignment horizontal="center" vertical="center" wrapText="1"/>
    </xf>
    <xf numFmtId="0" fontId="1" fillId="2" borderId="12" xfId="0" applyFont="1" applyFill="1" applyBorder="1" applyAlignment="1">
      <alignment horizontal="center" vertical="center"/>
    </xf>
    <xf numFmtId="164" fontId="0" fillId="2" borderId="13" xfId="0" applyNumberFormat="1" applyFill="1" applyBorder="1" applyAlignment="1">
      <alignment horizontal="center" vertical="center"/>
    </xf>
    <xf numFmtId="2" fontId="0" fillId="2" borderId="13" xfId="0" applyNumberFormat="1" applyFill="1" applyBorder="1" applyAlignment="1">
      <alignment horizontal="center" vertical="center"/>
    </xf>
    <xf numFmtId="2" fontId="0" fillId="2" borderId="13" xfId="0" quotePrefix="1" applyNumberFormat="1" applyFill="1" applyBorder="1" applyAlignment="1">
      <alignment horizontal="center" vertical="center"/>
    </xf>
    <xf numFmtId="0" fontId="1" fillId="2" borderId="15" xfId="0" applyFont="1" applyFill="1" applyBorder="1" applyAlignment="1">
      <alignment horizontal="center" vertical="center"/>
    </xf>
    <xf numFmtId="0" fontId="0" fillId="2" borderId="16" xfId="0" applyFill="1" applyBorder="1"/>
    <xf numFmtId="0" fontId="0" fillId="2" borderId="13" xfId="0" applyFill="1" applyBorder="1"/>
    <xf numFmtId="0" fontId="1" fillId="2" borderId="17"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3" xfId="0" applyFill="1" applyBorder="1" applyAlignment="1">
      <alignment horizontal="center"/>
    </xf>
    <xf numFmtId="2" fontId="0" fillId="2" borderId="12" xfId="0" applyNumberFormat="1" applyFill="1" applyBorder="1" applyAlignment="1">
      <alignment horizontal="center"/>
    </xf>
    <xf numFmtId="0" fontId="1" fillId="2" borderId="3" xfId="0" applyFont="1" applyFill="1" applyBorder="1" applyAlignment="1">
      <alignment horizontal="center" vertical="center" wrapText="1"/>
    </xf>
    <xf numFmtId="2" fontId="1" fillId="2" borderId="0" xfId="0" applyNumberFormat="1" applyFont="1" applyFill="1" applyBorder="1" applyAlignment="1">
      <alignment horizontal="center" vertical="center"/>
    </xf>
    <xf numFmtId="0" fontId="1" fillId="2" borderId="0" xfId="0" applyFont="1" applyFill="1" applyBorder="1"/>
    <xf numFmtId="164" fontId="1" fillId="2" borderId="0" xfId="0" applyNumberFormat="1" applyFont="1" applyFill="1" applyBorder="1" applyAlignment="1">
      <alignment horizontal="center" vertical="center"/>
    </xf>
    <xf numFmtId="2" fontId="1" fillId="2" borderId="0" xfId="0" quotePrefix="1" applyNumberFormat="1" applyFont="1" applyFill="1" applyBorder="1" applyAlignment="1">
      <alignment horizontal="center" vertical="center"/>
    </xf>
    <xf numFmtId="2" fontId="1" fillId="2" borderId="16" xfId="0" applyNumberFormat="1" applyFont="1" applyFill="1" applyBorder="1" applyAlignment="1">
      <alignment horizontal="center" vertical="center"/>
    </xf>
    <xf numFmtId="0" fontId="1" fillId="2" borderId="16" xfId="0" applyFont="1" applyFill="1" applyBorder="1"/>
    <xf numFmtId="2" fontId="1" fillId="2" borderId="16" xfId="0" quotePrefix="1" applyNumberFormat="1" applyFont="1" applyFill="1" applyBorder="1" applyAlignment="1">
      <alignment horizontal="center" vertical="center"/>
    </xf>
    <xf numFmtId="164" fontId="1" fillId="2" borderId="16" xfId="0" applyNumberFormat="1" applyFont="1" applyFill="1" applyBorder="1" applyAlignment="1">
      <alignment horizontal="center" vertical="center"/>
    </xf>
    <xf numFmtId="2" fontId="1" fillId="2" borderId="0" xfId="0" applyNumberFormat="1" applyFont="1" applyFill="1" applyBorder="1" applyAlignment="1">
      <alignment horizontal="center"/>
    </xf>
    <xf numFmtId="2" fontId="1" fillId="2" borderId="10" xfId="0" applyNumberFormat="1" applyFont="1" applyFill="1" applyBorder="1" applyAlignment="1">
      <alignment horizontal="center"/>
    </xf>
    <xf numFmtId="2" fontId="1" fillId="2" borderId="10" xfId="0" quotePrefix="1" applyNumberFormat="1" applyFont="1" applyFill="1" applyBorder="1" applyAlignment="1">
      <alignment horizontal="center" vertical="center"/>
    </xf>
    <xf numFmtId="2" fontId="1" fillId="2" borderId="10" xfId="0" applyNumberFormat="1" applyFont="1" applyFill="1" applyBorder="1" applyAlignment="1">
      <alignment horizontal="center" vertical="center"/>
    </xf>
    <xf numFmtId="2" fontId="1" fillId="2" borderId="0" xfId="0" applyNumberFormat="1" applyFont="1" applyFill="1" applyAlignment="1">
      <alignment horizontal="center" vertical="center"/>
    </xf>
    <xf numFmtId="2" fontId="3" fillId="2" borderId="0" xfId="0" applyNumberFormat="1" applyFont="1" applyFill="1" applyBorder="1" applyAlignment="1">
      <alignment horizontal="center" vertical="center"/>
    </xf>
    <xf numFmtId="2" fontId="3" fillId="2" borderId="16" xfId="0" applyNumberFormat="1" applyFont="1" applyFill="1" applyBorder="1" applyAlignment="1">
      <alignment horizontal="center" vertical="center"/>
    </xf>
    <xf numFmtId="2" fontId="3" fillId="2" borderId="18" xfId="0" applyNumberFormat="1" applyFont="1" applyFill="1" applyBorder="1" applyAlignment="1">
      <alignment horizontal="center" vertical="center"/>
    </xf>
    <xf numFmtId="2" fontId="3" fillId="2" borderId="0" xfId="0" applyNumberFormat="1" applyFont="1" applyFill="1" applyBorder="1" applyAlignment="1">
      <alignment horizontal="center"/>
    </xf>
    <xf numFmtId="2" fontId="3" fillId="2" borderId="10" xfId="0" applyNumberFormat="1" applyFont="1" applyFill="1" applyBorder="1" applyAlignment="1">
      <alignment horizontal="center"/>
    </xf>
    <xf numFmtId="2" fontId="3" fillId="2" borderId="10" xfId="0" applyNumberFormat="1" applyFont="1" applyFill="1" applyBorder="1" applyAlignment="1">
      <alignment horizontal="center" vertical="center"/>
    </xf>
    <xf numFmtId="2" fontId="0" fillId="2" borderId="6" xfId="0" applyNumberFormat="1" applyFill="1" applyBorder="1" applyAlignment="1">
      <alignment horizontal="center"/>
    </xf>
    <xf numFmtId="0" fontId="0" fillId="0" borderId="0" xfId="0" applyAlignment="1">
      <alignment wrapText="1"/>
    </xf>
    <xf numFmtId="165" fontId="0" fillId="2" borderId="0" xfId="2" applyNumberFormat="1" applyFont="1" applyFill="1" applyAlignment="1">
      <alignment horizontal="center" vertical="center"/>
    </xf>
    <xf numFmtId="0" fontId="1" fillId="2" borderId="3" xfId="0" applyFont="1" applyFill="1" applyBorder="1"/>
    <xf numFmtId="165" fontId="0" fillId="2" borderId="6" xfId="2" applyNumberFormat="1" applyFont="1" applyFill="1" applyBorder="1" applyAlignment="1">
      <alignment horizontal="center" vertical="center"/>
    </xf>
    <xf numFmtId="165" fontId="0" fillId="2" borderId="3" xfId="2" applyNumberFormat="1" applyFont="1" applyFill="1" applyBorder="1" applyAlignment="1">
      <alignment horizontal="center" vertical="center"/>
    </xf>
    <xf numFmtId="0" fontId="1" fillId="2" borderId="6" xfId="0" applyFont="1" applyFill="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5" fontId="0" fillId="2" borderId="3" xfId="1" applyNumberFormat="1" applyFont="1" applyFill="1" applyBorder="1" applyAlignment="1">
      <alignment vertical="center"/>
    </xf>
    <xf numFmtId="5" fontId="0" fillId="2" borderId="0" xfId="1" applyNumberFormat="1" applyFont="1" applyFill="1" applyAlignment="1">
      <alignment vertical="center"/>
    </xf>
    <xf numFmtId="5" fontId="0" fillId="2" borderId="6" xfId="1" applyNumberFormat="1" applyFont="1" applyFill="1" applyBorder="1" applyAlignment="1">
      <alignment vertical="center"/>
    </xf>
    <xf numFmtId="5" fontId="0" fillId="2" borderId="0" xfId="1" applyNumberFormat="1" applyFont="1" applyFill="1" applyAlignment="1">
      <alignment horizontal="right" vertical="center"/>
    </xf>
    <xf numFmtId="5" fontId="0" fillId="2" borderId="6" xfId="1" applyNumberFormat="1" applyFont="1" applyFill="1" applyBorder="1" applyAlignment="1">
      <alignment horizontal="right" vertical="center"/>
    </xf>
    <xf numFmtId="0" fontId="1" fillId="2" borderId="6" xfId="0" applyFont="1" applyFill="1" applyBorder="1" applyAlignment="1">
      <alignment horizontal="center" vertical="center" wrapText="1"/>
    </xf>
    <xf numFmtId="0" fontId="0" fillId="0" borderId="0" xfId="0" applyBorder="1"/>
    <xf numFmtId="9" fontId="0" fillId="2" borderId="0" xfId="2" applyFont="1" applyFill="1" applyBorder="1" applyAlignment="1">
      <alignment horizontal="center" vertical="center" wrapText="1"/>
    </xf>
    <xf numFmtId="9" fontId="0" fillId="2" borderId="6" xfId="2" applyFont="1" applyFill="1" applyBorder="1" applyAlignment="1">
      <alignment horizontal="center" vertical="center" wrapText="1"/>
    </xf>
    <xf numFmtId="0" fontId="0" fillId="2" borderId="0" xfId="0" applyFill="1" applyAlignment="1">
      <alignment wrapText="1"/>
    </xf>
    <xf numFmtId="0" fontId="0" fillId="2" borderId="6" xfId="0" applyFill="1" applyBorder="1"/>
    <xf numFmtId="10" fontId="0" fillId="2" borderId="0" xfId="2" applyNumberFormat="1" applyFont="1" applyFill="1" applyAlignment="1">
      <alignment horizontal="center" vertical="center"/>
    </xf>
    <xf numFmtId="10" fontId="0" fillId="2" borderId="6" xfId="2" applyNumberFormat="1" applyFont="1" applyFill="1" applyBorder="1" applyAlignment="1">
      <alignment horizontal="center" vertical="center"/>
    </xf>
    <xf numFmtId="10" fontId="0" fillId="2" borderId="19" xfId="2" applyNumberFormat="1" applyFont="1" applyFill="1" applyBorder="1" applyAlignment="1">
      <alignment horizontal="center" vertical="center"/>
    </xf>
    <xf numFmtId="10" fontId="0" fillId="2" borderId="0" xfId="2" applyNumberFormat="1" applyFont="1" applyFill="1" applyBorder="1" applyAlignment="1">
      <alignment horizontal="center" vertical="center"/>
    </xf>
    <xf numFmtId="9" fontId="1" fillId="2" borderId="6" xfId="0" applyNumberFormat="1" applyFont="1" applyFill="1" applyBorder="1" applyAlignment="1">
      <alignment horizontal="center" vertical="center"/>
    </xf>
    <xf numFmtId="0" fontId="1" fillId="2" borderId="0" xfId="0" applyFont="1" applyFill="1" applyAlignment="1">
      <alignment horizontal="left" vertical="center"/>
    </xf>
    <xf numFmtId="0" fontId="1" fillId="2" borderId="19" xfId="0" applyFont="1" applyFill="1" applyBorder="1" applyAlignment="1">
      <alignment horizontal="left" vertical="center"/>
    </xf>
    <xf numFmtId="164" fontId="3" fillId="2" borderId="10" xfId="0" applyNumberFormat="1" applyFont="1" applyFill="1" applyBorder="1" applyAlignment="1">
      <alignment horizontal="center"/>
    </xf>
    <xf numFmtId="164" fontId="1" fillId="2" borderId="10" xfId="0" applyNumberFormat="1" applyFont="1" applyFill="1" applyBorder="1" applyAlignment="1">
      <alignment horizontal="center"/>
    </xf>
    <xf numFmtId="164" fontId="1" fillId="2" borderId="10" xfId="0" quotePrefix="1" applyNumberFormat="1" applyFont="1" applyFill="1" applyBorder="1" applyAlignment="1">
      <alignment horizontal="center" vertical="center"/>
    </xf>
    <xf numFmtId="164" fontId="1" fillId="2" borderId="10" xfId="0" applyNumberFormat="1" applyFont="1" applyFill="1" applyBorder="1" applyAlignment="1">
      <alignment horizontal="center" vertical="center"/>
    </xf>
    <xf numFmtId="164" fontId="3" fillId="2" borderId="0" xfId="0" applyNumberFormat="1" applyFont="1" applyFill="1" applyBorder="1" applyAlignment="1">
      <alignment horizontal="center"/>
    </xf>
    <xf numFmtId="164" fontId="1" fillId="2" borderId="0" xfId="0" applyNumberFormat="1" applyFont="1" applyFill="1" applyBorder="1" applyAlignment="1">
      <alignment horizontal="center"/>
    </xf>
    <xf numFmtId="164" fontId="1" fillId="2" borderId="5" xfId="0" applyNumberFormat="1" applyFont="1" applyFill="1" applyBorder="1" applyAlignment="1">
      <alignment horizontal="center" vertical="center"/>
    </xf>
    <xf numFmtId="164" fontId="3" fillId="2" borderId="20" xfId="0" applyNumberFormat="1" applyFont="1" applyFill="1" applyBorder="1" applyAlignment="1">
      <alignment horizontal="center"/>
    </xf>
    <xf numFmtId="164" fontId="0" fillId="2" borderId="7" xfId="0" applyNumberFormat="1" applyFill="1" applyBorder="1" applyAlignment="1">
      <alignment horizontal="center"/>
    </xf>
    <xf numFmtId="0" fontId="1" fillId="2" borderId="6" xfId="0" applyFont="1" applyFill="1" applyBorder="1" applyAlignment="1">
      <alignment horizontal="center" vertical="center"/>
    </xf>
    <xf numFmtId="0" fontId="0" fillId="2" borderId="6" xfId="0" applyFill="1" applyBorder="1" applyAlignment="1">
      <alignment wrapText="1"/>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6" xfId="0" applyFill="1" applyBorder="1" applyAlignment="1">
      <alignment horizontal="center" vertical="center"/>
    </xf>
    <xf numFmtId="2" fontId="1" fillId="2" borderId="18" xfId="0" applyNumberFormat="1" applyFont="1" applyFill="1" applyBorder="1" applyAlignment="1">
      <alignment horizontal="center" vertical="center"/>
    </xf>
    <xf numFmtId="0" fontId="1" fillId="2" borderId="5" xfId="0" applyFont="1" applyFill="1" applyBorder="1" applyAlignment="1">
      <alignment horizontal="center" vertical="center"/>
    </xf>
    <xf numFmtId="0" fontId="1" fillId="0" borderId="0" xfId="0" applyFont="1"/>
    <xf numFmtId="165" fontId="0" fillId="0" borderId="0" xfId="2" applyNumberFormat="1" applyFont="1"/>
    <xf numFmtId="165" fontId="0" fillId="3" borderId="0" xfId="2" applyNumberFormat="1" applyFont="1" applyFill="1"/>
    <xf numFmtId="0" fontId="0" fillId="0" borderId="0" xfId="0" applyFont="1"/>
    <xf numFmtId="164" fontId="3" fillId="2" borderId="10" xfId="0" quotePrefix="1" applyNumberFormat="1" applyFont="1" applyFill="1" applyBorder="1" applyAlignment="1">
      <alignment horizontal="center" vertical="center"/>
    </xf>
    <xf numFmtId="164" fontId="0" fillId="2" borderId="0" xfId="0" quotePrefix="1" applyNumberFormat="1" applyFill="1" applyBorder="1" applyAlignment="1">
      <alignment horizontal="center" vertical="center"/>
    </xf>
    <xf numFmtId="0" fontId="2" fillId="2" borderId="0" xfId="0" applyFont="1" applyFill="1" applyBorder="1" applyAlignment="1">
      <alignment horizontal="center" vertical="center" wrapText="1"/>
    </xf>
    <xf numFmtId="0" fontId="0" fillId="0" borderId="20" xfId="0" applyBorder="1"/>
    <xf numFmtId="0" fontId="0" fillId="0" borderId="7" xfId="0" applyBorder="1"/>
    <xf numFmtId="0" fontId="0" fillId="0" borderId="10" xfId="0" applyBorder="1"/>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165" fontId="0" fillId="0" borderId="0" xfId="2" applyNumberFormat="1" applyFont="1" applyBorder="1" applyAlignment="1">
      <alignment horizontal="center" vertical="center"/>
    </xf>
    <xf numFmtId="165" fontId="0" fillId="0" borderId="9" xfId="2" applyNumberFormat="1" applyFont="1" applyBorder="1" applyAlignment="1">
      <alignment horizontal="center" vertical="center"/>
    </xf>
    <xf numFmtId="0" fontId="0" fillId="0" borderId="10" xfId="0" applyBorder="1" applyAlignment="1">
      <alignment vertical="center"/>
    </xf>
    <xf numFmtId="0" fontId="0" fillId="0" borderId="6" xfId="0" applyBorder="1"/>
    <xf numFmtId="165" fontId="0" fillId="0" borderId="6" xfId="2" applyNumberFormat="1" applyFont="1" applyBorder="1" applyAlignment="1">
      <alignment horizontal="center" vertical="center"/>
    </xf>
    <xf numFmtId="165" fontId="0" fillId="0" borderId="8" xfId="2" applyNumberFormat="1" applyFont="1" applyBorder="1" applyAlignment="1">
      <alignment horizontal="center" vertical="center"/>
    </xf>
    <xf numFmtId="0" fontId="0" fillId="2" borderId="0" xfId="0" applyFill="1" applyAlignment="1">
      <alignment horizontal="center" vertical="center" wrapText="1"/>
    </xf>
    <xf numFmtId="0" fontId="1" fillId="0" borderId="7" xfId="0" applyFont="1" applyBorder="1" applyAlignment="1">
      <alignment horizontal="center" vertical="center" wrapText="1"/>
    </xf>
    <xf numFmtId="0" fontId="6" fillId="0" borderId="0" xfId="0" applyFont="1" applyAlignment="1">
      <alignment vertical="center"/>
    </xf>
    <xf numFmtId="165" fontId="0" fillId="2" borderId="0" xfId="2" applyNumberFormat="1" applyFont="1" applyFill="1" applyBorder="1" applyAlignment="1">
      <alignment horizontal="center" vertical="center"/>
    </xf>
    <xf numFmtId="0" fontId="0" fillId="2" borderId="6" xfId="0" applyFill="1" applyBorder="1" applyAlignment="1">
      <alignment horizontal="center" vertical="center" wrapText="1"/>
    </xf>
    <xf numFmtId="0" fontId="0" fillId="2" borderId="3" xfId="0" applyFill="1" applyBorder="1" applyAlignment="1">
      <alignment horizontal="center"/>
    </xf>
    <xf numFmtId="0" fontId="1" fillId="2" borderId="6"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2" borderId="0" xfId="0" applyFill="1" applyBorder="1" applyAlignment="1">
      <alignment horizontal="center" vertical="center"/>
    </xf>
    <xf numFmtId="0" fontId="1" fillId="0" borderId="0" xfId="0" applyFont="1" applyBorder="1" applyAlignment="1">
      <alignment horizontal="center" vertical="center" wrapText="1"/>
    </xf>
    <xf numFmtId="0" fontId="1" fillId="0" borderId="7" xfId="0" applyFont="1" applyBorder="1" applyAlignment="1">
      <alignment horizontal="center" vertical="center" wrapText="1"/>
    </xf>
    <xf numFmtId="165" fontId="0" fillId="0" borderId="0" xfId="0" applyNumberFormat="1" applyBorder="1" applyAlignment="1">
      <alignment horizontal="center" vertical="center"/>
    </xf>
    <xf numFmtId="9" fontId="0" fillId="0" borderId="0" xfId="0" applyNumberFormat="1" applyBorder="1" applyAlignment="1">
      <alignment horizontal="center" vertical="center"/>
    </xf>
    <xf numFmtId="0" fontId="0" fillId="0" borderId="0" xfId="0" applyBorder="1" applyAlignment="1">
      <alignment horizontal="center" vertical="center"/>
    </xf>
    <xf numFmtId="165" fontId="0" fillId="0" borderId="6" xfId="0" applyNumberFormat="1" applyBorder="1" applyAlignment="1">
      <alignment horizontal="center" vertical="center"/>
    </xf>
    <xf numFmtId="0" fontId="0" fillId="0" borderId="10" xfId="0" applyBorder="1" applyAlignment="1">
      <alignment horizontal="center" vertical="center" wrapText="1"/>
    </xf>
    <xf numFmtId="0" fontId="1" fillId="0" borderId="0" xfId="0" applyFont="1" applyBorder="1"/>
    <xf numFmtId="0" fontId="1" fillId="0" borderId="10" xfId="0" applyFont="1" applyBorder="1" applyAlignment="1">
      <alignment vertical="center"/>
    </xf>
    <xf numFmtId="0" fontId="1" fillId="0" borderId="6" xfId="0" applyFont="1" applyBorder="1"/>
    <xf numFmtId="0" fontId="1" fillId="0" borderId="21" xfId="0" applyFont="1" applyBorder="1" applyAlignment="1">
      <alignment horizontal="center" vertical="center" wrapText="1"/>
    </xf>
    <xf numFmtId="0" fontId="0" fillId="2" borderId="0" xfId="0" applyFill="1" applyBorder="1" applyAlignment="1">
      <alignment horizontal="center" vertical="center"/>
    </xf>
    <xf numFmtId="0" fontId="1" fillId="2" borderId="6"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xf>
    <xf numFmtId="165" fontId="0" fillId="2" borderId="0" xfId="0" applyNumberFormat="1" applyFont="1" applyFill="1" applyBorder="1" applyAlignment="1">
      <alignment horizontal="center" vertical="center" wrapText="1"/>
    </xf>
    <xf numFmtId="165" fontId="0" fillId="2" borderId="3" xfId="0" applyNumberFormat="1" applyFont="1" applyFill="1" applyBorder="1" applyAlignment="1">
      <alignment horizontal="center" vertical="center" wrapText="1"/>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5" fillId="2" borderId="0" xfId="0" applyFont="1" applyFill="1" applyBorder="1" applyAlignment="1">
      <alignment vertical="center"/>
    </xf>
    <xf numFmtId="166" fontId="0" fillId="2" borderId="0"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165" fontId="0" fillId="0" borderId="9" xfId="0" applyNumberFormat="1" applyBorder="1" applyAlignment="1">
      <alignment horizontal="center" vertical="center"/>
    </xf>
    <xf numFmtId="165" fontId="0" fillId="0" borderId="8" xfId="0" applyNumberFormat="1" applyBorder="1" applyAlignment="1">
      <alignment horizontal="center" vertical="center"/>
    </xf>
    <xf numFmtId="0" fontId="0" fillId="0" borderId="20" xfId="0" applyBorder="1" applyAlignment="1">
      <alignment horizontal="center" vertical="center"/>
    </xf>
    <xf numFmtId="0" fontId="8" fillId="0" borderId="1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0" borderId="9" xfId="0" applyFont="1" applyBorder="1" applyAlignment="1">
      <alignment horizontal="center" vertical="center" wrapText="1"/>
    </xf>
    <xf numFmtId="0" fontId="1" fillId="0" borderId="10" xfId="0" applyFont="1" applyBorder="1" applyAlignment="1">
      <alignment horizontal="center" wrapText="1"/>
    </xf>
    <xf numFmtId="0" fontId="9" fillId="0" borderId="0" xfId="0" quotePrefix="1" applyFont="1" applyBorder="1" applyAlignment="1">
      <alignment horizontal="center" vertical="center" wrapText="1"/>
    </xf>
    <xf numFmtId="0" fontId="9" fillId="0" borderId="9" xfId="0" quotePrefix="1" applyFont="1" applyBorder="1" applyAlignment="1">
      <alignment horizontal="center" vertical="center" wrapText="1"/>
    </xf>
    <xf numFmtId="0" fontId="5" fillId="2" borderId="1" xfId="0" applyFont="1" applyFill="1" applyBorder="1" applyAlignment="1">
      <alignment horizontal="center" vertical="center" wrapText="1"/>
    </xf>
    <xf numFmtId="49" fontId="10" fillId="2"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quotePrefix="1" applyFont="1" applyFill="1" applyBorder="1" applyAlignment="1">
      <alignment vertical="center" wrapText="1"/>
    </xf>
    <xf numFmtId="0" fontId="10" fillId="4"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vertical="center" wrapText="1"/>
    </xf>
    <xf numFmtId="166" fontId="0" fillId="2" borderId="0" xfId="0" quotePrefix="1" applyNumberFormat="1" applyFill="1" applyBorder="1" applyAlignment="1">
      <alignment horizontal="center" vertical="center" wrapText="1"/>
    </xf>
    <xf numFmtId="0" fontId="0" fillId="2" borderId="0" xfId="0" quotePrefix="1" applyFill="1" applyBorder="1" applyAlignment="1">
      <alignment horizontal="center" vertical="center" wrapText="1"/>
    </xf>
    <xf numFmtId="0" fontId="0" fillId="2" borderId="0" xfId="0" applyFont="1" applyFill="1" applyBorder="1" applyAlignment="1">
      <alignment horizontal="center" vertical="center" wrapText="1"/>
    </xf>
    <xf numFmtId="9" fontId="0" fillId="2" borderId="0" xfId="2" applyFont="1" applyFill="1" applyBorder="1" applyAlignment="1">
      <alignment horizontal="center" vertical="center"/>
    </xf>
    <xf numFmtId="166" fontId="0" fillId="2" borderId="0" xfId="0" applyNumberFormat="1" applyFill="1" applyBorder="1" applyAlignment="1">
      <alignment horizontal="center" vertical="center" wrapText="1"/>
    </xf>
    <xf numFmtId="0" fontId="0" fillId="2" borderId="0" xfId="0" quotePrefix="1" applyFill="1" applyBorder="1" applyAlignment="1">
      <alignment vertical="center"/>
    </xf>
    <xf numFmtId="9" fontId="0" fillId="2" borderId="6" xfId="2" applyFont="1" applyFill="1" applyBorder="1" applyAlignment="1">
      <alignment horizontal="center" vertical="center"/>
    </xf>
    <xf numFmtId="166" fontId="0" fillId="2" borderId="6" xfId="0" applyNumberFormat="1" applyFill="1" applyBorder="1" applyAlignment="1">
      <alignment horizontal="center" vertical="center" wrapText="1"/>
    </xf>
    <xf numFmtId="0" fontId="0" fillId="2" borderId="6" xfId="0" quotePrefix="1" applyFill="1" applyBorder="1" applyAlignment="1">
      <alignment vertical="center"/>
    </xf>
    <xf numFmtId="165" fontId="0" fillId="2" borderId="0" xfId="0" applyNumberFormat="1" applyFill="1" applyBorder="1" applyAlignment="1">
      <alignment horizontal="center" vertical="center"/>
    </xf>
    <xf numFmtId="165" fontId="0" fillId="2" borderId="6" xfId="0" applyNumberFormat="1" applyFill="1" applyBorder="1" applyAlignment="1">
      <alignment horizontal="center" vertical="center"/>
    </xf>
    <xf numFmtId="0" fontId="0" fillId="2" borderId="0" xfId="0" quotePrefix="1" applyNumberFormat="1" applyFill="1" applyBorder="1" applyAlignment="1">
      <alignment horizontal="center" vertical="center" wrapText="1"/>
    </xf>
    <xf numFmtId="0" fontId="0" fillId="2" borderId="6" xfId="0" quotePrefix="1" applyNumberFormat="1" applyFill="1" applyBorder="1" applyAlignment="1">
      <alignment horizontal="center" vertical="center" wrapText="1"/>
    </xf>
    <xf numFmtId="2" fontId="0" fillId="2" borderId="6" xfId="0" applyNumberFormat="1" applyFill="1" applyBorder="1" applyAlignment="1">
      <alignment horizontal="center" vertical="center"/>
    </xf>
    <xf numFmtId="0" fontId="1" fillId="2" borderId="6"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0" borderId="0" xfId="0"/>
    <xf numFmtId="3" fontId="0" fillId="0" borderId="0" xfId="0" applyNumberFormat="1"/>
    <xf numFmtId="0" fontId="0" fillId="0" borderId="0" xfId="0" applyAlignment="1">
      <alignment horizontal="right"/>
    </xf>
    <xf numFmtId="3" fontId="0" fillId="0" borderId="0" xfId="0" applyNumberFormat="1" applyAlignment="1">
      <alignment horizontal="right"/>
    </xf>
    <xf numFmtId="4" fontId="0" fillId="0" borderId="0" xfId="0" applyNumberFormat="1" applyAlignment="1">
      <alignment horizontal="right"/>
    </xf>
    <xf numFmtId="3" fontId="12" fillId="0" borderId="27" xfId="0" applyNumberFormat="1" applyFont="1" applyBorder="1" applyAlignment="1">
      <alignment horizontal="right"/>
    </xf>
    <xf numFmtId="4" fontId="12" fillId="0" borderId="27" xfId="0" applyNumberFormat="1" applyFont="1" applyFill="1" applyBorder="1" applyAlignment="1">
      <alignment horizontal="right"/>
    </xf>
    <xf numFmtId="3" fontId="12" fillId="0" borderId="28" xfId="0" applyNumberFormat="1" applyFont="1" applyBorder="1" applyAlignment="1">
      <alignment horizontal="right"/>
    </xf>
    <xf numFmtId="4" fontId="12" fillId="0" borderId="28" xfId="0" applyNumberFormat="1" applyFont="1" applyFill="1" applyBorder="1" applyAlignment="1">
      <alignment horizontal="right"/>
    </xf>
    <xf numFmtId="3" fontId="12" fillId="0" borderId="29" xfId="0" applyNumberFormat="1" applyFont="1" applyBorder="1" applyAlignment="1">
      <alignment horizontal="right"/>
    </xf>
    <xf numFmtId="3" fontId="12" fillId="0" borderId="30" xfId="0" applyNumberFormat="1" applyFont="1" applyBorder="1" applyAlignment="1">
      <alignment horizontal="right"/>
    </xf>
    <xf numFmtId="1" fontId="12" fillId="2" borderId="30" xfId="0" applyNumberFormat="1" applyFont="1" applyFill="1" applyBorder="1" applyAlignment="1">
      <alignment horizontal="right"/>
    </xf>
    <xf numFmtId="1" fontId="12" fillId="0" borderId="30" xfId="0" applyNumberFormat="1" applyFont="1" applyBorder="1"/>
    <xf numFmtId="0" fontId="0" fillId="0" borderId="0" xfId="0" applyFont="1"/>
    <xf numFmtId="0" fontId="0" fillId="3" borderId="0" xfId="0" applyFill="1"/>
    <xf numFmtId="3" fontId="12" fillId="3" borderId="27" xfId="0" applyNumberFormat="1" applyFont="1" applyFill="1" applyBorder="1" applyAlignment="1">
      <alignment horizontal="right"/>
    </xf>
    <xf numFmtId="3" fontId="12" fillId="3" borderId="28" xfId="0" applyNumberFormat="1" applyFont="1" applyFill="1" applyBorder="1" applyAlignment="1">
      <alignment horizontal="right"/>
    </xf>
    <xf numFmtId="3" fontId="12" fillId="3" borderId="29" xfId="0" applyNumberFormat="1" applyFont="1" applyFill="1" applyBorder="1" applyAlignment="1">
      <alignment horizontal="right"/>
    </xf>
    <xf numFmtId="3" fontId="12" fillId="3" borderId="30" xfId="0" applyNumberFormat="1" applyFont="1" applyFill="1" applyBorder="1" applyAlignment="1">
      <alignment horizontal="right"/>
    </xf>
    <xf numFmtId="0" fontId="0" fillId="3" borderId="0" xfId="0" applyFill="1" applyAlignment="1">
      <alignment horizontal="right"/>
    </xf>
    <xf numFmtId="3" fontId="0" fillId="3" borderId="0" xfId="0" applyNumberFormat="1" applyFill="1" applyAlignment="1">
      <alignment horizontal="right"/>
    </xf>
    <xf numFmtId="3" fontId="15" fillId="3" borderId="0" xfId="0" applyNumberFormat="1" applyFont="1" applyFill="1" applyAlignment="1">
      <alignment horizontal="right"/>
    </xf>
    <xf numFmtId="165" fontId="0" fillId="2" borderId="0" xfId="2" applyNumberFormat="1" applyFont="1" applyFill="1" applyAlignment="1">
      <alignment horizontal="center" vertical="center" wrapText="1"/>
    </xf>
    <xf numFmtId="165" fontId="0" fillId="2" borderId="6" xfId="2" applyNumberFormat="1" applyFont="1" applyFill="1" applyBorder="1" applyAlignment="1">
      <alignment horizontal="center" vertical="center" wrapText="1"/>
    </xf>
    <xf numFmtId="0" fontId="1" fillId="2" borderId="0" xfId="0" applyFont="1" applyFill="1" applyAlignment="1">
      <alignment vertical="center"/>
    </xf>
    <xf numFmtId="0" fontId="1" fillId="2" borderId="6" xfId="0" applyFont="1" applyFill="1" applyBorder="1" applyAlignment="1">
      <alignment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5" fillId="2" borderId="3" xfId="0" applyFont="1" applyFill="1" applyBorder="1" applyAlignment="1">
      <alignment horizontal="center" vertical="center"/>
    </xf>
    <xf numFmtId="2" fontId="0" fillId="2" borderId="6"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2" borderId="15"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0" fillId="2" borderId="0" xfId="0" applyFill="1" applyBorder="1" applyAlignment="1">
      <alignment horizontal="center" vertical="center"/>
    </xf>
    <xf numFmtId="0" fontId="0" fillId="2" borderId="13" xfId="0" applyFill="1" applyBorder="1" applyAlignment="1">
      <alignment horizontal="center" vertical="center"/>
    </xf>
    <xf numFmtId="0" fontId="0" fillId="2" borderId="16" xfId="0" applyFill="1" applyBorder="1" applyAlignment="1">
      <alignment horizontal="center" vertical="center"/>
    </xf>
    <xf numFmtId="0" fontId="1" fillId="2" borderId="3" xfId="0" quotePrefix="1" applyFont="1" applyFill="1" applyBorder="1" applyAlignment="1">
      <alignment horizontal="center" vertical="center"/>
    </xf>
    <xf numFmtId="0" fontId="1" fillId="2" borderId="11" xfId="0" applyFont="1" applyFill="1" applyBorder="1" applyAlignment="1">
      <alignment horizontal="center" vertical="center"/>
    </xf>
    <xf numFmtId="0" fontId="1" fillId="2" borderId="14"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9" xfId="0" applyFill="1" applyBorder="1" applyAlignment="1">
      <alignment horizontal="center" vertical="center"/>
    </xf>
    <xf numFmtId="2" fontId="0" fillId="2" borderId="8" xfId="0" applyNumberFormat="1" applyFill="1" applyBorder="1" applyAlignment="1">
      <alignment horizontal="center" vertical="center"/>
    </xf>
    <xf numFmtId="2" fontId="0" fillId="2" borderId="5" xfId="0" applyNumberFormat="1" applyFill="1" applyBorder="1" applyAlignment="1">
      <alignment horizontal="center" vertical="center"/>
    </xf>
    <xf numFmtId="0" fontId="0" fillId="2" borderId="10" xfId="0"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2" xfId="0" quotePrefix="1" applyFont="1" applyFill="1" applyBorder="1" applyAlignment="1">
      <alignment horizontal="center" vertical="center"/>
    </xf>
    <xf numFmtId="0" fontId="0" fillId="2" borderId="7" xfId="0" applyFill="1" applyBorder="1" applyAlignment="1">
      <alignment horizontal="left" vertical="top"/>
    </xf>
    <xf numFmtId="0" fontId="1" fillId="2" borderId="6" xfId="0" applyFont="1" applyFill="1" applyBorder="1" applyAlignment="1">
      <alignment horizontal="center" vertical="center" wrapText="1"/>
    </xf>
    <xf numFmtId="1" fontId="12" fillId="0" borderId="23" xfId="0" applyNumberFormat="1" applyFont="1" applyBorder="1" applyAlignment="1">
      <alignment horizontal="center" vertical="center"/>
    </xf>
    <xf numFmtId="1" fontId="12" fillId="0" borderId="0" xfId="0" applyNumberFormat="1" applyFont="1" applyBorder="1" applyAlignment="1">
      <alignment horizontal="center" vertical="center"/>
    </xf>
    <xf numFmtId="1" fontId="12" fillId="0" borderId="22" xfId="0" applyNumberFormat="1" applyFont="1" applyBorder="1" applyAlignment="1">
      <alignment horizontal="center" vertical="center"/>
    </xf>
    <xf numFmtId="4" fontId="13" fillId="0" borderId="24" xfId="0" applyNumberFormat="1" applyFont="1" applyBorder="1" applyAlignment="1">
      <alignment horizontal="center"/>
    </xf>
    <xf numFmtId="4" fontId="13" fillId="0" borderId="25" xfId="0" applyNumberFormat="1" applyFont="1" applyBorder="1" applyAlignment="1">
      <alignment horizontal="center"/>
    </xf>
    <xf numFmtId="4" fontId="13" fillId="0" borderId="26" xfId="0" applyNumberFormat="1" applyFont="1" applyBorder="1" applyAlignment="1">
      <alignment horizontal="center"/>
    </xf>
    <xf numFmtId="0" fontId="0" fillId="2" borderId="6" xfId="0" applyFill="1" applyBorder="1" applyAlignment="1">
      <alignment horizontal="center" vertical="center"/>
    </xf>
    <xf numFmtId="0" fontId="1" fillId="2" borderId="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0" fontId="1" fillId="0" borderId="21" xfId="0" applyFont="1" applyBorder="1" applyAlignment="1">
      <alignment horizontal="center" vertical="center"/>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0" fontId="0" fillId="2" borderId="7" xfId="0" applyFont="1" applyFill="1" applyBorder="1" applyAlignment="1">
      <alignment horizontal="left" vertical="top" wrapText="1"/>
    </xf>
    <xf numFmtId="0" fontId="1" fillId="0" borderId="0"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wrapText="1"/>
    </xf>
    <xf numFmtId="0" fontId="5" fillId="0" borderId="6" xfId="0" applyFont="1" applyBorder="1" applyAlignment="1">
      <alignment horizontal="center" vertical="center" wrapText="1"/>
    </xf>
    <xf numFmtId="0" fontId="5" fillId="0" borderId="6" xfId="0" applyFont="1" applyBorder="1" applyAlignment="1">
      <alignment horizontal="center" vertical="center"/>
    </xf>
    <xf numFmtId="0" fontId="0" fillId="0" borderId="0" xfId="0" applyAlignment="1">
      <alignment horizontal="left" vertical="top"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5" fillId="2" borderId="0" xfId="0" applyFont="1" applyFill="1" applyBorder="1" applyAlignment="1">
      <alignment horizontal="center" vertical="center" wrapText="1"/>
    </xf>
    <xf numFmtId="0" fontId="5"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5" fillId="2" borderId="6" xfId="0" applyFont="1" applyFill="1" applyBorder="1" applyAlignment="1">
      <alignment horizontal="center" vertical="center" wrapText="1"/>
    </xf>
    <xf numFmtId="0" fontId="1" fillId="0" borderId="21" xfId="0" applyFont="1" applyBorder="1" applyAlignment="1">
      <alignment horizontal="center" vertical="center" wrapText="1"/>
    </xf>
    <xf numFmtId="0" fontId="1" fillId="0" borderId="10" xfId="0" applyFont="1" applyBorder="1" applyAlignment="1">
      <alignment horizontal="center" vertical="center"/>
    </xf>
    <xf numFmtId="0" fontId="1" fillId="0" borderId="5" xfId="0" applyFont="1" applyBorder="1" applyAlignment="1">
      <alignment horizontal="center" vertical="center"/>
    </xf>
    <xf numFmtId="0" fontId="5" fillId="2" borderId="6" xfId="0" applyFont="1" applyFill="1"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2" fillId="2" borderId="1" xfId="0" applyFont="1" applyFill="1" applyBorder="1" applyAlignment="1">
      <alignment horizontal="center" vertical="center"/>
    </xf>
    <xf numFmtId="0" fontId="0" fillId="2" borderId="7" xfId="0" applyFill="1" applyBorder="1" applyAlignment="1">
      <alignment horizontal="left" wrapText="1"/>
    </xf>
    <xf numFmtId="0" fontId="0" fillId="2" borderId="0" xfId="0" applyFill="1" applyBorder="1" applyAlignment="1">
      <alignment horizontal="left" wrapText="1"/>
    </xf>
    <xf numFmtId="0" fontId="0" fillId="2" borderId="5" xfId="0" applyFill="1" applyBorder="1" applyAlignment="1">
      <alignment horizontal="center"/>
    </xf>
    <xf numFmtId="0" fontId="0" fillId="2" borderId="8" xfId="0" applyFill="1" applyBorder="1" applyAlignment="1">
      <alignment horizontal="center"/>
    </xf>
    <xf numFmtId="2" fontId="0" fillId="2" borderId="5" xfId="0" applyNumberFormat="1" applyFill="1" applyBorder="1" applyAlignment="1">
      <alignment horizontal="center"/>
    </xf>
    <xf numFmtId="2" fontId="0" fillId="2" borderId="8" xfId="0" applyNumberFormat="1" applyFill="1" applyBorder="1" applyAlignment="1">
      <alignment horizontal="center"/>
    </xf>
    <xf numFmtId="2" fontId="0" fillId="2" borderId="6" xfId="0" applyNumberFormat="1" applyFill="1" applyBorder="1" applyAlignment="1">
      <alignment horizontal="center"/>
    </xf>
    <xf numFmtId="0" fontId="1" fillId="2" borderId="4" xfId="0" quotePrefix="1" applyFont="1" applyFill="1" applyBorder="1" applyAlignment="1">
      <alignment horizontal="center" vertical="center"/>
    </xf>
    <xf numFmtId="0" fontId="0" fillId="0" borderId="0" xfId="0" quotePrefix="1"/>
    <xf numFmtId="0" fontId="16" fillId="0" borderId="0" xfId="3"/>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colors>
    <mruColors>
      <color rgb="FF0000E4"/>
      <color rgb="FF4508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24</xdr:row>
      <xdr:rowOff>76200</xdr:rowOff>
    </xdr:from>
    <xdr:to>
      <xdr:col>5</xdr:col>
      <xdr:colOff>18174</xdr:colOff>
      <xdr:row>45</xdr:row>
      <xdr:rowOff>76583</xdr:rowOff>
    </xdr:to>
    <xdr:pic>
      <xdr:nvPicPr>
        <xdr:cNvPr id="2" name="Picture 1">
          <a:extLst>
            <a:ext uri="{FF2B5EF4-FFF2-40B4-BE49-F238E27FC236}">
              <a16:creationId xmlns:a16="http://schemas.microsoft.com/office/drawing/2014/main" id="{BE16693C-65FB-443E-8BED-04E1EC33A8A7}"/>
            </a:ext>
          </a:extLst>
        </xdr:cNvPr>
        <xdr:cNvPicPr>
          <a:picLocks noChangeAspect="1"/>
        </xdr:cNvPicPr>
      </xdr:nvPicPr>
      <xdr:blipFill>
        <a:blip xmlns:r="http://schemas.openxmlformats.org/officeDocument/2006/relationships" r:embed="rId1"/>
        <a:stretch>
          <a:fillRect/>
        </a:stretch>
      </xdr:blipFill>
      <xdr:spPr>
        <a:xfrm>
          <a:off x="552450" y="5867400"/>
          <a:ext cx="4475874" cy="4000883"/>
        </a:xfrm>
        <a:prstGeom prst="rect">
          <a:avLst/>
        </a:prstGeom>
      </xdr:spPr>
    </xdr:pic>
    <xdr:clientData/>
  </xdr:twoCellAnchor>
  <xdr:twoCellAnchor editAs="oneCell">
    <xdr:from>
      <xdr:col>5</xdr:col>
      <xdr:colOff>152399</xdr:colOff>
      <xdr:row>32</xdr:row>
      <xdr:rowOff>156443</xdr:rowOff>
    </xdr:from>
    <xdr:to>
      <xdr:col>12</xdr:col>
      <xdr:colOff>399174</xdr:colOff>
      <xdr:row>54</xdr:row>
      <xdr:rowOff>384</xdr:rowOff>
    </xdr:to>
    <xdr:pic>
      <xdr:nvPicPr>
        <xdr:cNvPr id="3" name="Picture 2">
          <a:extLst>
            <a:ext uri="{FF2B5EF4-FFF2-40B4-BE49-F238E27FC236}">
              <a16:creationId xmlns:a16="http://schemas.microsoft.com/office/drawing/2014/main" id="{137ED73C-DE15-4F77-BF43-5D4EC3FCD70F}"/>
            </a:ext>
          </a:extLst>
        </xdr:cNvPr>
        <xdr:cNvPicPr>
          <a:picLocks noChangeAspect="1"/>
        </xdr:cNvPicPr>
      </xdr:nvPicPr>
      <xdr:blipFill>
        <a:blip xmlns:r="http://schemas.openxmlformats.org/officeDocument/2006/relationships" r:embed="rId2"/>
        <a:stretch>
          <a:fillRect/>
        </a:stretch>
      </xdr:blipFill>
      <xdr:spPr>
        <a:xfrm>
          <a:off x="5162549" y="7471643"/>
          <a:ext cx="4513975" cy="4034941"/>
        </a:xfrm>
        <a:prstGeom prst="rect">
          <a:avLst/>
        </a:prstGeom>
      </xdr:spPr>
    </xdr:pic>
    <xdr:clientData/>
  </xdr:twoCellAnchor>
  <xdr:twoCellAnchor editAs="oneCell">
    <xdr:from>
      <xdr:col>1</xdr:col>
      <xdr:colOff>28575</xdr:colOff>
      <xdr:row>56</xdr:row>
      <xdr:rowOff>124992</xdr:rowOff>
    </xdr:from>
    <xdr:to>
      <xdr:col>6</xdr:col>
      <xdr:colOff>218466</xdr:colOff>
      <xdr:row>81</xdr:row>
      <xdr:rowOff>10692</xdr:rowOff>
    </xdr:to>
    <xdr:pic>
      <xdr:nvPicPr>
        <xdr:cNvPr id="4" name="Picture 3">
          <a:extLst>
            <a:ext uri="{FF2B5EF4-FFF2-40B4-BE49-F238E27FC236}">
              <a16:creationId xmlns:a16="http://schemas.microsoft.com/office/drawing/2014/main" id="{D022134D-7313-4B74-9552-C329E5B99AF2}"/>
            </a:ext>
          </a:extLst>
        </xdr:cNvPr>
        <xdr:cNvPicPr>
          <a:picLocks noChangeAspect="1"/>
        </xdr:cNvPicPr>
      </xdr:nvPicPr>
      <xdr:blipFill>
        <a:blip xmlns:r="http://schemas.openxmlformats.org/officeDocument/2006/relationships" r:embed="rId2"/>
        <a:stretch>
          <a:fillRect/>
        </a:stretch>
      </xdr:blipFill>
      <xdr:spPr>
        <a:xfrm>
          <a:off x="638175" y="12012192"/>
          <a:ext cx="5200041" cy="4648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209549</xdr:colOff>
      <xdr:row>12</xdr:row>
      <xdr:rowOff>104148</xdr:rowOff>
    </xdr:from>
    <xdr:to>
      <xdr:col>4</xdr:col>
      <xdr:colOff>466724</xdr:colOff>
      <xdr:row>34</xdr:row>
      <xdr:rowOff>76584</xdr:rowOff>
    </xdr:to>
    <xdr:pic>
      <xdr:nvPicPr>
        <xdr:cNvPr id="2" name="Picture 1">
          <a:extLst>
            <a:ext uri="{FF2B5EF4-FFF2-40B4-BE49-F238E27FC236}">
              <a16:creationId xmlns:a16="http://schemas.microsoft.com/office/drawing/2014/main" id="{54092D4E-6928-4E7F-8429-EEBAA899AF51}"/>
            </a:ext>
          </a:extLst>
        </xdr:cNvPr>
        <xdr:cNvPicPr>
          <a:picLocks noChangeAspect="1"/>
        </xdr:cNvPicPr>
      </xdr:nvPicPr>
      <xdr:blipFill>
        <a:blip xmlns:r="http://schemas.openxmlformats.org/officeDocument/2006/relationships" r:embed="rId1"/>
        <a:stretch>
          <a:fillRect/>
        </a:stretch>
      </xdr:blipFill>
      <xdr:spPr>
        <a:xfrm>
          <a:off x="209549" y="4942848"/>
          <a:ext cx="4657725" cy="4163436"/>
        </a:xfrm>
        <a:prstGeom prst="rect">
          <a:avLst/>
        </a:prstGeom>
      </xdr:spPr>
    </xdr:pic>
    <xdr:clientData/>
  </xdr:twoCellAnchor>
  <xdr:twoCellAnchor editAs="oneCell">
    <xdr:from>
      <xdr:col>4</xdr:col>
      <xdr:colOff>438149</xdr:colOff>
      <xdr:row>12</xdr:row>
      <xdr:rowOff>104775</xdr:rowOff>
    </xdr:from>
    <xdr:to>
      <xdr:col>12</xdr:col>
      <xdr:colOff>218373</xdr:colOff>
      <xdr:row>34</xdr:row>
      <xdr:rowOff>76584</xdr:rowOff>
    </xdr:to>
    <xdr:pic>
      <xdr:nvPicPr>
        <xdr:cNvPr id="3" name="Picture 2">
          <a:extLst>
            <a:ext uri="{FF2B5EF4-FFF2-40B4-BE49-F238E27FC236}">
              <a16:creationId xmlns:a16="http://schemas.microsoft.com/office/drawing/2014/main" id="{EE1DE045-C113-4368-89CE-E6DD8F4B4F01}"/>
            </a:ext>
          </a:extLst>
        </xdr:cNvPr>
        <xdr:cNvPicPr>
          <a:picLocks noChangeAspect="1"/>
        </xdr:cNvPicPr>
      </xdr:nvPicPr>
      <xdr:blipFill>
        <a:blip xmlns:r="http://schemas.openxmlformats.org/officeDocument/2006/relationships" r:embed="rId2"/>
        <a:stretch>
          <a:fillRect/>
        </a:stretch>
      </xdr:blipFill>
      <xdr:spPr>
        <a:xfrm>
          <a:off x="4838699" y="4943475"/>
          <a:ext cx="4657024" cy="4162809"/>
        </a:xfrm>
        <a:prstGeom prst="rect">
          <a:avLst/>
        </a:prstGeom>
      </xdr:spPr>
    </xdr:pic>
    <xdr:clientData/>
  </xdr:twoCellAnchor>
  <xdr:twoCellAnchor>
    <xdr:from>
      <xdr:col>1</xdr:col>
      <xdr:colOff>0</xdr:colOff>
      <xdr:row>14</xdr:row>
      <xdr:rowOff>180975</xdr:rowOff>
    </xdr:from>
    <xdr:to>
      <xdr:col>1</xdr:col>
      <xdr:colOff>1733550</xdr:colOff>
      <xdr:row>17</xdr:row>
      <xdr:rowOff>104775</xdr:rowOff>
    </xdr:to>
    <xdr:sp macro="" textlink="">
      <xdr:nvSpPr>
        <xdr:cNvPr id="11" name="TextBox 10">
          <a:extLst>
            <a:ext uri="{FF2B5EF4-FFF2-40B4-BE49-F238E27FC236}">
              <a16:creationId xmlns:a16="http://schemas.microsoft.com/office/drawing/2014/main" id="{3AAFFC64-9F62-4814-9317-4C189E12C2D0}"/>
            </a:ext>
          </a:extLst>
        </xdr:cNvPr>
        <xdr:cNvSpPr txBox="1"/>
      </xdr:nvSpPr>
      <xdr:spPr>
        <a:xfrm>
          <a:off x="609600" y="54006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xdr:from>
      <xdr:col>5</xdr:col>
      <xdr:colOff>266699</xdr:colOff>
      <xdr:row>14</xdr:row>
      <xdr:rowOff>161925</xdr:rowOff>
    </xdr:from>
    <xdr:to>
      <xdr:col>8</xdr:col>
      <xdr:colOff>171449</xdr:colOff>
      <xdr:row>17</xdr:row>
      <xdr:rowOff>85725</xdr:rowOff>
    </xdr:to>
    <xdr:sp macro="" textlink="">
      <xdr:nvSpPr>
        <xdr:cNvPr id="18" name="TextBox 17">
          <a:extLst>
            <a:ext uri="{FF2B5EF4-FFF2-40B4-BE49-F238E27FC236}">
              <a16:creationId xmlns:a16="http://schemas.microsoft.com/office/drawing/2014/main" id="{44E6D9EC-8230-4950-A864-3766CFE8850F}"/>
            </a:ext>
          </a:extLst>
        </xdr:cNvPr>
        <xdr:cNvSpPr txBox="1"/>
      </xdr:nvSpPr>
      <xdr:spPr>
        <a:xfrm>
          <a:off x="5276849" y="538162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twoCellAnchor editAs="oneCell">
    <xdr:from>
      <xdr:col>1</xdr:col>
      <xdr:colOff>1800224</xdr:colOff>
      <xdr:row>34</xdr:row>
      <xdr:rowOff>161924</xdr:rowOff>
    </xdr:from>
    <xdr:to>
      <xdr:col>8</xdr:col>
      <xdr:colOff>238125</xdr:colOff>
      <xdr:row>56</xdr:row>
      <xdr:rowOff>142875</xdr:rowOff>
    </xdr:to>
    <xdr:pic>
      <xdr:nvPicPr>
        <xdr:cNvPr id="20" name="Picture 19">
          <a:extLst>
            <a:ext uri="{FF2B5EF4-FFF2-40B4-BE49-F238E27FC236}">
              <a16:creationId xmlns:a16="http://schemas.microsoft.com/office/drawing/2014/main" id="{28667F6B-5B3E-44D9-BF13-3D37A3C6DACA}"/>
            </a:ext>
          </a:extLst>
        </xdr:cNvPr>
        <xdr:cNvPicPr>
          <a:picLocks noChangeAspect="1"/>
        </xdr:cNvPicPr>
      </xdr:nvPicPr>
      <xdr:blipFill>
        <a:blip xmlns:r="http://schemas.openxmlformats.org/officeDocument/2006/relationships" r:embed="rId3"/>
        <a:stretch>
          <a:fillRect/>
        </a:stretch>
      </xdr:blipFill>
      <xdr:spPr>
        <a:xfrm>
          <a:off x="2409824" y="7324724"/>
          <a:ext cx="4667251" cy="4171951"/>
        </a:xfrm>
        <a:prstGeom prst="rect">
          <a:avLst/>
        </a:prstGeom>
      </xdr:spPr>
    </xdr:pic>
    <xdr:clientData/>
  </xdr:twoCellAnchor>
  <xdr:twoCellAnchor>
    <xdr:from>
      <xdr:col>1</xdr:col>
      <xdr:colOff>2228849</xdr:colOff>
      <xdr:row>37</xdr:row>
      <xdr:rowOff>104775</xdr:rowOff>
    </xdr:from>
    <xdr:to>
      <xdr:col>4</xdr:col>
      <xdr:colOff>171449</xdr:colOff>
      <xdr:row>40</xdr:row>
      <xdr:rowOff>28575</xdr:rowOff>
    </xdr:to>
    <xdr:sp macro="" textlink="">
      <xdr:nvSpPr>
        <xdr:cNvPr id="19" name="TextBox 18">
          <a:extLst>
            <a:ext uri="{FF2B5EF4-FFF2-40B4-BE49-F238E27FC236}">
              <a16:creationId xmlns:a16="http://schemas.microsoft.com/office/drawing/2014/main" id="{760A987C-CBBC-4629-9603-13C556C6B879}"/>
            </a:ext>
          </a:extLst>
        </xdr:cNvPr>
        <xdr:cNvSpPr txBox="1"/>
      </xdr:nvSpPr>
      <xdr:spPr>
        <a:xfrm>
          <a:off x="2838449" y="9705975"/>
          <a:ext cx="17335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 Normal distribution</a:t>
          </a:r>
        </a:p>
        <a:p>
          <a:r>
            <a:rPr lang="en-US" sz="1100">
              <a:solidFill>
                <a:srgbClr val="0000E4"/>
              </a:solidFill>
              <a:effectLst/>
              <a:latin typeface="+mn-lt"/>
              <a:ea typeface="+mn-ea"/>
              <a:cs typeface="+mn-cs"/>
            </a:rPr>
            <a:t>-- Empirical distribution</a:t>
          </a:r>
          <a:endParaRPr lang="en-US" sz="1100">
            <a:solidFill>
              <a:srgbClr val="0000E4"/>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19</xdr:row>
      <xdr:rowOff>95250</xdr:rowOff>
    </xdr:from>
    <xdr:to>
      <xdr:col>10</xdr:col>
      <xdr:colOff>598912</xdr:colOff>
      <xdr:row>23</xdr:row>
      <xdr:rowOff>47536</xdr:rowOff>
    </xdr:to>
    <xdr:pic>
      <xdr:nvPicPr>
        <xdr:cNvPr id="5" name="Picture 4">
          <a:extLst>
            <a:ext uri="{FF2B5EF4-FFF2-40B4-BE49-F238E27FC236}">
              <a16:creationId xmlns:a16="http://schemas.microsoft.com/office/drawing/2014/main" id="{3AAF01BC-1FA6-4127-99BC-C4106717BB4E}"/>
            </a:ext>
          </a:extLst>
        </xdr:cNvPr>
        <xdr:cNvPicPr>
          <a:picLocks noChangeAspect="1"/>
        </xdr:cNvPicPr>
      </xdr:nvPicPr>
      <xdr:blipFill>
        <a:blip xmlns:r="http://schemas.openxmlformats.org/officeDocument/2006/relationships" r:embed="rId1"/>
        <a:stretch>
          <a:fillRect/>
        </a:stretch>
      </xdr:blipFill>
      <xdr:spPr>
        <a:xfrm>
          <a:off x="0" y="3714750"/>
          <a:ext cx="9304762" cy="714286"/>
        </a:xfrm>
        <a:prstGeom prst="rect">
          <a:avLst/>
        </a:prstGeom>
      </xdr:spPr>
    </xdr:pic>
    <xdr:clientData/>
  </xdr:twoCellAnchor>
  <xdr:twoCellAnchor editAs="oneCell">
    <xdr:from>
      <xdr:col>0</xdr:col>
      <xdr:colOff>38100</xdr:colOff>
      <xdr:row>23</xdr:row>
      <xdr:rowOff>133350</xdr:rowOff>
    </xdr:from>
    <xdr:to>
      <xdr:col>11</xdr:col>
      <xdr:colOff>27412</xdr:colOff>
      <xdr:row>26</xdr:row>
      <xdr:rowOff>142802</xdr:rowOff>
    </xdr:to>
    <xdr:pic>
      <xdr:nvPicPr>
        <xdr:cNvPr id="6" name="Picture 5">
          <a:extLst>
            <a:ext uri="{FF2B5EF4-FFF2-40B4-BE49-F238E27FC236}">
              <a16:creationId xmlns:a16="http://schemas.microsoft.com/office/drawing/2014/main" id="{8A670D84-494D-4F77-94D3-DB975CA7EEF1}"/>
            </a:ext>
          </a:extLst>
        </xdr:cNvPr>
        <xdr:cNvPicPr>
          <a:picLocks noChangeAspect="1"/>
        </xdr:cNvPicPr>
      </xdr:nvPicPr>
      <xdr:blipFill>
        <a:blip xmlns:r="http://schemas.openxmlformats.org/officeDocument/2006/relationships" r:embed="rId2"/>
        <a:stretch>
          <a:fillRect/>
        </a:stretch>
      </xdr:blipFill>
      <xdr:spPr>
        <a:xfrm>
          <a:off x="38100" y="4514850"/>
          <a:ext cx="9304762" cy="580952"/>
        </a:xfrm>
        <a:prstGeom prst="rect">
          <a:avLst/>
        </a:prstGeom>
      </xdr:spPr>
    </xdr:pic>
    <xdr:clientData/>
  </xdr:twoCellAnchor>
  <xdr:twoCellAnchor editAs="oneCell">
    <xdr:from>
      <xdr:col>0</xdr:col>
      <xdr:colOff>0</xdr:colOff>
      <xdr:row>53</xdr:row>
      <xdr:rowOff>0</xdr:rowOff>
    </xdr:from>
    <xdr:to>
      <xdr:col>11</xdr:col>
      <xdr:colOff>46455</xdr:colOff>
      <xdr:row>57</xdr:row>
      <xdr:rowOff>9429</xdr:rowOff>
    </xdr:to>
    <xdr:pic>
      <xdr:nvPicPr>
        <xdr:cNvPr id="7" name="Picture 6">
          <a:extLst>
            <a:ext uri="{FF2B5EF4-FFF2-40B4-BE49-F238E27FC236}">
              <a16:creationId xmlns:a16="http://schemas.microsoft.com/office/drawing/2014/main" id="{FA090762-A7DE-47B9-8507-CDA796762906}"/>
            </a:ext>
          </a:extLst>
        </xdr:cNvPr>
        <xdr:cNvPicPr>
          <a:picLocks noChangeAspect="1"/>
        </xdr:cNvPicPr>
      </xdr:nvPicPr>
      <xdr:blipFill>
        <a:blip xmlns:r="http://schemas.openxmlformats.org/officeDocument/2006/relationships" r:embed="rId3"/>
        <a:stretch>
          <a:fillRect/>
        </a:stretch>
      </xdr:blipFill>
      <xdr:spPr>
        <a:xfrm>
          <a:off x="0" y="10096500"/>
          <a:ext cx="9361905" cy="771429"/>
        </a:xfrm>
        <a:prstGeom prst="rect">
          <a:avLst/>
        </a:prstGeom>
      </xdr:spPr>
    </xdr:pic>
    <xdr:clientData/>
  </xdr:twoCellAnchor>
  <xdr:twoCellAnchor editAs="oneCell">
    <xdr:from>
      <xdr:col>0</xdr:col>
      <xdr:colOff>0</xdr:colOff>
      <xdr:row>58</xdr:row>
      <xdr:rowOff>0</xdr:rowOff>
    </xdr:from>
    <xdr:to>
      <xdr:col>10</xdr:col>
      <xdr:colOff>541769</xdr:colOff>
      <xdr:row>61</xdr:row>
      <xdr:rowOff>180881</xdr:rowOff>
    </xdr:to>
    <xdr:pic>
      <xdr:nvPicPr>
        <xdr:cNvPr id="8" name="Picture 7">
          <a:extLst>
            <a:ext uri="{FF2B5EF4-FFF2-40B4-BE49-F238E27FC236}">
              <a16:creationId xmlns:a16="http://schemas.microsoft.com/office/drawing/2014/main" id="{4B854D8E-D508-41D7-8298-A53B4D0859DE}"/>
            </a:ext>
          </a:extLst>
        </xdr:cNvPr>
        <xdr:cNvPicPr>
          <a:picLocks noChangeAspect="1"/>
        </xdr:cNvPicPr>
      </xdr:nvPicPr>
      <xdr:blipFill>
        <a:blip xmlns:r="http://schemas.openxmlformats.org/officeDocument/2006/relationships" r:embed="rId4"/>
        <a:stretch>
          <a:fillRect/>
        </a:stretch>
      </xdr:blipFill>
      <xdr:spPr>
        <a:xfrm>
          <a:off x="0" y="11049000"/>
          <a:ext cx="9247619" cy="7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171450</xdr:colOff>
      <xdr:row>2</xdr:row>
      <xdr:rowOff>142875</xdr:rowOff>
    </xdr:from>
    <xdr:to>
      <xdr:col>21</xdr:col>
      <xdr:colOff>129835</xdr:colOff>
      <xdr:row>21</xdr:row>
      <xdr:rowOff>170743</xdr:rowOff>
    </xdr:to>
    <xdr:pic>
      <xdr:nvPicPr>
        <xdr:cNvPr id="2" name="Picture 1">
          <a:extLst>
            <a:ext uri="{FF2B5EF4-FFF2-40B4-BE49-F238E27FC236}">
              <a16:creationId xmlns:a16="http://schemas.microsoft.com/office/drawing/2014/main" id="{420ED72E-7E5F-4AA1-A16D-84F3B1E3A6FD}"/>
            </a:ext>
          </a:extLst>
        </xdr:cNvPr>
        <xdr:cNvPicPr>
          <a:picLocks noChangeAspect="1"/>
        </xdr:cNvPicPr>
      </xdr:nvPicPr>
      <xdr:blipFill>
        <a:blip xmlns:r="http://schemas.openxmlformats.org/officeDocument/2006/relationships" r:embed="rId1"/>
        <a:stretch>
          <a:fillRect/>
        </a:stretch>
      </xdr:blipFill>
      <xdr:spPr>
        <a:xfrm>
          <a:off x="6877050" y="523875"/>
          <a:ext cx="6054385" cy="36473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B4958-3359-4AB7-8BA7-766779FB7C83}">
  <dimension ref="A1:B28"/>
  <sheetViews>
    <sheetView workbookViewId="0">
      <pane xSplit="1" ySplit="1" topLeftCell="B2" activePane="bottomRight" state="frozen"/>
      <selection pane="topRight" activeCell="B1" sqref="B1"/>
      <selection pane="bottomLeft" activeCell="A2" sqref="A2"/>
      <selection pane="bottomRight" activeCell="H39" sqref="H39"/>
    </sheetView>
  </sheetViews>
  <sheetFormatPr defaultRowHeight="15" x14ac:dyDescent="0.25"/>
  <cols>
    <col min="1" max="1" width="7.5703125" bestFit="1" customWidth="1"/>
    <col min="2" max="2" width="21.85546875" bestFit="1" customWidth="1"/>
  </cols>
  <sheetData>
    <row r="1" spans="1:2" x14ac:dyDescent="0.25">
      <c r="A1" s="121" t="s">
        <v>268</v>
      </c>
      <c r="B1" s="121" t="s">
        <v>269</v>
      </c>
    </row>
    <row r="2" spans="1:2" x14ac:dyDescent="0.25">
      <c r="A2" s="306" t="s">
        <v>270</v>
      </c>
      <c r="B2" s="307" t="s">
        <v>271</v>
      </c>
    </row>
    <row r="3" spans="1:2" x14ac:dyDescent="0.25">
      <c r="A3" s="306" t="s">
        <v>272</v>
      </c>
      <c r="B3" s="307" t="s">
        <v>273</v>
      </c>
    </row>
    <row r="4" spans="1:2" x14ac:dyDescent="0.25">
      <c r="A4" s="306" t="s">
        <v>274</v>
      </c>
      <c r="B4" s="307" t="s">
        <v>275</v>
      </c>
    </row>
    <row r="5" spans="1:2" x14ac:dyDescent="0.25">
      <c r="A5" s="306" t="s">
        <v>276</v>
      </c>
      <c r="B5" s="307" t="s">
        <v>277</v>
      </c>
    </row>
    <row r="6" spans="1:2" x14ac:dyDescent="0.25">
      <c r="A6" s="306" t="s">
        <v>278</v>
      </c>
      <c r="B6" s="307" t="s">
        <v>279</v>
      </c>
    </row>
    <row r="7" spans="1:2" x14ac:dyDescent="0.25">
      <c r="A7" s="306" t="s">
        <v>280</v>
      </c>
      <c r="B7" s="307" t="s">
        <v>281</v>
      </c>
    </row>
    <row r="8" spans="1:2" x14ac:dyDescent="0.25">
      <c r="A8" s="306" t="s">
        <v>282</v>
      </c>
      <c r="B8" s="307" t="s">
        <v>283</v>
      </c>
    </row>
    <row r="9" spans="1:2" x14ac:dyDescent="0.25">
      <c r="A9" s="306" t="s">
        <v>284</v>
      </c>
      <c r="B9" s="307" t="s">
        <v>285</v>
      </c>
    </row>
    <row r="10" spans="1:2" x14ac:dyDescent="0.25">
      <c r="A10" s="306" t="s">
        <v>286</v>
      </c>
      <c r="B10" s="307" t="s">
        <v>287</v>
      </c>
    </row>
    <row r="11" spans="1:2" x14ac:dyDescent="0.25">
      <c r="A11" s="306" t="s">
        <v>288</v>
      </c>
      <c r="B11" s="307" t="s">
        <v>289</v>
      </c>
    </row>
    <row r="12" spans="1:2" x14ac:dyDescent="0.25">
      <c r="A12" s="306" t="s">
        <v>290</v>
      </c>
      <c r="B12" s="307" t="s">
        <v>291</v>
      </c>
    </row>
    <row r="13" spans="1:2" x14ac:dyDescent="0.25">
      <c r="A13" s="306" t="s">
        <v>292</v>
      </c>
      <c r="B13" s="307" t="s">
        <v>293</v>
      </c>
    </row>
    <row r="14" spans="1:2" x14ac:dyDescent="0.25">
      <c r="A14" s="306" t="s">
        <v>294</v>
      </c>
      <c r="B14" s="307" t="s">
        <v>295</v>
      </c>
    </row>
    <row r="15" spans="1:2" x14ac:dyDescent="0.25">
      <c r="A15" s="306" t="s">
        <v>296</v>
      </c>
      <c r="B15" s="307" t="s">
        <v>297</v>
      </c>
    </row>
    <row r="16" spans="1:2" x14ac:dyDescent="0.25">
      <c r="A16" s="306" t="s">
        <v>298</v>
      </c>
      <c r="B16" s="307" t="s">
        <v>299</v>
      </c>
    </row>
    <row r="17" spans="1:2" x14ac:dyDescent="0.25">
      <c r="A17" s="306" t="s">
        <v>300</v>
      </c>
      <c r="B17" s="307" t="s">
        <v>301</v>
      </c>
    </row>
    <row r="18" spans="1:2" x14ac:dyDescent="0.25">
      <c r="A18" s="306" t="s">
        <v>302</v>
      </c>
      <c r="B18" s="307" t="s">
        <v>303</v>
      </c>
    </row>
    <row r="19" spans="1:2" x14ac:dyDescent="0.25">
      <c r="A19" s="306" t="s">
        <v>304</v>
      </c>
      <c r="B19" s="307" t="s">
        <v>305</v>
      </c>
    </row>
    <row r="20" spans="1:2" x14ac:dyDescent="0.25">
      <c r="A20" s="306" t="s">
        <v>306</v>
      </c>
      <c r="B20" s="307" t="s">
        <v>307</v>
      </c>
    </row>
    <row r="21" spans="1:2" x14ac:dyDescent="0.25">
      <c r="A21" s="306" t="s">
        <v>308</v>
      </c>
      <c r="B21" s="307" t="s">
        <v>309</v>
      </c>
    </row>
    <row r="22" spans="1:2" x14ac:dyDescent="0.25">
      <c r="A22" s="306" t="s">
        <v>310</v>
      </c>
      <c r="B22" s="307" t="s">
        <v>311</v>
      </c>
    </row>
    <row r="23" spans="1:2" x14ac:dyDescent="0.25">
      <c r="A23" s="306" t="s">
        <v>312</v>
      </c>
      <c r="B23" s="307" t="s">
        <v>313</v>
      </c>
    </row>
    <row r="24" spans="1:2" x14ac:dyDescent="0.25">
      <c r="A24" s="306" t="s">
        <v>314</v>
      </c>
      <c r="B24" s="307" t="s">
        <v>315</v>
      </c>
    </row>
    <row r="25" spans="1:2" x14ac:dyDescent="0.25">
      <c r="A25" s="306" t="s">
        <v>316</v>
      </c>
      <c r="B25" s="307" t="s">
        <v>317</v>
      </c>
    </row>
    <row r="26" spans="1:2" x14ac:dyDescent="0.25">
      <c r="A26" s="306" t="s">
        <v>318</v>
      </c>
      <c r="B26" s="307" t="s">
        <v>319</v>
      </c>
    </row>
    <row r="27" spans="1:2" x14ac:dyDescent="0.25">
      <c r="A27" s="306" t="s">
        <v>320</v>
      </c>
      <c r="B27" s="307" t="s">
        <v>321</v>
      </c>
    </row>
    <row r="28" spans="1:2" x14ac:dyDescent="0.25">
      <c r="A28" s="306" t="s">
        <v>322</v>
      </c>
      <c r="B28" s="307" t="s">
        <v>323</v>
      </c>
    </row>
  </sheetData>
  <hyperlinks>
    <hyperlink ref="B2" location="'Fat-tails'!A1" display="Fat-tails" xr:uid="{F05711DC-E8EA-4F92-B5A2-A33664BBC84C}"/>
    <hyperlink ref="B3" location="'Fat-tails (2)'!A1" display="Fat-tails (2)" xr:uid="{5B6AAC10-DC79-4FDD-BDF0-2A9883866526}"/>
    <hyperlink ref="B4" location="'CheckGrowth'!A1" display="CheckGrowth" xr:uid="{FF08578A-F818-4D90-95DC-7FEC28D6F624}"/>
    <hyperlink ref="B5" location="'PIT_real_cycle'!A1" display="PIT_real_cycle" xr:uid="{7C5F11E2-0FEC-4407-995C-333112F55526}"/>
    <hyperlink ref="B6" location="'Sales_real_cycle'!A1" display="Sales_real_cycle" xr:uid="{0F30F736-8CF2-4E2B-80B6-76FE76F90AE6}"/>
    <hyperlink ref="B7" location="'Other_real_cycle'!A1" display="Other_real_cycle" xr:uid="{3D86BC55-6672-49EF-8D4C-902D2BB83AC6}"/>
    <hyperlink ref="B8" location="'PropertyLoc_real_cycle'!A1" display="PropertyLoc_real_cycle" xr:uid="{1F3205DF-E401-4C6B-9819-5E5B336B3D8D}"/>
    <hyperlink ref="B9" location="'TaxStr'!A1" display="TaxStr" xr:uid="{24115214-5098-446A-83DD-0820B56D4731}"/>
    <hyperlink ref="B10" location="'TaxStr_US'!A1" display="TaxStr_US" xr:uid="{9227AE23-9E93-4A09-AF8E-69AB9FF28689}"/>
    <hyperlink ref="B11" location="'SimInputs_elast'!A1" display="SimInputs_elast" xr:uid="{9C7FD3F5-E711-4BA9-BB96-E9B38E52C666}"/>
    <hyperlink ref="B12" location="'SimInputs_eg'!A1" display="SimInputs_eg" xr:uid="{9BE78A34-4E9D-42B8-B4DA-E0DA79314C9C}"/>
    <hyperlink ref="B13" location="'SimInputs_shareTax'!A1" display="SimInputs_shareTax" xr:uid="{E25040D4-7618-4094-ABAD-025BA8B2A161}"/>
    <hyperlink ref="B14" location="'ERC_tax_high (3)'!A1" display="ERC_tax_high (3)" xr:uid="{FACB39BD-B03F-40BA-B355-26751696D45D}"/>
    <hyperlink ref="B15" location="'ERC_tax_hike (3)'!A1" display="ERC_tax_hike (3)" xr:uid="{B753EE7D-3584-42B5-8765-66BD4DE2FEFA}"/>
    <hyperlink ref="B16" location="'ERC_tax_high (2)'!A1" display="ERC_tax_high (2)" xr:uid="{FF2F03C4-719F-4057-9DF6-167F2A5842EC}"/>
    <hyperlink ref="B17" location="'ERC_tax_hike (2)'!A1" display="ERC_tax_hike (2)" xr:uid="{62C579D5-8F86-47DC-9EC4-533B41701197}"/>
    <hyperlink ref="B18" location="'ERC_tax_high'!A1" display="ERC_tax_high" xr:uid="{18C09422-47CC-4E94-BA8D-E27C6E06A05A}"/>
    <hyperlink ref="B19" location="'ERC_tax_hike'!A1" display="ERC_tax_hike" xr:uid="{E2DA9708-4F0B-4CBB-AF72-9B62AC5BD518}"/>
    <hyperlink ref="B20" location="'penFinance (2)'!A1" display="penFinance (2)" xr:uid="{C9E8B049-8641-4791-92F0-AB4C81C14A33}"/>
    <hyperlink ref="B21" location="'penFinance'!A1" display="penFinance" xr:uid="{1A8327CF-FDA3-4394-A276-C62AE09941C2}"/>
    <hyperlink ref="B22" location="'Models'!A1" display="Models" xr:uid="{17F10219-7C95-4019-B41B-FF5A45D7B924}"/>
    <hyperlink ref="B23" location="'PIT_stock_real (2)'!A1" display="PIT_stock_real (2)" xr:uid="{1CFF39DF-4407-4670-901E-83AF7D05E4D0}"/>
    <hyperlink ref="B24" location="'PIT_stock_nom'!A1" display="PIT_stock_nom" xr:uid="{2E9544F0-5EE3-42A8-A913-B18B55C4E981}"/>
    <hyperlink ref="B25" location="'PIT_stock_nom (2)'!A1" display="PIT_stock_nom (2)" xr:uid="{E4DCCDA7-2B4D-4086-9193-81FD264CE80A}"/>
    <hyperlink ref="B26" location="'Sales_old'!A1" display="Sales_old" xr:uid="{2FF20FC0-DC5E-4AC3-907D-96891E1DE71E}"/>
    <hyperlink ref="B27" location="'Probs'!A1" display="Probs" xr:uid="{C1FB825C-B56B-4BB2-91AF-E1D6B5D6AD80}"/>
    <hyperlink ref="B28" location="'Sales_real_cycle_old'!A1" display="Sales_real_cycle_old" xr:uid="{1640D279-C198-4867-B7D8-8F72E0C6E12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26F7-CEB3-4FD8-A75F-7695C0518596}">
  <dimension ref="A2:R34"/>
  <sheetViews>
    <sheetView zoomScale="145" zoomScaleNormal="145" workbookViewId="0">
      <selection activeCell="D19" sqref="D19"/>
    </sheetView>
  </sheetViews>
  <sheetFormatPr defaultRowHeight="15" x14ac:dyDescent="0.25"/>
  <cols>
    <col min="2" max="2" width="21.140625" customWidth="1"/>
    <col min="3" max="4" width="14.85546875" style="77" customWidth="1"/>
    <col min="7" max="8" width="17.140625" customWidth="1"/>
    <col min="13" max="13" width="26.85546875" customWidth="1"/>
    <col min="14" max="15" width="17.42578125" customWidth="1"/>
    <col min="16" max="17" width="17.42578125" style="219" customWidth="1"/>
    <col min="18" max="18" width="17.42578125" customWidth="1"/>
  </cols>
  <sheetData>
    <row r="2" spans="1:18" x14ac:dyDescent="0.25">
      <c r="A2" s="7"/>
      <c r="B2" s="7"/>
      <c r="C2" s="96"/>
      <c r="D2" s="96"/>
      <c r="E2" s="7"/>
    </row>
    <row r="3" spans="1:18" ht="24" customHeight="1" x14ac:dyDescent="0.25">
      <c r="A3" s="7"/>
      <c r="B3" s="232" t="s">
        <v>266</v>
      </c>
      <c r="C3" s="268"/>
      <c r="D3" s="268"/>
      <c r="E3" s="7"/>
    </row>
    <row r="4" spans="1:18" ht="37.5" customHeight="1" thickBot="1" x14ac:dyDescent="0.3">
      <c r="A4" s="7"/>
      <c r="B4" s="97"/>
      <c r="C4" s="187" t="s">
        <v>260</v>
      </c>
      <c r="D4" s="187" t="s">
        <v>261</v>
      </c>
      <c r="E4" s="7"/>
      <c r="G4" s="77" t="s">
        <v>260</v>
      </c>
      <c r="H4" s="77" t="s">
        <v>261</v>
      </c>
    </row>
    <row r="5" spans="1:18" ht="28.5" customHeight="1" thickBot="1" x14ac:dyDescent="0.3">
      <c r="A5" s="7"/>
      <c r="B5" s="229" t="s">
        <v>262</v>
      </c>
      <c r="C5" s="227">
        <f>G5/$G$10</f>
        <v>0.36906519408072541</v>
      </c>
      <c r="D5" s="227">
        <f>H5/$H$10</f>
        <v>4.8211108559142013E-2</v>
      </c>
      <c r="E5" s="7"/>
      <c r="G5" s="206">
        <f>P31</f>
        <v>336234183</v>
      </c>
      <c r="H5" s="206">
        <f>Q31</f>
        <v>31625384</v>
      </c>
      <c r="M5" s="262" t="s">
        <v>198</v>
      </c>
      <c r="N5" s="265" t="s">
        <v>226</v>
      </c>
      <c r="O5" s="266"/>
      <c r="P5" s="266"/>
      <c r="Q5" s="266"/>
      <c r="R5" s="267"/>
    </row>
    <row r="6" spans="1:18" ht="28.5" customHeight="1" x14ac:dyDescent="0.25">
      <c r="A6" s="7"/>
      <c r="B6" s="229" t="s">
        <v>22</v>
      </c>
      <c r="C6" s="227">
        <f t="shared" ref="C6:C9" si="0">G6/$G$10</f>
        <v>0.31434646329075211</v>
      </c>
      <c r="D6" s="227">
        <f t="shared" ref="D6:D9" si="1">H6/$H$10</f>
        <v>0.12470891267385475</v>
      </c>
      <c r="E6" s="7"/>
      <c r="G6" s="206">
        <f>P24</f>
        <v>286383078</v>
      </c>
      <c r="H6" s="206">
        <f>Q24</f>
        <v>81806193</v>
      </c>
      <c r="M6" s="263"/>
      <c r="N6" s="210" t="s">
        <v>227</v>
      </c>
      <c r="O6" s="211" t="s">
        <v>227</v>
      </c>
      <c r="P6" s="220" t="s">
        <v>228</v>
      </c>
      <c r="Q6" s="220" t="s">
        <v>229</v>
      </c>
      <c r="R6" s="211" t="s">
        <v>229</v>
      </c>
    </row>
    <row r="7" spans="1:18" ht="28.5" customHeight="1" x14ac:dyDescent="0.25">
      <c r="A7" s="7"/>
      <c r="B7" s="229" t="s">
        <v>263</v>
      </c>
      <c r="C7" s="227">
        <f t="shared" si="0"/>
        <v>0.15890687689512437</v>
      </c>
      <c r="D7" s="227">
        <f t="shared" si="1"/>
        <v>4.8452798392356118E-2</v>
      </c>
      <c r="E7" s="7"/>
      <c r="G7" s="206">
        <f>P25</f>
        <v>144770964</v>
      </c>
      <c r="H7" s="206">
        <f>Q25</f>
        <v>31783927</v>
      </c>
      <c r="M7" s="263"/>
      <c r="N7" s="212" t="s">
        <v>230</v>
      </c>
      <c r="O7" s="213" t="s">
        <v>230</v>
      </c>
      <c r="P7" s="221" t="s">
        <v>230</v>
      </c>
      <c r="Q7" s="221" t="s">
        <v>230</v>
      </c>
      <c r="R7" s="213" t="s">
        <v>230</v>
      </c>
    </row>
    <row r="8" spans="1:18" ht="28.5" customHeight="1" x14ac:dyDescent="0.25">
      <c r="A8" s="7"/>
      <c r="B8" s="229" t="s">
        <v>264</v>
      </c>
      <c r="C8" s="227">
        <f t="shared" si="0"/>
        <v>1.6797707218991462E-2</v>
      </c>
      <c r="D8" s="227">
        <f t="shared" si="1"/>
        <v>0.72066828818969308</v>
      </c>
      <c r="E8" s="7"/>
      <c r="G8" s="206">
        <f>P22</f>
        <v>15303430</v>
      </c>
      <c r="H8" s="206">
        <f>Q22</f>
        <v>472741906</v>
      </c>
      <c r="M8" s="263"/>
      <c r="N8" s="214" t="s">
        <v>231</v>
      </c>
      <c r="O8" s="213" t="s">
        <v>232</v>
      </c>
      <c r="P8" s="222" t="s">
        <v>233</v>
      </c>
      <c r="Q8" s="222" t="s">
        <v>231</v>
      </c>
      <c r="R8" s="213" t="s">
        <v>232</v>
      </c>
    </row>
    <row r="9" spans="1:18" ht="28.5" customHeight="1" thickBot="1" x14ac:dyDescent="0.3">
      <c r="A9" s="7"/>
      <c r="B9" s="230" t="s">
        <v>265</v>
      </c>
      <c r="C9" s="228">
        <f t="shared" si="0"/>
        <v>0.14088375851440663</v>
      </c>
      <c r="D9" s="228">
        <f t="shared" si="1"/>
        <v>5.7958892184954071E-2</v>
      </c>
      <c r="E9" s="7"/>
      <c r="G9" s="206">
        <f>G10-SUM(G5:G8)</f>
        <v>128351132</v>
      </c>
      <c r="H9" s="206">
        <f>H10-SUM(H5:H8)</f>
        <v>38019707</v>
      </c>
      <c r="M9" s="264"/>
      <c r="N9" s="215">
        <v>1</v>
      </c>
      <c r="O9" s="216">
        <v>2</v>
      </c>
      <c r="P9" s="223">
        <v>3</v>
      </c>
      <c r="Q9" s="223">
        <v>4</v>
      </c>
      <c r="R9" s="217">
        <v>5</v>
      </c>
    </row>
    <row r="10" spans="1:18" ht="31.5" customHeight="1" x14ac:dyDescent="0.25">
      <c r="A10" s="7"/>
      <c r="B10" s="250" t="s">
        <v>267</v>
      </c>
      <c r="C10" s="250"/>
      <c r="D10" s="250"/>
      <c r="E10" s="7"/>
      <c r="G10" s="206">
        <f>P21</f>
        <v>911042787</v>
      </c>
      <c r="H10" s="206">
        <f>Q21</f>
        <v>655977117</v>
      </c>
      <c r="M10" s="205" t="s">
        <v>198</v>
      </c>
      <c r="N10" s="207" t="s">
        <v>234</v>
      </c>
      <c r="O10" s="207" t="s">
        <v>235</v>
      </c>
      <c r="P10" s="224" t="s">
        <v>236</v>
      </c>
      <c r="Q10" s="224" t="s">
        <v>237</v>
      </c>
      <c r="R10" s="207" t="s">
        <v>238</v>
      </c>
    </row>
    <row r="11" spans="1:18" x14ac:dyDescent="0.25">
      <c r="A11" s="7"/>
      <c r="B11" s="7"/>
      <c r="C11" s="96"/>
      <c r="D11" s="96"/>
      <c r="E11" s="7"/>
      <c r="M11" s="218" t="s">
        <v>239</v>
      </c>
      <c r="N11" s="208">
        <v>3418803448</v>
      </c>
      <c r="O11" s="209">
        <v>0.15</v>
      </c>
      <c r="P11" s="225">
        <v>2159747677</v>
      </c>
      <c r="Q11" s="225">
        <v>1777150241</v>
      </c>
      <c r="R11" s="209">
        <v>0.33</v>
      </c>
    </row>
    <row r="12" spans="1:18" x14ac:dyDescent="0.25">
      <c r="A12" s="7"/>
      <c r="B12" s="7"/>
      <c r="C12" s="96"/>
      <c r="D12" s="96"/>
      <c r="E12" s="7"/>
    </row>
    <row r="13" spans="1:18" x14ac:dyDescent="0.25">
      <c r="A13" s="7"/>
      <c r="B13" s="7"/>
      <c r="C13" s="96"/>
      <c r="D13" s="96"/>
      <c r="E13" s="7"/>
      <c r="M13" s="205" t="s">
        <v>240</v>
      </c>
      <c r="N13" s="208">
        <v>2920124742</v>
      </c>
      <c r="O13" s="209">
        <v>0.15</v>
      </c>
      <c r="P13" s="225">
        <v>1852900299</v>
      </c>
      <c r="Q13" s="225">
        <v>1585318913</v>
      </c>
      <c r="R13" s="209">
        <v>0.33</v>
      </c>
    </row>
    <row r="15" spans="1:18" x14ac:dyDescent="0.25">
      <c r="M15" s="205" t="s">
        <v>241</v>
      </c>
      <c r="N15" s="208">
        <v>657676745</v>
      </c>
      <c r="O15" s="209">
        <v>0.06</v>
      </c>
      <c r="P15" s="225">
        <v>604818048</v>
      </c>
      <c r="Q15" s="225">
        <v>570953167</v>
      </c>
      <c r="R15" s="209">
        <v>0.54</v>
      </c>
    </row>
    <row r="16" spans="1:18" x14ac:dyDescent="0.25">
      <c r="M16" s="205" t="s">
        <v>242</v>
      </c>
      <c r="N16" s="208">
        <v>657676745</v>
      </c>
      <c r="O16" s="209">
        <v>0.06</v>
      </c>
      <c r="P16" s="225">
        <v>590573617</v>
      </c>
      <c r="Q16" s="225">
        <v>67103128</v>
      </c>
      <c r="R16" s="209">
        <v>0.55000000000000004</v>
      </c>
    </row>
    <row r="17" spans="13:18" x14ac:dyDescent="0.25">
      <c r="M17" s="205" t="s">
        <v>243</v>
      </c>
      <c r="N17" s="208">
        <v>0</v>
      </c>
      <c r="O17" s="209">
        <v>0</v>
      </c>
      <c r="P17" s="225">
        <v>0</v>
      </c>
      <c r="Q17" s="225">
        <v>503850039</v>
      </c>
      <c r="R17" s="209">
        <v>0.61</v>
      </c>
    </row>
    <row r="18" spans="13:18" x14ac:dyDescent="0.25">
      <c r="M18" s="205" t="s">
        <v>244</v>
      </c>
      <c r="N18" s="208">
        <v>0</v>
      </c>
      <c r="O18" s="209">
        <v>0</v>
      </c>
      <c r="P18" s="225">
        <v>14244431</v>
      </c>
      <c r="Q18" s="225">
        <v>0</v>
      </c>
      <c r="R18" s="209">
        <v>0</v>
      </c>
    </row>
    <row r="20" spans="13:18" x14ac:dyDescent="0.25">
      <c r="M20" s="205" t="s">
        <v>245</v>
      </c>
      <c r="N20" s="208">
        <v>2262447997</v>
      </c>
      <c r="O20" s="209">
        <v>0.19</v>
      </c>
      <c r="P20" s="225">
        <v>1248082251</v>
      </c>
      <c r="Q20" s="225">
        <v>1014365746</v>
      </c>
      <c r="R20" s="209">
        <v>0.42</v>
      </c>
    </row>
    <row r="21" spans="13:18" x14ac:dyDescent="0.25">
      <c r="M21" s="205" t="s">
        <v>246</v>
      </c>
      <c r="N21" s="208">
        <v>1567019904</v>
      </c>
      <c r="O21" s="209">
        <v>0.26</v>
      </c>
      <c r="P21" s="226">
        <v>911042787</v>
      </c>
      <c r="Q21" s="226">
        <v>655977117</v>
      </c>
      <c r="R21" s="209">
        <v>0.63</v>
      </c>
    </row>
    <row r="22" spans="13:18" x14ac:dyDescent="0.25">
      <c r="M22" s="205" t="s">
        <v>247</v>
      </c>
      <c r="N22" s="208">
        <v>488045336</v>
      </c>
      <c r="O22" s="209">
        <v>0.83</v>
      </c>
      <c r="P22" s="226">
        <v>15303430</v>
      </c>
      <c r="Q22" s="226">
        <v>472741906</v>
      </c>
      <c r="R22" s="209">
        <v>0.86</v>
      </c>
    </row>
    <row r="23" spans="13:18" x14ac:dyDescent="0.25">
      <c r="M23" s="205" t="s">
        <v>248</v>
      </c>
      <c r="N23" s="208">
        <v>544744162</v>
      </c>
      <c r="O23" s="209">
        <v>0.1</v>
      </c>
      <c r="P23" s="225">
        <v>431154042</v>
      </c>
      <c r="Q23" s="225">
        <v>113590120</v>
      </c>
      <c r="R23" s="209">
        <v>0.5</v>
      </c>
    </row>
    <row r="24" spans="13:18" x14ac:dyDescent="0.25">
      <c r="M24" s="205" t="s">
        <v>249</v>
      </c>
      <c r="N24" s="208">
        <v>368189271</v>
      </c>
      <c r="O24" s="209">
        <v>0.15</v>
      </c>
      <c r="P24" s="226">
        <v>286383078</v>
      </c>
      <c r="Q24" s="226">
        <v>81806193</v>
      </c>
      <c r="R24" s="209">
        <v>0.67</v>
      </c>
    </row>
    <row r="25" spans="13:18" x14ac:dyDescent="0.25">
      <c r="M25" s="205" t="s">
        <v>250</v>
      </c>
      <c r="N25" s="208">
        <v>176554891</v>
      </c>
      <c r="O25" s="209">
        <v>0.09</v>
      </c>
      <c r="P25" s="226">
        <v>144770964</v>
      </c>
      <c r="Q25" s="226">
        <v>31783927</v>
      </c>
      <c r="R25" s="209">
        <v>0.49</v>
      </c>
    </row>
    <row r="26" spans="13:18" x14ac:dyDescent="0.25">
      <c r="M26" s="205" t="s">
        <v>251</v>
      </c>
      <c r="N26" s="208">
        <v>43826034</v>
      </c>
      <c r="O26" s="209">
        <v>0.02</v>
      </c>
      <c r="P26" s="225">
        <v>42499340</v>
      </c>
      <c r="Q26" s="225">
        <v>1326694</v>
      </c>
      <c r="R26" s="209">
        <v>0.59</v>
      </c>
    </row>
    <row r="27" spans="13:18" x14ac:dyDescent="0.25">
      <c r="M27" s="205" t="s">
        <v>252</v>
      </c>
      <c r="N27" s="208">
        <v>7040644</v>
      </c>
      <c r="O27" s="209">
        <v>0.08</v>
      </c>
      <c r="P27" s="225">
        <v>6424636</v>
      </c>
      <c r="Q27" s="225">
        <v>616008</v>
      </c>
      <c r="R27" s="209">
        <v>0.88</v>
      </c>
    </row>
    <row r="28" spans="13:18" x14ac:dyDescent="0.25">
      <c r="M28" s="205" t="s">
        <v>253</v>
      </c>
      <c r="N28" s="208">
        <v>18167914</v>
      </c>
      <c r="O28" s="209">
        <v>0.01</v>
      </c>
      <c r="P28" s="225">
        <v>17710167</v>
      </c>
      <c r="Q28" s="225">
        <v>457747</v>
      </c>
      <c r="R28" s="209">
        <v>0.33</v>
      </c>
    </row>
    <row r="29" spans="13:18" x14ac:dyDescent="0.25">
      <c r="M29" s="205" t="s">
        <v>254</v>
      </c>
      <c r="N29" s="208">
        <v>28117908</v>
      </c>
      <c r="O29" s="209">
        <v>0.42</v>
      </c>
      <c r="P29" s="225">
        <v>13438315</v>
      </c>
      <c r="Q29" s="225">
        <v>14679593</v>
      </c>
      <c r="R29" s="209">
        <v>0.81</v>
      </c>
    </row>
    <row r="30" spans="13:18" x14ac:dyDescent="0.25">
      <c r="M30" s="205" t="s">
        <v>255</v>
      </c>
      <c r="N30" s="208">
        <v>79402391</v>
      </c>
      <c r="O30" s="209">
        <v>0.13</v>
      </c>
      <c r="P30" s="225">
        <v>64698506</v>
      </c>
      <c r="Q30" s="225">
        <v>14703885</v>
      </c>
      <c r="R30" s="209">
        <v>0.69</v>
      </c>
    </row>
    <row r="31" spans="13:18" x14ac:dyDescent="0.25">
      <c r="M31" s="205" t="s">
        <v>256</v>
      </c>
      <c r="N31" s="208">
        <v>367859567</v>
      </c>
      <c r="O31" s="209">
        <v>0.05</v>
      </c>
      <c r="P31" s="226">
        <v>336234183</v>
      </c>
      <c r="Q31" s="226">
        <v>31625384</v>
      </c>
      <c r="R31" s="209">
        <v>0.59</v>
      </c>
    </row>
    <row r="32" spans="13:18" x14ac:dyDescent="0.25">
      <c r="M32" s="205" t="s">
        <v>257</v>
      </c>
      <c r="N32" s="208">
        <v>57206854</v>
      </c>
      <c r="O32" s="209">
        <v>0.03</v>
      </c>
      <c r="P32" s="225">
        <v>48655836</v>
      </c>
      <c r="Q32" s="225">
        <v>8551018</v>
      </c>
      <c r="R32" s="209">
        <v>0.2</v>
      </c>
    </row>
    <row r="33" spans="13:18" x14ac:dyDescent="0.25">
      <c r="M33" s="205" t="s">
        <v>258</v>
      </c>
      <c r="N33" s="208">
        <v>26417328</v>
      </c>
      <c r="O33" s="209">
        <v>0.08</v>
      </c>
      <c r="P33" s="225">
        <v>24488242</v>
      </c>
      <c r="Q33" s="225">
        <v>1929086</v>
      </c>
      <c r="R33" s="209">
        <v>1.05</v>
      </c>
    </row>
    <row r="34" spans="13:18" x14ac:dyDescent="0.25">
      <c r="M34" s="205" t="s">
        <v>259</v>
      </c>
      <c r="N34" s="208">
        <v>82746657</v>
      </c>
      <c r="O34" s="209">
        <v>0.24</v>
      </c>
      <c r="P34" s="225">
        <v>55207054</v>
      </c>
      <c r="Q34" s="225">
        <v>27539603</v>
      </c>
      <c r="R34" s="209">
        <v>0.72</v>
      </c>
    </row>
  </sheetData>
  <mergeCells count="4">
    <mergeCell ref="M5:M9"/>
    <mergeCell ref="N5:R5"/>
    <mergeCell ref="B3:D3"/>
    <mergeCell ref="B10:D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17AFE-1A01-4480-8D7E-DF20018F7399}">
  <dimension ref="A1:H14"/>
  <sheetViews>
    <sheetView zoomScale="130" zoomScaleNormal="130" workbookViewId="0">
      <selection activeCell="D8" sqref="D8:G8"/>
    </sheetView>
  </sheetViews>
  <sheetFormatPr defaultRowHeight="15" x14ac:dyDescent="0.25"/>
  <cols>
    <col min="2" max="2" width="10.7109375" customWidth="1"/>
    <col min="3" max="3" width="21.5703125" customWidth="1"/>
    <col min="4" max="4" width="20" customWidth="1"/>
    <col min="5" max="7" width="19.7109375" customWidth="1"/>
    <col min="9" max="10" width="11" customWidth="1"/>
    <col min="11" max="11" width="10.42578125" customWidth="1"/>
    <col min="12" max="12" width="11.5703125" customWidth="1"/>
  </cols>
  <sheetData>
    <row r="1" spans="1:8" x14ac:dyDescent="0.25">
      <c r="A1" s="7"/>
      <c r="B1" s="7"/>
      <c r="C1" s="7"/>
      <c r="D1" s="7"/>
      <c r="E1" s="7"/>
      <c r="F1" s="7"/>
      <c r="G1" s="7"/>
      <c r="H1" s="7"/>
    </row>
    <row r="2" spans="1:8" ht="33.75" customHeight="1" x14ac:dyDescent="0.25">
      <c r="A2" s="7"/>
      <c r="B2" s="97"/>
      <c r="C2" s="232" t="s">
        <v>153</v>
      </c>
      <c r="D2" s="268"/>
      <c r="E2" s="268"/>
      <c r="F2" s="268"/>
      <c r="G2" s="268"/>
      <c r="H2" s="7"/>
    </row>
    <row r="3" spans="1:8" ht="33.75" customHeight="1" x14ac:dyDescent="0.25">
      <c r="A3" s="7"/>
      <c r="B3" s="97"/>
      <c r="C3" s="145"/>
      <c r="D3" s="231" t="s">
        <v>154</v>
      </c>
      <c r="E3" s="231"/>
      <c r="F3" s="231"/>
      <c r="G3" s="231"/>
      <c r="H3" s="7"/>
    </row>
    <row r="4" spans="1:8" s="77" customFormat="1" ht="40.5" customHeight="1" x14ac:dyDescent="0.25">
      <c r="A4" s="96"/>
      <c r="B4" s="115"/>
      <c r="C4" s="117"/>
      <c r="D4" s="117" t="s">
        <v>155</v>
      </c>
      <c r="E4" s="117" t="s">
        <v>156</v>
      </c>
      <c r="F4" s="117" t="s">
        <v>157</v>
      </c>
      <c r="G4" s="117" t="s">
        <v>61</v>
      </c>
      <c r="H4" s="96"/>
    </row>
    <row r="5" spans="1:8" s="77" customFormat="1" ht="41.25" customHeight="1" x14ac:dyDescent="0.25">
      <c r="A5" s="96"/>
      <c r="B5" s="237" t="s">
        <v>129</v>
      </c>
      <c r="C5" s="237"/>
      <c r="D5" s="165">
        <v>1.9E-2</v>
      </c>
      <c r="E5" s="165">
        <v>1.9E-2</v>
      </c>
      <c r="F5" s="165">
        <v>1.9E-2</v>
      </c>
      <c r="G5" s="165">
        <v>1.9E-2</v>
      </c>
      <c r="H5" s="96"/>
    </row>
    <row r="6" spans="1:8" s="77" customFormat="1" ht="7.5" customHeight="1" x14ac:dyDescent="0.25">
      <c r="A6" s="96"/>
      <c r="B6" s="17"/>
      <c r="C6" s="17"/>
      <c r="D6" s="164"/>
      <c r="E6" s="164"/>
      <c r="F6" s="164"/>
      <c r="G6" s="164"/>
      <c r="H6" s="96"/>
    </row>
    <row r="7" spans="1:8" ht="39.75" customHeight="1" x14ac:dyDescent="0.25">
      <c r="A7" s="7"/>
      <c r="B7" s="269" t="s">
        <v>130</v>
      </c>
      <c r="C7" s="24" t="s">
        <v>68</v>
      </c>
      <c r="D7" s="169">
        <v>1</v>
      </c>
      <c r="E7" s="147">
        <v>1.2</v>
      </c>
      <c r="F7" s="163">
        <v>0.5</v>
      </c>
      <c r="G7" s="147">
        <v>1.3</v>
      </c>
      <c r="H7" s="7"/>
    </row>
    <row r="8" spans="1:8" ht="37.5" customHeight="1" x14ac:dyDescent="0.25">
      <c r="A8" s="7"/>
      <c r="B8" s="261"/>
      <c r="C8" s="116" t="s">
        <v>131</v>
      </c>
      <c r="D8" s="118">
        <v>0.2</v>
      </c>
      <c r="E8" s="118" t="s">
        <v>13</v>
      </c>
      <c r="F8" s="118" t="s">
        <v>13</v>
      </c>
      <c r="G8" s="118" t="s">
        <v>13</v>
      </c>
      <c r="H8" s="7"/>
    </row>
    <row r="9" spans="1:8" s="7" customFormat="1" x14ac:dyDescent="0.25"/>
    <row r="10" spans="1:8" s="7" customFormat="1" x14ac:dyDescent="0.25"/>
    <row r="11" spans="1:8" s="7" customFormat="1" x14ac:dyDescent="0.25"/>
    <row r="12" spans="1:8" s="7" customFormat="1" x14ac:dyDescent="0.25"/>
    <row r="13" spans="1:8" s="7" customFormat="1" x14ac:dyDescent="0.25"/>
    <row r="14" spans="1:8" s="7" customFormat="1" x14ac:dyDescent="0.25"/>
  </sheetData>
  <mergeCells count="4">
    <mergeCell ref="C2:G2"/>
    <mergeCell ref="B5:C5"/>
    <mergeCell ref="B7:B8"/>
    <mergeCell ref="D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CFEBD-C316-422D-8B3F-AC245D5A6F33}">
  <dimension ref="B1:N10"/>
  <sheetViews>
    <sheetView workbookViewId="0">
      <selection activeCell="I14" sqref="I14"/>
    </sheetView>
  </sheetViews>
  <sheetFormatPr defaultRowHeight="15" x14ac:dyDescent="0.25"/>
  <cols>
    <col min="3" max="7" width="19.140625" customWidth="1"/>
    <col min="8" max="8" width="21.140625" customWidth="1"/>
    <col min="9" max="10" width="25.42578125" customWidth="1"/>
    <col min="11" max="11" width="25.42578125" style="93" customWidth="1"/>
    <col min="12" max="12" width="16" customWidth="1"/>
    <col min="13" max="13" width="20.85546875" customWidth="1"/>
  </cols>
  <sheetData>
    <row r="1" spans="2:14" x14ac:dyDescent="0.25">
      <c r="B1" s="27"/>
      <c r="C1" s="27"/>
      <c r="D1" s="27"/>
      <c r="E1" s="27"/>
      <c r="F1" s="27"/>
      <c r="G1" s="27"/>
      <c r="H1" s="27"/>
      <c r="I1" s="27"/>
      <c r="J1" s="27"/>
      <c r="K1" s="27"/>
      <c r="L1" s="27"/>
      <c r="M1" s="27"/>
      <c r="N1" s="27"/>
    </row>
    <row r="2" spans="2:14" ht="13.5" customHeight="1" x14ac:dyDescent="0.25">
      <c r="B2" s="27"/>
      <c r="C2" s="27"/>
      <c r="D2" s="27"/>
      <c r="E2" s="27"/>
      <c r="F2" s="27"/>
      <c r="G2" s="27"/>
      <c r="H2" s="27"/>
      <c r="I2" s="27"/>
      <c r="J2" s="27"/>
      <c r="K2" s="27"/>
      <c r="L2" s="27"/>
      <c r="M2" s="27"/>
      <c r="N2" s="27"/>
    </row>
    <row r="3" spans="2:14" ht="27" customHeight="1" x14ac:dyDescent="0.25">
      <c r="B3" s="27"/>
      <c r="C3" s="246" t="s">
        <v>219</v>
      </c>
      <c r="D3" s="246"/>
      <c r="E3" s="246"/>
      <c r="F3" s="246"/>
      <c r="G3" s="246"/>
      <c r="H3" s="246"/>
      <c r="I3" s="171"/>
      <c r="J3" s="171"/>
      <c r="K3" s="171"/>
      <c r="L3" s="188"/>
      <c r="M3" s="188"/>
      <c r="N3" s="27"/>
    </row>
    <row r="4" spans="2:14" ht="27" customHeight="1" x14ac:dyDescent="0.25">
      <c r="B4" s="27"/>
      <c r="C4" s="171"/>
      <c r="D4" s="261" t="s">
        <v>213</v>
      </c>
      <c r="E4" s="261"/>
      <c r="F4" s="269" t="s">
        <v>217</v>
      </c>
      <c r="G4" s="269" t="s">
        <v>218</v>
      </c>
      <c r="H4" s="270" t="s">
        <v>225</v>
      </c>
      <c r="I4" s="171"/>
      <c r="J4" s="171"/>
      <c r="K4" s="171"/>
      <c r="L4" s="188"/>
      <c r="M4" s="188"/>
      <c r="N4" s="27"/>
    </row>
    <row r="5" spans="2:14" ht="63" customHeight="1" x14ac:dyDescent="0.25">
      <c r="B5" s="27"/>
      <c r="C5" s="97"/>
      <c r="D5" s="170" t="s">
        <v>215</v>
      </c>
      <c r="E5" s="170" t="s">
        <v>216</v>
      </c>
      <c r="F5" s="261"/>
      <c r="G5" s="261"/>
      <c r="H5" s="261"/>
      <c r="I5" s="171"/>
      <c r="J5" s="171"/>
      <c r="K5" s="171"/>
      <c r="L5" s="170" t="s">
        <v>207</v>
      </c>
      <c r="M5" s="170" t="s">
        <v>208</v>
      </c>
      <c r="N5" s="27"/>
    </row>
    <row r="6" spans="2:14" ht="48" customHeight="1" x14ac:dyDescent="0.25">
      <c r="B6" s="27"/>
      <c r="C6" s="171" t="s">
        <v>155</v>
      </c>
      <c r="D6" s="200">
        <v>1</v>
      </c>
      <c r="E6" s="189">
        <v>0.2</v>
      </c>
      <c r="F6" s="192">
        <v>0.01</v>
      </c>
      <c r="G6" s="192">
        <v>0.02</v>
      </c>
      <c r="H6" s="193" t="s">
        <v>223</v>
      </c>
      <c r="I6" s="193"/>
      <c r="J6" s="193"/>
      <c r="K6" s="193"/>
      <c r="L6" s="198">
        <v>1.9E-2</v>
      </c>
      <c r="M6" s="194" t="s">
        <v>209</v>
      </c>
      <c r="N6" s="27"/>
    </row>
    <row r="7" spans="2:14" ht="48" customHeight="1" x14ac:dyDescent="0.25">
      <c r="B7" s="27"/>
      <c r="C7" s="171" t="s">
        <v>156</v>
      </c>
      <c r="D7" s="200" t="s">
        <v>214</v>
      </c>
      <c r="E7" s="190">
        <v>0</v>
      </c>
      <c r="F7" s="192">
        <v>0.01</v>
      </c>
      <c r="G7" s="192">
        <v>0.02</v>
      </c>
      <c r="H7" s="193" t="s">
        <v>220</v>
      </c>
      <c r="I7" s="193"/>
      <c r="J7" s="193"/>
      <c r="K7" s="193"/>
      <c r="L7" s="198">
        <v>1.9E-2</v>
      </c>
      <c r="M7" s="194" t="s">
        <v>210</v>
      </c>
      <c r="N7" s="27"/>
    </row>
    <row r="8" spans="2:14" ht="48" customHeight="1" x14ac:dyDescent="0.25">
      <c r="B8" s="27"/>
      <c r="C8" s="171" t="s">
        <v>157</v>
      </c>
      <c r="D8" s="200">
        <v>0.5</v>
      </c>
      <c r="E8" s="191">
        <v>0</v>
      </c>
      <c r="F8" s="192">
        <v>0.01</v>
      </c>
      <c r="G8" s="192">
        <v>0.02</v>
      </c>
      <c r="H8" s="193" t="s">
        <v>221</v>
      </c>
      <c r="I8" s="193"/>
      <c r="J8" s="193"/>
      <c r="K8" s="193"/>
      <c r="L8" s="198">
        <v>1.9E-2</v>
      </c>
      <c r="M8" s="194" t="s">
        <v>211</v>
      </c>
      <c r="N8" s="27"/>
    </row>
    <row r="9" spans="2:14" ht="48" customHeight="1" x14ac:dyDescent="0.25">
      <c r="B9" s="27"/>
      <c r="C9" s="170" t="s">
        <v>61</v>
      </c>
      <c r="D9" s="201">
        <v>1.3</v>
      </c>
      <c r="E9" s="143">
        <v>0</v>
      </c>
      <c r="F9" s="195">
        <v>0.01</v>
      </c>
      <c r="G9" s="195">
        <v>0.02</v>
      </c>
      <c r="H9" s="196" t="s">
        <v>222</v>
      </c>
      <c r="I9" s="193"/>
      <c r="J9" s="193"/>
      <c r="K9" s="193"/>
      <c r="L9" s="199">
        <v>1.9E-2</v>
      </c>
      <c r="M9" s="197" t="s">
        <v>212</v>
      </c>
      <c r="N9" s="27"/>
    </row>
    <row r="10" spans="2:14" ht="94.5" customHeight="1" x14ac:dyDescent="0.25">
      <c r="B10" s="27"/>
      <c r="C10" s="250" t="s">
        <v>224</v>
      </c>
      <c r="D10" s="260"/>
      <c r="E10" s="260"/>
      <c r="F10" s="260"/>
      <c r="G10" s="260"/>
      <c r="H10" s="260"/>
      <c r="I10" s="27"/>
      <c r="J10" s="27"/>
      <c r="K10" s="27"/>
      <c r="L10" s="27"/>
      <c r="M10" s="27"/>
      <c r="N10" s="27"/>
    </row>
  </sheetData>
  <mergeCells count="6">
    <mergeCell ref="C10:H10"/>
    <mergeCell ref="C3:H3"/>
    <mergeCell ref="D4:E4"/>
    <mergeCell ref="F4:F5"/>
    <mergeCell ref="G4:G5"/>
    <mergeCell ref="H4:H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3A099-2651-493D-A992-060117A63C8A}">
  <dimension ref="A1:I10"/>
  <sheetViews>
    <sheetView zoomScale="175" zoomScaleNormal="175" workbookViewId="0">
      <selection activeCell="D11" sqref="D11"/>
    </sheetView>
  </sheetViews>
  <sheetFormatPr defaultRowHeight="15" x14ac:dyDescent="0.25"/>
  <cols>
    <col min="2" max="2" width="21.7109375" customWidth="1"/>
    <col min="3" max="7" width="13.42578125" customWidth="1"/>
  </cols>
  <sheetData>
    <row r="1" spans="1:9" x14ac:dyDescent="0.25">
      <c r="A1" s="27"/>
      <c r="B1" s="27"/>
      <c r="C1" s="27"/>
      <c r="D1" s="27"/>
      <c r="E1" s="27"/>
      <c r="F1" s="27"/>
      <c r="G1" s="27"/>
      <c r="H1" s="27"/>
      <c r="I1" s="27"/>
    </row>
    <row r="2" spans="1:9" ht="38.25" customHeight="1" x14ac:dyDescent="0.25">
      <c r="A2" s="27"/>
      <c r="B2" s="261" t="s">
        <v>162</v>
      </c>
      <c r="C2" s="232"/>
      <c r="D2" s="232"/>
      <c r="E2" s="232"/>
      <c r="F2" s="232"/>
      <c r="G2" s="232"/>
      <c r="H2" s="27"/>
      <c r="I2" s="27"/>
    </row>
    <row r="3" spans="1:9" ht="48" customHeight="1" x14ac:dyDescent="0.25">
      <c r="A3" s="27"/>
      <c r="B3" s="56"/>
      <c r="C3" s="56" t="s">
        <v>159</v>
      </c>
      <c r="D3" s="56" t="s">
        <v>160</v>
      </c>
      <c r="E3" s="56" t="s">
        <v>161</v>
      </c>
      <c r="F3" s="56" t="s">
        <v>61</v>
      </c>
      <c r="G3" s="146" t="s">
        <v>158</v>
      </c>
      <c r="H3" s="27"/>
      <c r="I3" s="27"/>
    </row>
    <row r="4" spans="1:9" ht="30" x14ac:dyDescent="0.25">
      <c r="A4" s="27"/>
      <c r="B4" s="17" t="s">
        <v>67</v>
      </c>
      <c r="C4" s="94">
        <v>0.55000000000000004</v>
      </c>
      <c r="D4" s="94">
        <v>0.2</v>
      </c>
      <c r="E4" s="94">
        <v>0.1</v>
      </c>
      <c r="F4" s="94">
        <v>0.15</v>
      </c>
      <c r="G4" s="94">
        <f>SUM(C4:F4)</f>
        <v>1</v>
      </c>
      <c r="H4" s="27"/>
      <c r="I4" s="27"/>
    </row>
    <row r="5" spans="1:9" ht="42" customHeight="1" x14ac:dyDescent="0.25">
      <c r="A5" s="27"/>
      <c r="B5" s="44" t="s">
        <v>66</v>
      </c>
      <c r="C5" s="95">
        <v>0</v>
      </c>
      <c r="D5" s="95">
        <v>0.6</v>
      </c>
      <c r="E5" s="95">
        <v>0.25</v>
      </c>
      <c r="F5" s="95">
        <v>0.15</v>
      </c>
      <c r="G5" s="95">
        <f>SUM(C5:F5)</f>
        <v>1</v>
      </c>
      <c r="H5" s="27"/>
      <c r="I5" s="27"/>
    </row>
    <row r="6" spans="1:9" x14ac:dyDescent="0.25">
      <c r="A6" s="27"/>
      <c r="B6" s="27"/>
      <c r="C6" s="27"/>
      <c r="D6" s="27"/>
      <c r="E6" s="27"/>
      <c r="F6" s="27"/>
      <c r="G6" s="27"/>
      <c r="H6" s="27"/>
      <c r="I6" s="27"/>
    </row>
    <row r="7" spans="1:9" x14ac:dyDescent="0.25">
      <c r="A7" s="27"/>
      <c r="B7" s="27"/>
      <c r="C7" s="27"/>
      <c r="D7" s="27"/>
      <c r="E7" s="27"/>
      <c r="F7" s="27"/>
      <c r="G7" s="27"/>
      <c r="H7" s="27"/>
      <c r="I7" s="27"/>
    </row>
    <row r="8" spans="1:9" x14ac:dyDescent="0.25">
      <c r="A8" s="27"/>
      <c r="B8" s="27"/>
      <c r="C8" s="27"/>
      <c r="D8" s="27"/>
      <c r="E8" s="27"/>
      <c r="F8" s="27"/>
      <c r="G8" s="27"/>
      <c r="H8" s="27"/>
      <c r="I8" s="27"/>
    </row>
    <row r="9" spans="1:9" x14ac:dyDescent="0.25">
      <c r="A9" s="27"/>
      <c r="B9" s="27"/>
      <c r="C9" s="27"/>
      <c r="D9" s="27"/>
      <c r="E9" s="27"/>
      <c r="F9" s="27"/>
      <c r="G9" s="27"/>
      <c r="H9" s="27"/>
      <c r="I9" s="27"/>
    </row>
    <row r="10" spans="1:9" x14ac:dyDescent="0.25">
      <c r="A10" s="93"/>
      <c r="B10" s="93"/>
      <c r="C10" s="93"/>
      <c r="D10" s="93"/>
      <c r="E10" s="93"/>
      <c r="F10" s="93"/>
      <c r="G10" s="93"/>
      <c r="H10" s="93"/>
      <c r="I10" s="93"/>
    </row>
  </sheetData>
  <mergeCells count="1">
    <mergeCell ref="B2:G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A15DE-5256-4222-B89E-DA6AE4F16853}">
  <dimension ref="A1:M22"/>
  <sheetViews>
    <sheetView zoomScale="130" zoomScaleNormal="130" workbookViewId="0">
      <selection activeCell="C19" sqref="C19"/>
    </sheetView>
  </sheetViews>
  <sheetFormatPr defaultRowHeight="15" x14ac:dyDescent="0.25"/>
  <cols>
    <col min="2" max="2" width="24.7109375" style="84" customWidth="1"/>
    <col min="3" max="6" width="18" customWidth="1"/>
    <col min="7" max="8" width="19.7109375" customWidth="1"/>
    <col min="9" max="9" width="9.140625" style="7"/>
  </cols>
  <sheetData>
    <row r="1" spans="1:13" x14ac:dyDescent="0.25">
      <c r="A1" s="27"/>
      <c r="B1" s="159"/>
      <c r="C1" s="27"/>
      <c r="D1" s="27"/>
      <c r="E1" s="27"/>
      <c r="F1" s="27"/>
      <c r="G1" s="27"/>
      <c r="H1" s="27"/>
      <c r="I1" s="27"/>
      <c r="J1" s="7"/>
    </row>
    <row r="2" spans="1:13" ht="25.5" customHeight="1" x14ac:dyDescent="0.25">
      <c r="A2" s="27"/>
      <c r="B2" s="274" t="s">
        <v>188</v>
      </c>
      <c r="C2" s="275"/>
      <c r="D2" s="275"/>
      <c r="E2" s="275"/>
      <c r="F2" s="275"/>
      <c r="G2" s="275"/>
      <c r="H2" s="275"/>
      <c r="I2" s="27"/>
    </row>
    <row r="3" spans="1:13" ht="40.5" customHeight="1" x14ac:dyDescent="0.25">
      <c r="A3" s="27"/>
      <c r="B3" s="174"/>
      <c r="C3" s="271" t="s">
        <v>187</v>
      </c>
      <c r="D3" s="272"/>
      <c r="E3" s="272"/>
      <c r="F3" s="272"/>
      <c r="G3" s="272"/>
      <c r="H3" s="273"/>
      <c r="I3" s="27"/>
    </row>
    <row r="4" spans="1:13" ht="21.75" customHeight="1" x14ac:dyDescent="0.25">
      <c r="A4" s="27"/>
      <c r="B4" s="279" t="s">
        <v>184</v>
      </c>
      <c r="C4" s="274" t="s">
        <v>182</v>
      </c>
      <c r="D4" s="274"/>
      <c r="E4" s="274" t="s">
        <v>183</v>
      </c>
      <c r="F4" s="274"/>
      <c r="G4" s="277" t="s">
        <v>181</v>
      </c>
      <c r="H4" s="278"/>
      <c r="I4" s="27"/>
    </row>
    <row r="5" spans="1:13" ht="35.25" customHeight="1" x14ac:dyDescent="0.25">
      <c r="A5" s="27"/>
      <c r="B5" s="279"/>
      <c r="C5" s="274"/>
      <c r="D5" s="274"/>
      <c r="E5" s="274"/>
      <c r="F5" s="274"/>
      <c r="G5" s="161" t="s">
        <v>179</v>
      </c>
      <c r="H5" s="132" t="s">
        <v>180</v>
      </c>
      <c r="I5" s="27"/>
    </row>
    <row r="6" spans="1:13" ht="42" customHeight="1" x14ac:dyDescent="0.25">
      <c r="A6" s="27"/>
      <c r="B6" s="279"/>
      <c r="C6" s="177" t="s">
        <v>175</v>
      </c>
      <c r="D6" s="177" t="s">
        <v>170</v>
      </c>
      <c r="E6" s="177" t="s">
        <v>175</v>
      </c>
      <c r="F6" s="177" t="s">
        <v>170</v>
      </c>
      <c r="G6" s="177" t="s">
        <v>170</v>
      </c>
      <c r="H6" s="178" t="s">
        <v>170</v>
      </c>
      <c r="I6" s="27"/>
      <c r="J6" t="s">
        <v>171</v>
      </c>
      <c r="K6" t="s">
        <v>172</v>
      </c>
      <c r="L6" t="s">
        <v>173</v>
      </c>
      <c r="M6" t="s">
        <v>174</v>
      </c>
    </row>
    <row r="7" spans="1:13" ht="12" customHeight="1" x14ac:dyDescent="0.25">
      <c r="A7" s="27"/>
      <c r="B7" s="179"/>
      <c r="C7" s="180" t="s">
        <v>36</v>
      </c>
      <c r="D7" s="180" t="s">
        <v>37</v>
      </c>
      <c r="E7" s="180" t="s">
        <v>38</v>
      </c>
      <c r="F7" s="180" t="s">
        <v>39</v>
      </c>
      <c r="G7" s="180" t="s">
        <v>40</v>
      </c>
      <c r="H7" s="181" t="s">
        <v>48</v>
      </c>
      <c r="I7" s="27"/>
    </row>
    <row r="8" spans="1:13" ht="33" customHeight="1" x14ac:dyDescent="0.25">
      <c r="A8" s="27"/>
      <c r="B8" s="175" t="s">
        <v>176</v>
      </c>
      <c r="C8" s="150">
        <f>J11</f>
        <v>6.8000000000000005E-2</v>
      </c>
      <c r="D8" s="150">
        <f>J8</f>
        <v>9.1999999999999998E-2</v>
      </c>
      <c r="E8" s="150">
        <f>K11</f>
        <v>9.5000000000000001E-2</v>
      </c>
      <c r="F8" s="150">
        <f>K8</f>
        <v>0.17749999999999999</v>
      </c>
      <c r="G8" s="150">
        <f t="shared" ref="G8:H10" si="0">L8</f>
        <v>0.16450000000000001</v>
      </c>
      <c r="H8" s="172">
        <f t="shared" si="0"/>
        <v>0.22750000000000001</v>
      </c>
      <c r="I8" s="27"/>
      <c r="J8">
        <v>9.1999999999999998E-2</v>
      </c>
      <c r="K8">
        <v>0.17749999999999999</v>
      </c>
      <c r="L8">
        <v>0.16450000000000001</v>
      </c>
      <c r="M8">
        <v>0.22750000000000001</v>
      </c>
    </row>
    <row r="9" spans="1:13" ht="33" customHeight="1" x14ac:dyDescent="0.25">
      <c r="A9" s="27"/>
      <c r="B9" s="175" t="s">
        <v>177</v>
      </c>
      <c r="C9" s="150">
        <f t="shared" ref="C9:C10" si="1">J12</f>
        <v>6.3500000000000001E-2</v>
      </c>
      <c r="D9" s="150">
        <f t="shared" ref="D9:D10" si="2">J9</f>
        <v>8.8999999999999996E-2</v>
      </c>
      <c r="E9" s="150">
        <f t="shared" ref="E9:E10" si="3">K12</f>
        <v>9.2999999999999999E-2</v>
      </c>
      <c r="F9" s="150">
        <f t="shared" ref="F9:F10" si="4">K9</f>
        <v>0.17199999999999999</v>
      </c>
      <c r="G9" s="150">
        <f t="shared" si="0"/>
        <v>0.16600000000000001</v>
      </c>
      <c r="H9" s="172">
        <f t="shared" si="0"/>
        <v>0.22800000000000001</v>
      </c>
      <c r="I9" s="27"/>
      <c r="J9">
        <v>8.8999999999999996E-2</v>
      </c>
      <c r="K9">
        <v>0.17199999999999999</v>
      </c>
      <c r="L9">
        <v>0.16600000000000001</v>
      </c>
      <c r="M9">
        <v>0.22800000000000001</v>
      </c>
    </row>
    <row r="10" spans="1:13" ht="33" customHeight="1" x14ac:dyDescent="0.25">
      <c r="A10" s="27"/>
      <c r="B10" s="176" t="s">
        <v>178</v>
      </c>
      <c r="C10" s="153">
        <f t="shared" si="1"/>
        <v>1.2500000000000001E-2</v>
      </c>
      <c r="D10" s="153">
        <f t="shared" si="2"/>
        <v>1.95E-2</v>
      </c>
      <c r="E10" s="153">
        <f t="shared" si="3"/>
        <v>4.9000000000000002E-2</v>
      </c>
      <c r="F10" s="153">
        <f t="shared" si="4"/>
        <v>0.111</v>
      </c>
      <c r="G10" s="153">
        <f t="shared" si="0"/>
        <v>0.10050000000000001</v>
      </c>
      <c r="H10" s="173">
        <f t="shared" si="0"/>
        <v>0.18</v>
      </c>
      <c r="I10" s="27"/>
      <c r="J10">
        <v>1.95E-2</v>
      </c>
      <c r="K10">
        <v>0.111</v>
      </c>
      <c r="L10">
        <v>0.10050000000000001</v>
      </c>
      <c r="M10">
        <v>0.18</v>
      </c>
    </row>
    <row r="11" spans="1:13" ht="46.5" customHeight="1" x14ac:dyDescent="0.25">
      <c r="A11" s="27"/>
      <c r="B11" s="276" t="s">
        <v>189</v>
      </c>
      <c r="C11" s="276"/>
      <c r="D11" s="276"/>
      <c r="E11" s="276"/>
      <c r="F11" s="276"/>
      <c r="G11" s="276"/>
      <c r="H11" s="276"/>
      <c r="I11" s="27"/>
      <c r="J11">
        <v>6.8000000000000005E-2</v>
      </c>
      <c r="K11">
        <v>9.5000000000000001E-2</v>
      </c>
      <c r="L11">
        <v>8.8499999999999995E-2</v>
      </c>
      <c r="M11">
        <v>0.1065</v>
      </c>
    </row>
    <row r="12" spans="1:13" x14ac:dyDescent="0.25">
      <c r="A12" s="27"/>
      <c r="B12" s="159"/>
      <c r="C12" s="27"/>
      <c r="D12" s="27"/>
      <c r="E12" s="27"/>
      <c r="F12" s="27"/>
      <c r="G12" s="27"/>
      <c r="H12" s="27"/>
      <c r="I12" s="27"/>
      <c r="J12">
        <v>6.3500000000000001E-2</v>
      </c>
      <c r="K12">
        <v>9.2999999999999999E-2</v>
      </c>
      <c r="L12">
        <v>8.5999999999999993E-2</v>
      </c>
      <c r="M12">
        <v>0.104</v>
      </c>
    </row>
    <row r="13" spans="1:13" x14ac:dyDescent="0.25">
      <c r="A13" s="27"/>
      <c r="B13" s="159"/>
      <c r="C13" s="27"/>
      <c r="D13" s="27"/>
      <c r="E13" s="27"/>
      <c r="F13" s="27"/>
      <c r="G13" s="27"/>
      <c r="H13" s="27"/>
      <c r="I13" s="27"/>
      <c r="J13">
        <v>1.2500000000000001E-2</v>
      </c>
      <c r="K13">
        <v>4.9000000000000002E-2</v>
      </c>
      <c r="L13">
        <v>4.0500000000000001E-2</v>
      </c>
      <c r="M13">
        <v>7.2999999999999995E-2</v>
      </c>
    </row>
    <row r="14" spans="1:13" x14ac:dyDescent="0.25">
      <c r="A14" s="27"/>
      <c r="B14" s="159"/>
      <c r="C14" s="27"/>
      <c r="D14" s="27"/>
      <c r="E14" s="27"/>
      <c r="F14" s="27"/>
      <c r="G14" s="27"/>
      <c r="H14" s="27"/>
      <c r="I14" s="27"/>
    </row>
    <row r="15" spans="1:13" x14ac:dyDescent="0.25">
      <c r="A15" s="27"/>
      <c r="B15" s="159"/>
      <c r="C15" s="27"/>
      <c r="D15" s="27"/>
      <c r="E15" s="27"/>
      <c r="F15" s="27"/>
      <c r="G15" s="27"/>
      <c r="H15" s="27"/>
      <c r="I15" s="27"/>
    </row>
    <row r="16" spans="1:13" x14ac:dyDescent="0.25">
      <c r="A16" s="27"/>
      <c r="B16" s="159"/>
      <c r="C16" s="27"/>
      <c r="D16" s="27"/>
      <c r="E16" s="27"/>
      <c r="F16" s="27"/>
      <c r="G16" s="27"/>
      <c r="H16" s="27"/>
      <c r="I16" s="27"/>
    </row>
    <row r="17" spans="1:9" x14ac:dyDescent="0.25">
      <c r="A17" s="27"/>
      <c r="B17" s="159"/>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row r="20" spans="1:9" x14ac:dyDescent="0.25">
      <c r="A20" s="7"/>
      <c r="B20" s="83"/>
      <c r="C20" s="7"/>
      <c r="D20" s="7"/>
      <c r="E20" s="7"/>
      <c r="F20" s="7"/>
      <c r="G20" s="7"/>
      <c r="H20" s="7"/>
    </row>
    <row r="21" spans="1:9" x14ac:dyDescent="0.25">
      <c r="A21" s="7"/>
      <c r="B21" s="83"/>
      <c r="C21" s="7"/>
      <c r="D21" s="7"/>
      <c r="E21" s="7"/>
      <c r="F21" s="7"/>
      <c r="G21" s="7"/>
      <c r="H21" s="7"/>
    </row>
    <row r="22" spans="1:9" x14ac:dyDescent="0.25">
      <c r="A22" s="7"/>
      <c r="B22" s="83"/>
      <c r="C22" s="7"/>
      <c r="D22" s="7"/>
      <c r="E22" s="7"/>
      <c r="F22" s="7"/>
      <c r="G22" s="7"/>
      <c r="H22" s="7"/>
    </row>
  </sheetData>
  <mergeCells count="7">
    <mergeCell ref="C3:H3"/>
    <mergeCell ref="B2:H2"/>
    <mergeCell ref="B11:H11"/>
    <mergeCell ref="C4:D5"/>
    <mergeCell ref="E4:F5"/>
    <mergeCell ref="G4:H4"/>
    <mergeCell ref="B4:B6"/>
  </mergeCells>
  <pageMargins left="0.7" right="0.7" top="0.75" bottom="0.75" header="0.3" footer="0.3"/>
  <ignoredErrors>
    <ignoredError sqref="C7 D7:H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A37FB-A0D7-49EC-9418-A1C012E9A476}">
  <dimension ref="A1:M19"/>
  <sheetViews>
    <sheetView zoomScale="130" zoomScaleNormal="130" workbookViewId="0">
      <selection activeCell="E4" sqref="E4:F5"/>
    </sheetView>
  </sheetViews>
  <sheetFormatPr defaultRowHeight="15" x14ac:dyDescent="0.25"/>
  <cols>
    <col min="2" max="2" width="24.7109375" style="84" customWidth="1"/>
    <col min="3" max="6" width="18.42578125" customWidth="1"/>
    <col min="7" max="8" width="19.5703125" customWidth="1"/>
    <col min="9" max="9" width="9.140625" style="7"/>
  </cols>
  <sheetData>
    <row r="1" spans="1:13" x14ac:dyDescent="0.25">
      <c r="A1" s="27"/>
      <c r="B1" s="159"/>
      <c r="C1" s="27"/>
      <c r="D1" s="27"/>
      <c r="E1" s="27"/>
      <c r="F1" s="27"/>
      <c r="G1" s="27"/>
      <c r="H1" s="27"/>
      <c r="I1" s="27"/>
      <c r="J1" s="7"/>
    </row>
    <row r="2" spans="1:13" ht="27" customHeight="1" x14ac:dyDescent="0.25">
      <c r="A2" s="27"/>
      <c r="B2" s="280" t="s">
        <v>186</v>
      </c>
      <c r="C2" s="281"/>
      <c r="D2" s="281"/>
      <c r="E2" s="281"/>
      <c r="F2" s="281"/>
      <c r="G2" s="281"/>
      <c r="H2" s="281"/>
      <c r="I2" s="27"/>
    </row>
    <row r="3" spans="1:13" ht="35.25" customHeight="1" x14ac:dyDescent="0.25">
      <c r="A3" s="27"/>
      <c r="B3" s="174"/>
      <c r="C3" s="271" t="s">
        <v>185</v>
      </c>
      <c r="D3" s="272"/>
      <c r="E3" s="272"/>
      <c r="F3" s="272"/>
      <c r="G3" s="272"/>
      <c r="H3" s="273"/>
      <c r="I3" s="27"/>
    </row>
    <row r="4" spans="1:13" ht="21.75" customHeight="1" x14ac:dyDescent="0.25">
      <c r="A4" s="27"/>
      <c r="B4" s="279" t="s">
        <v>184</v>
      </c>
      <c r="C4" s="274" t="s">
        <v>182</v>
      </c>
      <c r="D4" s="274"/>
      <c r="E4" s="274" t="s">
        <v>183</v>
      </c>
      <c r="F4" s="274"/>
      <c r="G4" s="277" t="s">
        <v>181</v>
      </c>
      <c r="H4" s="278"/>
      <c r="I4" s="27"/>
    </row>
    <row r="5" spans="1:13" ht="34.5" customHeight="1" x14ac:dyDescent="0.25">
      <c r="A5" s="27"/>
      <c r="B5" s="279"/>
      <c r="C5" s="274"/>
      <c r="D5" s="274"/>
      <c r="E5" s="274"/>
      <c r="F5" s="274"/>
      <c r="G5" s="161" t="s">
        <v>179</v>
      </c>
      <c r="H5" s="132" t="s">
        <v>180</v>
      </c>
      <c r="I5" s="27"/>
    </row>
    <row r="6" spans="1:13" ht="42" customHeight="1" x14ac:dyDescent="0.25">
      <c r="A6" s="27"/>
      <c r="B6" s="279"/>
      <c r="C6" s="177" t="s">
        <v>175</v>
      </c>
      <c r="D6" s="177" t="s">
        <v>170</v>
      </c>
      <c r="E6" s="177" t="s">
        <v>175</v>
      </c>
      <c r="F6" s="177" t="s">
        <v>170</v>
      </c>
      <c r="G6" s="177" t="s">
        <v>170</v>
      </c>
      <c r="H6" s="178" t="s">
        <v>170</v>
      </c>
      <c r="I6" s="27"/>
      <c r="J6" t="s">
        <v>171</v>
      </c>
      <c r="K6" t="s">
        <v>172</v>
      </c>
      <c r="L6" t="s">
        <v>173</v>
      </c>
      <c r="M6" t="s">
        <v>174</v>
      </c>
    </row>
    <row r="7" spans="1:13" ht="13.5" customHeight="1" x14ac:dyDescent="0.25">
      <c r="A7" s="27"/>
      <c r="B7" s="179"/>
      <c r="C7" s="180" t="s">
        <v>36</v>
      </c>
      <c r="D7" s="180" t="s">
        <v>37</v>
      </c>
      <c r="E7" s="180" t="s">
        <v>38</v>
      </c>
      <c r="F7" s="180" t="s">
        <v>39</v>
      </c>
      <c r="G7" s="180" t="s">
        <v>40</v>
      </c>
      <c r="H7" s="181" t="s">
        <v>48</v>
      </c>
      <c r="I7" s="27"/>
    </row>
    <row r="8" spans="1:13" ht="33" customHeight="1" x14ac:dyDescent="0.25">
      <c r="A8" s="27"/>
      <c r="B8" s="175" t="s">
        <v>176</v>
      </c>
      <c r="C8" s="150">
        <f>J11</f>
        <v>0.42949999999999999</v>
      </c>
      <c r="D8" s="150">
        <f>J8</f>
        <v>0.441</v>
      </c>
      <c r="E8" s="150">
        <f>K11</f>
        <v>0.442</v>
      </c>
      <c r="F8" s="150">
        <f>K8</f>
        <v>0.48649999999999999</v>
      </c>
      <c r="G8" s="150">
        <f t="shared" ref="G8:H8" si="0">L8</f>
        <v>0.47749999999999998</v>
      </c>
      <c r="H8" s="172">
        <f t="shared" si="0"/>
        <v>0.54700000000000004</v>
      </c>
      <c r="I8" s="27"/>
      <c r="J8">
        <v>0.441</v>
      </c>
      <c r="K8">
        <v>0.48649999999999999</v>
      </c>
      <c r="L8">
        <v>0.47749999999999998</v>
      </c>
      <c r="M8">
        <v>0.54700000000000004</v>
      </c>
    </row>
    <row r="9" spans="1:13" ht="33" customHeight="1" x14ac:dyDescent="0.25">
      <c r="A9" s="27"/>
      <c r="B9" s="175" t="s">
        <v>177</v>
      </c>
      <c r="C9" s="150">
        <f t="shared" ref="C9:C10" si="1">J12</f>
        <v>0.20899999999999999</v>
      </c>
      <c r="D9" s="150">
        <f t="shared" ref="D9:D10" si="2">J9</f>
        <v>0.23649999999999999</v>
      </c>
      <c r="E9" s="150">
        <f t="shared" ref="E9:E10" si="3">K12</f>
        <v>0.23250000000000001</v>
      </c>
      <c r="F9" s="150">
        <f t="shared" ref="F9:F10" si="4">K9</f>
        <v>0.314</v>
      </c>
      <c r="G9" s="150">
        <f t="shared" ref="G9:G10" si="5">L9</f>
        <v>0.30449999999999999</v>
      </c>
      <c r="H9" s="172">
        <f t="shared" ref="H9:H10" si="6">M9</f>
        <v>0.378</v>
      </c>
      <c r="I9" s="27"/>
      <c r="J9">
        <v>0.23649999999999999</v>
      </c>
      <c r="K9">
        <v>0.314</v>
      </c>
      <c r="L9">
        <v>0.30449999999999999</v>
      </c>
      <c r="M9">
        <v>0.378</v>
      </c>
    </row>
    <row r="10" spans="1:13" ht="33" customHeight="1" x14ac:dyDescent="0.25">
      <c r="A10" s="27"/>
      <c r="B10" s="176" t="s">
        <v>178</v>
      </c>
      <c r="C10" s="153">
        <f t="shared" si="1"/>
        <v>5.0000000000000001E-3</v>
      </c>
      <c r="D10" s="153">
        <f t="shared" si="2"/>
        <v>1.2E-2</v>
      </c>
      <c r="E10" s="153">
        <f t="shared" si="3"/>
        <v>1.0500000000000001E-2</v>
      </c>
      <c r="F10" s="153">
        <f t="shared" si="4"/>
        <v>3.0499999999999999E-2</v>
      </c>
      <c r="G10" s="153">
        <f t="shared" si="5"/>
        <v>2.4500000000000001E-2</v>
      </c>
      <c r="H10" s="173">
        <f t="shared" si="6"/>
        <v>6.8500000000000005E-2</v>
      </c>
      <c r="I10" s="27"/>
      <c r="J10">
        <v>1.2E-2</v>
      </c>
      <c r="K10">
        <v>3.0499999999999999E-2</v>
      </c>
      <c r="L10">
        <v>2.4500000000000001E-2</v>
      </c>
      <c r="M10">
        <v>6.8500000000000005E-2</v>
      </c>
    </row>
    <row r="11" spans="1:13" ht="34.5" customHeight="1" x14ac:dyDescent="0.25">
      <c r="A11" s="27"/>
      <c r="B11" s="276" t="s">
        <v>190</v>
      </c>
      <c r="C11" s="276"/>
      <c r="D11" s="276"/>
      <c r="E11" s="276"/>
      <c r="F11" s="276"/>
      <c r="G11" s="276"/>
      <c r="H11" s="276"/>
      <c r="I11" s="27"/>
      <c r="J11">
        <v>0.42949999999999999</v>
      </c>
      <c r="K11">
        <v>0.442</v>
      </c>
      <c r="L11">
        <v>0.4395</v>
      </c>
      <c r="M11">
        <v>0.434</v>
      </c>
    </row>
    <row r="12" spans="1:13" x14ac:dyDescent="0.25">
      <c r="A12" s="27"/>
      <c r="B12" s="159"/>
      <c r="C12" s="27"/>
      <c r="D12" s="27"/>
      <c r="E12" s="27"/>
      <c r="F12" s="27"/>
      <c r="G12" s="27"/>
      <c r="H12" s="27"/>
      <c r="I12" s="27"/>
      <c r="J12">
        <v>0.20899999999999999</v>
      </c>
      <c r="K12">
        <v>0.23250000000000001</v>
      </c>
      <c r="L12">
        <v>0.2235</v>
      </c>
      <c r="M12">
        <v>0.24299999999999999</v>
      </c>
    </row>
    <row r="13" spans="1:13" x14ac:dyDescent="0.25">
      <c r="A13" s="27"/>
      <c r="B13" s="159"/>
      <c r="C13" s="27"/>
      <c r="D13" s="27"/>
      <c r="E13" s="27"/>
      <c r="F13" s="27"/>
      <c r="G13" s="27"/>
      <c r="H13" s="27"/>
      <c r="I13" s="27"/>
      <c r="J13">
        <v>5.0000000000000001E-3</v>
      </c>
      <c r="K13">
        <v>1.0500000000000001E-2</v>
      </c>
      <c r="L13">
        <v>7.4999999999999997E-3</v>
      </c>
      <c r="M13">
        <v>1.4500000000000001E-2</v>
      </c>
    </row>
    <row r="14" spans="1:13" x14ac:dyDescent="0.25">
      <c r="A14" s="27"/>
      <c r="B14" s="159"/>
      <c r="C14" s="27"/>
      <c r="D14" s="27"/>
      <c r="E14" s="27"/>
      <c r="F14" s="27"/>
      <c r="G14" s="27"/>
      <c r="H14" s="27"/>
      <c r="I14" s="27"/>
    </row>
    <row r="15" spans="1:13" x14ac:dyDescent="0.25">
      <c r="A15" s="27"/>
      <c r="B15" s="159"/>
      <c r="C15" s="27"/>
      <c r="D15" s="27"/>
      <c r="E15" s="27"/>
      <c r="F15" s="27"/>
      <c r="G15" s="27"/>
      <c r="H15" s="27"/>
      <c r="I15" s="27"/>
    </row>
    <row r="16" spans="1:13" x14ac:dyDescent="0.25">
      <c r="A16" s="27"/>
      <c r="B16" s="159"/>
      <c r="C16" s="27"/>
      <c r="D16" s="27"/>
      <c r="E16" s="27"/>
      <c r="F16" s="27"/>
      <c r="G16" s="27"/>
      <c r="H16" s="27"/>
      <c r="I16" s="27"/>
    </row>
    <row r="17" spans="1:9" x14ac:dyDescent="0.25">
      <c r="A17" s="27"/>
      <c r="B17" s="159"/>
      <c r="C17" s="27"/>
      <c r="D17" s="27"/>
      <c r="E17" s="27"/>
      <c r="F17" s="27"/>
      <c r="G17" s="27"/>
      <c r="H17" s="27"/>
      <c r="I17" s="27"/>
    </row>
    <row r="18" spans="1:9" x14ac:dyDescent="0.25">
      <c r="A18" s="7"/>
      <c r="B18" s="83"/>
      <c r="C18" s="7"/>
      <c r="D18" s="7"/>
      <c r="E18" s="7"/>
      <c r="F18" s="7"/>
      <c r="G18" s="7"/>
      <c r="H18" s="7"/>
    </row>
    <row r="19" spans="1:9" x14ac:dyDescent="0.25">
      <c r="A19" s="7"/>
      <c r="B19" s="83"/>
      <c r="C19" s="7"/>
      <c r="D19" s="7"/>
      <c r="E19" s="7"/>
      <c r="F19" s="7"/>
      <c r="G19" s="7"/>
      <c r="H19" s="7"/>
    </row>
  </sheetData>
  <mergeCells count="7">
    <mergeCell ref="B4:B6"/>
    <mergeCell ref="B2:H2"/>
    <mergeCell ref="B11:H11"/>
    <mergeCell ref="G4:H4"/>
    <mergeCell ref="E4:F5"/>
    <mergeCell ref="C4:D5"/>
    <mergeCell ref="C3:H3"/>
  </mergeCells>
  <pageMargins left="0.7" right="0.7" top="0.75" bottom="0.75" header="0.3" footer="0.3"/>
  <ignoredErrors>
    <ignoredError sqref="C7:H7"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ADEDF-B83D-46AD-B5BF-06E15F6E8C99}">
  <dimension ref="A1:M11"/>
  <sheetViews>
    <sheetView zoomScale="145" zoomScaleNormal="145" workbookViewId="0">
      <selection activeCell="D14" sqref="D14"/>
    </sheetView>
  </sheetViews>
  <sheetFormatPr defaultRowHeight="15" x14ac:dyDescent="0.25"/>
  <cols>
    <col min="1" max="1" width="9.140625" style="7"/>
    <col min="2" max="2" width="15.42578125" customWidth="1"/>
    <col min="3" max="3" width="22.28515625" customWidth="1"/>
    <col min="4" max="4" width="22" customWidth="1"/>
    <col min="5" max="7" width="21.140625" customWidth="1"/>
    <col min="8" max="8" width="9.140625" style="7"/>
  </cols>
  <sheetData>
    <row r="1" spans="2:13" s="7" customFormat="1" x14ac:dyDescent="0.25"/>
    <row r="2" spans="2:13" ht="42" customHeight="1" x14ac:dyDescent="0.25">
      <c r="B2" s="285" t="s">
        <v>164</v>
      </c>
      <c r="C2" s="286"/>
      <c r="D2" s="286"/>
      <c r="E2" s="286"/>
      <c r="F2" s="286"/>
      <c r="G2" s="286"/>
      <c r="I2" s="7"/>
      <c r="J2" s="7"/>
    </row>
    <row r="3" spans="2:13" ht="43.5" customHeight="1" x14ac:dyDescent="0.25">
      <c r="B3" s="128"/>
      <c r="C3" s="129"/>
      <c r="D3" s="271" t="s">
        <v>163</v>
      </c>
      <c r="E3" s="283" t="s">
        <v>148</v>
      </c>
      <c r="F3" s="283"/>
      <c r="G3" s="284"/>
    </row>
    <row r="4" spans="2:13" ht="45" customHeight="1" x14ac:dyDescent="0.25">
      <c r="B4" s="154"/>
      <c r="C4" s="152"/>
      <c r="D4" s="287"/>
      <c r="E4" s="149" t="s">
        <v>132</v>
      </c>
      <c r="F4" s="149" t="s">
        <v>133</v>
      </c>
      <c r="G4" s="158" t="s">
        <v>152</v>
      </c>
    </row>
    <row r="5" spans="2:13" ht="19.5" customHeight="1" x14ac:dyDescent="0.25">
      <c r="B5" s="288" t="s">
        <v>138</v>
      </c>
      <c r="C5" s="166" t="s">
        <v>150</v>
      </c>
      <c r="D5" s="150">
        <v>7.2400000000000006E-2</v>
      </c>
      <c r="E5" s="133">
        <v>0.33</v>
      </c>
      <c r="F5" s="133">
        <v>0.28649999999999998</v>
      </c>
      <c r="G5" s="134">
        <v>0.2505</v>
      </c>
      <c r="J5">
        <v>0.33</v>
      </c>
      <c r="K5">
        <v>0.28649999999999998</v>
      </c>
      <c r="L5">
        <v>0.2505</v>
      </c>
      <c r="M5">
        <v>0.24199999999999999</v>
      </c>
    </row>
    <row r="6" spans="2:13" ht="19.5" customHeight="1" x14ac:dyDescent="0.25">
      <c r="B6" s="288"/>
      <c r="C6" s="166" t="s">
        <v>151</v>
      </c>
      <c r="D6" s="150">
        <v>0.12720000000000001</v>
      </c>
      <c r="E6" s="133">
        <v>0.16800000000000001</v>
      </c>
      <c r="F6" s="133">
        <v>9.7500000000000003E-2</v>
      </c>
      <c r="G6" s="134">
        <v>4.7500000000000001E-2</v>
      </c>
      <c r="J6">
        <v>0.06</v>
      </c>
      <c r="K6">
        <v>1.0500000000000001E-2</v>
      </c>
      <c r="L6">
        <v>0</v>
      </c>
      <c r="M6">
        <v>0</v>
      </c>
    </row>
    <row r="7" spans="2:13" ht="9" customHeight="1" x14ac:dyDescent="0.25">
      <c r="B7" s="156"/>
      <c r="C7" s="155"/>
      <c r="D7" s="152"/>
      <c r="E7" s="133"/>
      <c r="F7" s="133"/>
      <c r="G7" s="134"/>
      <c r="J7">
        <v>0.16800000000000001</v>
      </c>
      <c r="K7">
        <v>9.7500000000000003E-2</v>
      </c>
      <c r="L7">
        <v>4.7500000000000001E-2</v>
      </c>
      <c r="M7">
        <v>3.5000000000000003E-2</v>
      </c>
    </row>
    <row r="8" spans="2:13" ht="19.5" customHeight="1" x14ac:dyDescent="0.25">
      <c r="B8" s="288" t="s">
        <v>139</v>
      </c>
      <c r="C8" s="166" t="s">
        <v>150</v>
      </c>
      <c r="D8" s="150">
        <v>0.05</v>
      </c>
      <c r="E8" s="133">
        <v>0.1585</v>
      </c>
      <c r="F8" s="133">
        <v>7.8E-2</v>
      </c>
      <c r="G8" s="134">
        <v>9.4999999999999998E-3</v>
      </c>
      <c r="J8">
        <v>0.1585</v>
      </c>
      <c r="K8">
        <v>7.8E-2</v>
      </c>
      <c r="L8">
        <v>9.4999999999999998E-3</v>
      </c>
      <c r="M8">
        <v>2E-3</v>
      </c>
    </row>
    <row r="9" spans="2:13" ht="19.5" customHeight="1" x14ac:dyDescent="0.25">
      <c r="B9" s="289"/>
      <c r="C9" s="167" t="s">
        <v>151</v>
      </c>
      <c r="D9" s="153">
        <v>8.48E-2</v>
      </c>
      <c r="E9" s="137">
        <v>0.06</v>
      </c>
      <c r="F9" s="137">
        <v>1.0500000000000001E-2</v>
      </c>
      <c r="G9" s="138">
        <v>0</v>
      </c>
    </row>
    <row r="10" spans="2:13" ht="66" customHeight="1" x14ac:dyDescent="0.25">
      <c r="B10" s="282" t="s">
        <v>140</v>
      </c>
      <c r="C10" s="282"/>
      <c r="D10" s="282"/>
      <c r="E10" s="282"/>
      <c r="F10" s="282"/>
      <c r="G10" s="282"/>
    </row>
    <row r="11" spans="2:13" x14ac:dyDescent="0.25">
      <c r="B11" s="7"/>
      <c r="C11" s="7"/>
      <c r="D11" s="7"/>
      <c r="E11" s="83"/>
      <c r="F11" s="83"/>
      <c r="G11" s="83"/>
    </row>
  </sheetData>
  <mergeCells count="6">
    <mergeCell ref="B10:G10"/>
    <mergeCell ref="E3:G3"/>
    <mergeCell ref="B2:G2"/>
    <mergeCell ref="D3:D4"/>
    <mergeCell ref="B5:B6"/>
    <mergeCell ref="B8:B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16611-5E48-4B16-A92D-F0B35D980A64}">
  <dimension ref="A2:L19"/>
  <sheetViews>
    <sheetView zoomScale="130" zoomScaleNormal="130" workbookViewId="0">
      <selection activeCell="B2" sqref="B2:F2"/>
    </sheetView>
  </sheetViews>
  <sheetFormatPr defaultRowHeight="15" x14ac:dyDescent="0.25"/>
  <cols>
    <col min="2" max="2" width="19.7109375" customWidth="1"/>
    <col min="3" max="3" width="24.28515625" customWidth="1"/>
    <col min="4" max="6" width="21.140625" customWidth="1"/>
  </cols>
  <sheetData>
    <row r="2" spans="1:12" ht="37.5" customHeight="1" x14ac:dyDescent="0.25">
      <c r="A2" s="7"/>
      <c r="B2" s="290" t="s">
        <v>165</v>
      </c>
      <c r="C2" s="290"/>
      <c r="D2" s="290"/>
      <c r="E2" s="290"/>
      <c r="F2" s="290"/>
      <c r="G2" s="168"/>
      <c r="H2" s="7"/>
      <c r="I2" s="7"/>
    </row>
    <row r="3" spans="1:12" ht="51" customHeight="1" x14ac:dyDescent="0.25">
      <c r="A3" s="7"/>
      <c r="B3" s="128"/>
      <c r="C3" s="129"/>
      <c r="D3" s="271" t="s">
        <v>166</v>
      </c>
      <c r="E3" s="271"/>
      <c r="F3" s="291"/>
      <c r="G3" s="7"/>
    </row>
    <row r="4" spans="1:12" ht="45" customHeight="1" x14ac:dyDescent="0.25">
      <c r="A4" s="7"/>
      <c r="B4" s="130"/>
      <c r="C4" s="93"/>
      <c r="D4" s="148" t="s">
        <v>132</v>
      </c>
      <c r="E4" s="148" t="s">
        <v>133</v>
      </c>
      <c r="F4" s="132" t="s">
        <v>152</v>
      </c>
      <c r="G4" s="7"/>
    </row>
    <row r="5" spans="1:12" ht="19.5" customHeight="1" x14ac:dyDescent="0.25">
      <c r="A5" s="7"/>
      <c r="B5" s="288" t="s">
        <v>138</v>
      </c>
      <c r="C5" s="166" t="s">
        <v>150</v>
      </c>
      <c r="D5" s="133">
        <v>0.4995</v>
      </c>
      <c r="E5" s="133">
        <v>0.42149999999999999</v>
      </c>
      <c r="F5" s="134">
        <v>0.36849999999999999</v>
      </c>
      <c r="G5" s="7"/>
      <c r="I5">
        <v>0.4995</v>
      </c>
      <c r="J5">
        <v>0.42149999999999999</v>
      </c>
      <c r="K5">
        <v>0.36849999999999999</v>
      </c>
      <c r="L5">
        <v>0.33400000000000002</v>
      </c>
    </row>
    <row r="6" spans="1:12" ht="19.5" customHeight="1" x14ac:dyDescent="0.25">
      <c r="A6" s="7"/>
      <c r="B6" s="288"/>
      <c r="C6" s="166" t="s">
        <v>151</v>
      </c>
      <c r="D6" s="133">
        <v>0.47899999999999998</v>
      </c>
      <c r="E6" s="133">
        <v>0.4</v>
      </c>
      <c r="F6" s="134">
        <v>0.34300000000000003</v>
      </c>
      <c r="G6" s="7"/>
      <c r="I6">
        <v>5.8000000000000003E-2</v>
      </c>
      <c r="J6">
        <v>1.4999999999999999E-2</v>
      </c>
      <c r="K6">
        <v>6.4999999999999997E-3</v>
      </c>
      <c r="L6">
        <v>7.4999999999999997E-3</v>
      </c>
    </row>
    <row r="7" spans="1:12" ht="9" customHeight="1" x14ac:dyDescent="0.25">
      <c r="A7" s="7"/>
      <c r="B7" s="135"/>
      <c r="C7" s="155"/>
      <c r="D7" s="133"/>
      <c r="E7" s="133"/>
      <c r="F7" s="134"/>
      <c r="G7" s="7"/>
      <c r="I7">
        <v>0.47899999999999998</v>
      </c>
      <c r="J7">
        <v>0.4</v>
      </c>
      <c r="K7">
        <v>0.34300000000000003</v>
      </c>
      <c r="L7">
        <v>0.34050000000000002</v>
      </c>
    </row>
    <row r="8" spans="1:12" ht="19.5" customHeight="1" x14ac:dyDescent="0.25">
      <c r="A8" s="7"/>
      <c r="B8" s="288" t="s">
        <v>139</v>
      </c>
      <c r="C8" s="166" t="s">
        <v>150</v>
      </c>
      <c r="D8" s="133">
        <v>5.9499999999999997E-2</v>
      </c>
      <c r="E8" s="133">
        <v>2.0500000000000001E-2</v>
      </c>
      <c r="F8" s="134">
        <v>9.4999999999999998E-3</v>
      </c>
      <c r="G8" s="7"/>
      <c r="I8">
        <v>5.9499999999999997E-2</v>
      </c>
      <c r="J8">
        <v>2.0500000000000001E-2</v>
      </c>
      <c r="K8">
        <v>9.4999999999999998E-3</v>
      </c>
      <c r="L8">
        <v>5.4999999999999997E-3</v>
      </c>
    </row>
    <row r="9" spans="1:12" ht="19.5" customHeight="1" x14ac:dyDescent="0.25">
      <c r="A9" s="7"/>
      <c r="B9" s="289"/>
      <c r="C9" s="167" t="s">
        <v>151</v>
      </c>
      <c r="D9" s="137">
        <v>5.8000000000000003E-2</v>
      </c>
      <c r="E9" s="137">
        <v>1.4999999999999999E-2</v>
      </c>
      <c r="F9" s="138">
        <v>6.4999999999999997E-3</v>
      </c>
      <c r="G9" s="7"/>
    </row>
    <row r="10" spans="1:12" ht="66" customHeight="1" x14ac:dyDescent="0.25">
      <c r="A10" s="7"/>
      <c r="B10" s="282" t="s">
        <v>140</v>
      </c>
      <c r="C10" s="282"/>
      <c r="D10" s="282"/>
      <c r="E10" s="282"/>
      <c r="F10" s="282"/>
      <c r="G10" s="7"/>
    </row>
    <row r="11" spans="1:12" x14ac:dyDescent="0.25">
      <c r="A11" s="7"/>
      <c r="B11" s="7"/>
      <c r="C11" s="7"/>
      <c r="D11" s="83"/>
      <c r="E11" s="83"/>
      <c r="F11" s="83"/>
      <c r="G11" s="7"/>
    </row>
    <row r="12" spans="1:12" x14ac:dyDescent="0.25">
      <c r="A12" s="7"/>
      <c r="B12" s="7"/>
      <c r="C12" s="7"/>
      <c r="D12" s="7"/>
      <c r="E12" s="7"/>
      <c r="F12" s="7"/>
      <c r="G12" s="7"/>
    </row>
    <row r="13" spans="1:12" x14ac:dyDescent="0.25">
      <c r="A13" s="7"/>
      <c r="G13" s="7"/>
    </row>
    <row r="14" spans="1:12" x14ac:dyDescent="0.25">
      <c r="A14" s="7"/>
      <c r="G14" s="7"/>
    </row>
    <row r="15" spans="1:12" x14ac:dyDescent="0.25">
      <c r="A15" s="7"/>
      <c r="G15" s="7"/>
    </row>
    <row r="16" spans="1:12" x14ac:dyDescent="0.25">
      <c r="A16" s="7"/>
      <c r="D16">
        <v>0.4995</v>
      </c>
      <c r="E16">
        <v>0.42149999999999999</v>
      </c>
      <c r="F16">
        <v>0.36849999999999999</v>
      </c>
    </row>
    <row r="17" spans="1:6" x14ac:dyDescent="0.25">
      <c r="A17" s="7"/>
      <c r="D17">
        <v>5.9499999999999997E-2</v>
      </c>
      <c r="E17">
        <v>2.0500000000000001E-2</v>
      </c>
      <c r="F17">
        <v>9.4999999999999998E-3</v>
      </c>
    </row>
    <row r="18" spans="1:6" x14ac:dyDescent="0.25">
      <c r="A18" s="7"/>
      <c r="D18">
        <v>0.50349999999999995</v>
      </c>
      <c r="E18">
        <v>0.435</v>
      </c>
      <c r="F18">
        <v>0.38900000000000001</v>
      </c>
    </row>
    <row r="19" spans="1:6" x14ac:dyDescent="0.25">
      <c r="D19">
        <v>7.5499999999999998E-2</v>
      </c>
      <c r="E19">
        <v>2.3E-2</v>
      </c>
      <c r="F19">
        <v>1.15E-2</v>
      </c>
    </row>
  </sheetData>
  <mergeCells count="5">
    <mergeCell ref="B2:F2"/>
    <mergeCell ref="B5:B6"/>
    <mergeCell ref="B8:B9"/>
    <mergeCell ref="B10:F10"/>
    <mergeCell ref="D3:F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BA0ED-A2B5-4FB8-80F2-7DD4B0EDAE27}">
  <dimension ref="A1:N31"/>
  <sheetViews>
    <sheetView topLeftCell="A10" zoomScale="145" zoomScaleNormal="145" workbookViewId="0">
      <selection activeCell="E29" sqref="E29"/>
    </sheetView>
  </sheetViews>
  <sheetFormatPr defaultRowHeight="15" x14ac:dyDescent="0.25"/>
  <cols>
    <col min="1" max="1" width="9.140625" style="7"/>
    <col min="2" max="2" width="14" customWidth="1"/>
    <col min="3" max="3" width="24.28515625" customWidth="1"/>
    <col min="4" max="4" width="22" customWidth="1"/>
    <col min="5" max="8" width="21.140625" customWidth="1"/>
    <col min="9" max="9" width="9.140625" style="7"/>
  </cols>
  <sheetData>
    <row r="1" spans="2:14" s="7" customFormat="1" x14ac:dyDescent="0.25"/>
    <row r="2" spans="2:14" ht="42" customHeight="1" x14ac:dyDescent="0.25">
      <c r="B2" s="290" t="s">
        <v>148</v>
      </c>
      <c r="C2" s="294"/>
      <c r="D2" s="294"/>
      <c r="E2" s="294"/>
      <c r="F2" s="294"/>
      <c r="G2" s="294"/>
      <c r="H2" s="294"/>
      <c r="J2" s="7"/>
      <c r="K2" s="7"/>
    </row>
    <row r="3" spans="2:14" ht="30" customHeight="1" x14ac:dyDescent="0.25">
      <c r="B3" s="128"/>
      <c r="C3" s="129"/>
      <c r="D3" s="271" t="s">
        <v>149</v>
      </c>
      <c r="E3" s="140" t="s">
        <v>132</v>
      </c>
      <c r="F3" s="140" t="s">
        <v>133</v>
      </c>
      <c r="G3" s="271" t="s">
        <v>152</v>
      </c>
      <c r="H3" s="291"/>
    </row>
    <row r="4" spans="2:14" ht="45" customHeight="1" x14ac:dyDescent="0.25">
      <c r="B4" s="154"/>
      <c r="C4" s="152"/>
      <c r="D4" s="287"/>
      <c r="E4" s="131" t="s">
        <v>142</v>
      </c>
      <c r="F4" s="131" t="s">
        <v>143</v>
      </c>
      <c r="G4" s="131" t="s">
        <v>142</v>
      </c>
      <c r="H4" s="132" t="s">
        <v>144</v>
      </c>
    </row>
    <row r="5" spans="2:14" ht="19.5" customHeight="1" x14ac:dyDescent="0.25">
      <c r="B5" s="288" t="s">
        <v>150</v>
      </c>
      <c r="C5" s="155" t="s">
        <v>138</v>
      </c>
      <c r="D5" s="150">
        <v>7.2400000000000006E-2</v>
      </c>
      <c r="E5" s="133">
        <f>K5</f>
        <v>0.33</v>
      </c>
      <c r="F5" s="133">
        <f t="shared" ref="F5:H5" si="0">L5</f>
        <v>0.28649999999999998</v>
      </c>
      <c r="G5" s="133">
        <f t="shared" si="0"/>
        <v>0.2505</v>
      </c>
      <c r="H5" s="134">
        <f t="shared" si="0"/>
        <v>0.24199999999999999</v>
      </c>
      <c r="K5">
        <v>0.33</v>
      </c>
      <c r="L5">
        <v>0.28649999999999998</v>
      </c>
      <c r="M5">
        <v>0.2505</v>
      </c>
      <c r="N5">
        <v>0.24199999999999999</v>
      </c>
    </row>
    <row r="6" spans="2:14" ht="19.5" customHeight="1" x14ac:dyDescent="0.25">
      <c r="B6" s="292"/>
      <c r="C6" s="155" t="s">
        <v>139</v>
      </c>
      <c r="D6" s="151">
        <v>0.05</v>
      </c>
      <c r="E6" s="133">
        <f>K6</f>
        <v>0.1585</v>
      </c>
      <c r="F6" s="133">
        <f t="shared" ref="F6" si="1">L6</f>
        <v>7.8E-2</v>
      </c>
      <c r="G6" s="133">
        <f t="shared" ref="G6" si="2">M6</f>
        <v>9.4999999999999998E-3</v>
      </c>
      <c r="H6" s="134">
        <f t="shared" ref="H6" si="3">N6</f>
        <v>2E-3</v>
      </c>
      <c r="K6">
        <v>0.1585</v>
      </c>
      <c r="L6">
        <v>7.8E-2</v>
      </c>
      <c r="M6">
        <v>9.4999999999999998E-3</v>
      </c>
      <c r="N6">
        <v>2E-3</v>
      </c>
    </row>
    <row r="7" spans="2:14" ht="9" customHeight="1" x14ac:dyDescent="0.25">
      <c r="B7" s="156"/>
      <c r="C7" s="155"/>
      <c r="D7" s="152"/>
      <c r="E7" s="133"/>
      <c r="F7" s="133"/>
      <c r="G7" s="133"/>
      <c r="H7" s="134"/>
      <c r="K7">
        <v>0.16800000000000001</v>
      </c>
      <c r="L7">
        <v>9.7500000000000003E-2</v>
      </c>
      <c r="M7">
        <v>4.7500000000000001E-2</v>
      </c>
      <c r="N7">
        <v>3.5000000000000003E-2</v>
      </c>
    </row>
    <row r="8" spans="2:14" ht="19.5" customHeight="1" x14ac:dyDescent="0.25">
      <c r="B8" s="288" t="s">
        <v>151</v>
      </c>
      <c r="C8" s="155" t="s">
        <v>138</v>
      </c>
      <c r="D8" s="150">
        <v>0.12720000000000001</v>
      </c>
      <c r="E8" s="133">
        <f>K7</f>
        <v>0.16800000000000001</v>
      </c>
      <c r="F8" s="133">
        <f t="shared" ref="F8:H8" si="4">L7</f>
        <v>9.7500000000000003E-2</v>
      </c>
      <c r="G8" s="133">
        <f t="shared" si="4"/>
        <v>4.7500000000000001E-2</v>
      </c>
      <c r="H8" s="134">
        <f t="shared" si="4"/>
        <v>3.5000000000000003E-2</v>
      </c>
      <c r="K8">
        <v>0.06</v>
      </c>
      <c r="L8">
        <v>1.0500000000000001E-2</v>
      </c>
      <c r="M8">
        <v>0</v>
      </c>
      <c r="N8">
        <v>0</v>
      </c>
    </row>
    <row r="9" spans="2:14" ht="19.5" customHeight="1" x14ac:dyDescent="0.25">
      <c r="B9" s="293"/>
      <c r="C9" s="157" t="s">
        <v>139</v>
      </c>
      <c r="D9" s="153">
        <v>8.48E-2</v>
      </c>
      <c r="E9" s="137">
        <f>K8</f>
        <v>0.06</v>
      </c>
      <c r="F9" s="137">
        <f t="shared" ref="F9" si="5">L8</f>
        <v>1.0500000000000001E-2</v>
      </c>
      <c r="G9" s="137">
        <f t="shared" ref="G9" si="6">M8</f>
        <v>0</v>
      </c>
      <c r="H9" s="138">
        <f t="shared" ref="H9" si="7">N8</f>
        <v>0</v>
      </c>
    </row>
    <row r="10" spans="2:14" ht="66" customHeight="1" x14ac:dyDescent="0.25">
      <c r="B10" s="282" t="s">
        <v>140</v>
      </c>
      <c r="C10" s="282"/>
      <c r="D10" s="282"/>
      <c r="E10" s="282"/>
      <c r="F10" s="282"/>
      <c r="G10" s="282"/>
      <c r="H10" s="282"/>
    </row>
    <row r="11" spans="2:14" x14ac:dyDescent="0.25">
      <c r="B11" s="7"/>
      <c r="C11" s="7"/>
      <c r="D11" s="7"/>
      <c r="E11" s="83"/>
      <c r="F11" s="83"/>
      <c r="G11" s="83"/>
      <c r="H11" s="7"/>
    </row>
    <row r="12" spans="2:14" s="7" customFormat="1" x14ac:dyDescent="0.25"/>
    <row r="13" spans="2:14" s="7" customFormat="1" x14ac:dyDescent="0.25"/>
    <row r="14" spans="2:14" s="7" customFormat="1" x14ac:dyDescent="0.25"/>
    <row r="15" spans="2:14" ht="32.25" customHeight="1" x14ac:dyDescent="0.25">
      <c r="B15" s="290" t="s">
        <v>147</v>
      </c>
      <c r="C15" s="294"/>
      <c r="D15" s="294"/>
      <c r="E15" s="294"/>
      <c r="F15" s="294"/>
      <c r="G15" s="294"/>
      <c r="H15" s="294"/>
    </row>
    <row r="16" spans="2:14" ht="30" x14ac:dyDescent="0.25">
      <c r="B16" s="128"/>
      <c r="C16" s="129"/>
      <c r="D16" s="271" t="s">
        <v>149</v>
      </c>
      <c r="E16" s="140" t="s">
        <v>132</v>
      </c>
      <c r="F16" s="140" t="s">
        <v>133</v>
      </c>
      <c r="G16" s="271" t="s">
        <v>152</v>
      </c>
      <c r="H16" s="291"/>
    </row>
    <row r="17" spans="2:14" ht="30" x14ac:dyDescent="0.25">
      <c r="B17" s="130"/>
      <c r="C17" s="93"/>
      <c r="D17" s="287"/>
      <c r="E17" s="131" t="s">
        <v>142</v>
      </c>
      <c r="F17" s="131" t="s">
        <v>143</v>
      </c>
      <c r="G17" s="131" t="s">
        <v>142</v>
      </c>
      <c r="H17" s="132" t="s">
        <v>144</v>
      </c>
    </row>
    <row r="18" spans="2:14" ht="19.5" customHeight="1" x14ac:dyDescent="0.25">
      <c r="B18" s="288" t="s">
        <v>150</v>
      </c>
      <c r="C18" s="155" t="s">
        <v>138</v>
      </c>
      <c r="D18" s="150">
        <v>7.2400000000000006E-2</v>
      </c>
      <c r="E18" s="133">
        <f>K18</f>
        <v>0.34849999999999998</v>
      </c>
      <c r="F18" s="133">
        <f t="shared" ref="F18:H19" si="8">L18</f>
        <v>0.30199999999999999</v>
      </c>
      <c r="G18" s="133">
        <f t="shared" si="8"/>
        <v>0.27</v>
      </c>
      <c r="H18" s="134">
        <f t="shared" si="8"/>
        <v>0.26950000000000002</v>
      </c>
      <c r="K18">
        <v>0.34849999999999998</v>
      </c>
      <c r="L18">
        <v>0.30199999999999999</v>
      </c>
      <c r="M18">
        <v>0.27</v>
      </c>
      <c r="N18">
        <v>0.26950000000000002</v>
      </c>
    </row>
    <row r="19" spans="2:14" ht="19.5" customHeight="1" x14ac:dyDescent="0.25">
      <c r="B19" s="292"/>
      <c r="C19" s="155" t="s">
        <v>139</v>
      </c>
      <c r="D19" s="151">
        <v>0.05</v>
      </c>
      <c r="E19" s="133">
        <f>K19</f>
        <v>6.6500000000000004E-2</v>
      </c>
      <c r="F19" s="133">
        <f t="shared" si="8"/>
        <v>1.2E-2</v>
      </c>
      <c r="G19" s="133">
        <f t="shared" si="8"/>
        <v>0</v>
      </c>
      <c r="H19" s="134">
        <f t="shared" si="8"/>
        <v>0</v>
      </c>
      <c r="K19">
        <v>6.6500000000000004E-2</v>
      </c>
      <c r="L19">
        <v>1.2E-2</v>
      </c>
      <c r="M19">
        <v>0</v>
      </c>
      <c r="N19">
        <v>0</v>
      </c>
    </row>
    <row r="20" spans="2:14" ht="7.5" customHeight="1" x14ac:dyDescent="0.25">
      <c r="B20" s="156"/>
      <c r="C20" s="155"/>
      <c r="D20" s="152"/>
      <c r="E20" s="133"/>
      <c r="F20" s="133"/>
      <c r="G20" s="133"/>
      <c r="H20" s="134"/>
      <c r="K20">
        <v>1</v>
      </c>
      <c r="L20">
        <v>1</v>
      </c>
      <c r="M20">
        <v>1</v>
      </c>
      <c r="N20">
        <v>1</v>
      </c>
    </row>
    <row r="21" spans="2:14" ht="19.5" customHeight="1" x14ac:dyDescent="0.25">
      <c r="B21" s="288" t="s">
        <v>151</v>
      </c>
      <c r="C21" s="155" t="s">
        <v>138</v>
      </c>
      <c r="D21" s="150">
        <v>0.12720000000000001</v>
      </c>
      <c r="E21" s="133">
        <f>K20</f>
        <v>1</v>
      </c>
      <c r="F21" s="133">
        <f t="shared" ref="F21:H22" si="9">L20</f>
        <v>1</v>
      </c>
      <c r="G21" s="133">
        <f t="shared" si="9"/>
        <v>1</v>
      </c>
      <c r="H21" s="134">
        <f t="shared" si="9"/>
        <v>1</v>
      </c>
      <c r="K21">
        <v>0.1135</v>
      </c>
      <c r="L21">
        <v>3.4500000000000003E-2</v>
      </c>
      <c r="M21">
        <v>1.5E-3</v>
      </c>
      <c r="N21">
        <v>0</v>
      </c>
    </row>
    <row r="22" spans="2:14" ht="19.5" customHeight="1" x14ac:dyDescent="0.25">
      <c r="B22" s="293"/>
      <c r="C22" s="157" t="s">
        <v>139</v>
      </c>
      <c r="D22" s="153">
        <v>8.48E-2</v>
      </c>
      <c r="E22" s="137">
        <f>K21</f>
        <v>0.1135</v>
      </c>
      <c r="F22" s="137">
        <f t="shared" si="9"/>
        <v>3.4500000000000003E-2</v>
      </c>
      <c r="G22" s="137">
        <f t="shared" si="9"/>
        <v>1.5E-3</v>
      </c>
      <c r="H22" s="138">
        <f t="shared" si="9"/>
        <v>0</v>
      </c>
    </row>
    <row r="23" spans="2:14" ht="57" customHeight="1" x14ac:dyDescent="0.25">
      <c r="B23" s="282" t="s">
        <v>140</v>
      </c>
      <c r="C23" s="282"/>
      <c r="D23" s="282"/>
      <c r="E23" s="282"/>
      <c r="F23" s="282"/>
      <c r="G23" s="282"/>
      <c r="H23" s="282"/>
    </row>
    <row r="24" spans="2:14" x14ac:dyDescent="0.25">
      <c r="B24" s="7"/>
      <c r="C24" s="7"/>
      <c r="D24" s="7"/>
      <c r="E24" s="7"/>
      <c r="F24" s="7"/>
      <c r="G24" s="7"/>
      <c r="H24" s="7"/>
      <c r="J24" s="7"/>
      <c r="K24" s="7"/>
      <c r="L24" s="7"/>
    </row>
    <row r="25" spans="2:14" x14ac:dyDescent="0.25">
      <c r="B25" s="7"/>
      <c r="C25" s="7"/>
      <c r="D25" s="7"/>
      <c r="E25" s="7"/>
      <c r="F25" s="7"/>
      <c r="G25" s="7"/>
      <c r="H25" s="7"/>
      <c r="J25" s="7"/>
      <c r="K25" s="7"/>
      <c r="L25" s="7"/>
    </row>
    <row r="26" spans="2:14" x14ac:dyDescent="0.25">
      <c r="B26" s="7"/>
      <c r="C26" s="7"/>
      <c r="D26" s="7"/>
      <c r="E26" s="7"/>
      <c r="F26" s="7"/>
      <c r="G26" s="7"/>
      <c r="H26" s="7"/>
      <c r="J26" s="7"/>
      <c r="K26" s="7"/>
      <c r="L26" s="7"/>
    </row>
    <row r="27" spans="2:14" x14ac:dyDescent="0.25">
      <c r="B27" s="7"/>
      <c r="C27" s="7"/>
      <c r="D27" s="7"/>
      <c r="E27" s="7"/>
      <c r="F27" s="7"/>
      <c r="G27" s="7"/>
      <c r="H27" s="7"/>
      <c r="J27" s="7"/>
      <c r="K27" s="7"/>
      <c r="L27" s="7"/>
    </row>
    <row r="28" spans="2:14" x14ac:dyDescent="0.25">
      <c r="B28" s="7"/>
      <c r="C28" s="7"/>
      <c r="D28" s="7"/>
      <c r="E28" s="7"/>
      <c r="F28" s="7"/>
      <c r="G28" s="7"/>
      <c r="H28" s="7"/>
      <c r="J28" s="7"/>
      <c r="K28" s="7"/>
      <c r="L28" s="7"/>
    </row>
    <row r="29" spans="2:14" x14ac:dyDescent="0.25">
      <c r="B29" s="7"/>
      <c r="C29" s="7"/>
      <c r="D29" s="7"/>
      <c r="E29" s="7"/>
      <c r="F29" s="7"/>
      <c r="G29" s="7"/>
      <c r="H29" s="7"/>
      <c r="J29" s="7"/>
      <c r="K29" s="7"/>
      <c r="L29" s="7"/>
    </row>
    <row r="30" spans="2:14" x14ac:dyDescent="0.25">
      <c r="B30" s="7"/>
      <c r="C30" s="7"/>
      <c r="D30" s="7"/>
      <c r="E30" s="7"/>
      <c r="F30" s="7"/>
      <c r="G30" s="7"/>
      <c r="H30" s="7"/>
      <c r="J30" s="7"/>
      <c r="K30" s="7"/>
      <c r="L30" s="7"/>
    </row>
    <row r="31" spans="2:14" x14ac:dyDescent="0.25">
      <c r="B31" s="7"/>
      <c r="C31" s="7"/>
      <c r="D31" s="7"/>
      <c r="E31" s="7"/>
      <c r="F31" s="7"/>
      <c r="G31" s="7"/>
      <c r="H31" s="7"/>
      <c r="J31" s="7"/>
      <c r="K31" s="7"/>
      <c r="L31" s="7"/>
    </row>
  </sheetData>
  <mergeCells count="12">
    <mergeCell ref="B2:H2"/>
    <mergeCell ref="B15:H15"/>
    <mergeCell ref="G16:H16"/>
    <mergeCell ref="B18:B19"/>
    <mergeCell ref="B21:B22"/>
    <mergeCell ref="B23:H23"/>
    <mergeCell ref="G3:H3"/>
    <mergeCell ref="B5:B6"/>
    <mergeCell ref="B8:B9"/>
    <mergeCell ref="B10:H10"/>
    <mergeCell ref="D3:D4"/>
    <mergeCell ref="D16:D1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020AD-1954-4ED3-85EA-DC4DA14EE02C}">
  <dimension ref="A2:M19"/>
  <sheetViews>
    <sheetView zoomScale="130" zoomScaleNormal="130" workbookViewId="0">
      <selection activeCell="B5" sqref="B5:B6"/>
    </sheetView>
  </sheetViews>
  <sheetFormatPr defaultRowHeight="15" x14ac:dyDescent="0.25"/>
  <cols>
    <col min="2" max="2" width="19.7109375" customWidth="1"/>
    <col min="3" max="3" width="24.28515625" customWidth="1"/>
    <col min="4" max="7" width="21.140625" customWidth="1"/>
  </cols>
  <sheetData>
    <row r="2" spans="1:13" ht="37.5" customHeight="1" x14ac:dyDescent="0.25">
      <c r="A2" s="7"/>
      <c r="B2" s="290" t="s">
        <v>141</v>
      </c>
      <c r="C2" s="294"/>
      <c r="D2" s="294"/>
      <c r="E2" s="294"/>
      <c r="F2" s="294"/>
      <c r="G2" s="294"/>
      <c r="H2" s="7"/>
      <c r="I2" s="7"/>
      <c r="J2" s="7"/>
    </row>
    <row r="3" spans="1:13" ht="30" customHeight="1" x14ac:dyDescent="0.25">
      <c r="A3" s="7"/>
      <c r="B3" s="128"/>
      <c r="C3" s="129"/>
      <c r="D3" s="140" t="s">
        <v>132</v>
      </c>
      <c r="E3" s="140" t="s">
        <v>133</v>
      </c>
      <c r="F3" s="271" t="s">
        <v>152</v>
      </c>
      <c r="G3" s="291"/>
      <c r="H3" s="7"/>
    </row>
    <row r="4" spans="1:13" ht="45" customHeight="1" x14ac:dyDescent="0.25">
      <c r="A4" s="7"/>
      <c r="B4" s="130"/>
      <c r="C4" s="93"/>
      <c r="D4" s="131" t="s">
        <v>135</v>
      </c>
      <c r="E4" s="131" t="s">
        <v>135</v>
      </c>
      <c r="F4" s="131" t="s">
        <v>135</v>
      </c>
      <c r="G4" s="132" t="s">
        <v>134</v>
      </c>
      <c r="H4" s="7"/>
    </row>
    <row r="5" spans="1:13" ht="19.5" customHeight="1" x14ac:dyDescent="0.25">
      <c r="A5" s="7"/>
      <c r="B5" s="295" t="s">
        <v>136</v>
      </c>
      <c r="C5" s="93" t="s">
        <v>138</v>
      </c>
      <c r="D5" s="133">
        <f>J5</f>
        <v>0.4995</v>
      </c>
      <c r="E5" s="133">
        <f t="shared" ref="E5:G6" si="0">K5</f>
        <v>0.42149999999999999</v>
      </c>
      <c r="F5" s="133">
        <f t="shared" si="0"/>
        <v>0.36849999999999999</v>
      </c>
      <c r="G5" s="134">
        <f t="shared" si="0"/>
        <v>0.33400000000000002</v>
      </c>
      <c r="H5" s="7"/>
      <c r="J5">
        <v>0.4995</v>
      </c>
      <c r="K5">
        <v>0.42149999999999999</v>
      </c>
      <c r="L5">
        <v>0.36849999999999999</v>
      </c>
      <c r="M5">
        <v>0.33400000000000002</v>
      </c>
    </row>
    <row r="6" spans="1:13" ht="19.5" customHeight="1" x14ac:dyDescent="0.25">
      <c r="A6" s="7"/>
      <c r="B6" s="295"/>
      <c r="C6" s="93" t="s">
        <v>139</v>
      </c>
      <c r="D6" s="133">
        <f>J6</f>
        <v>5.9499999999999997E-2</v>
      </c>
      <c r="E6" s="133">
        <f t="shared" si="0"/>
        <v>2.0500000000000001E-2</v>
      </c>
      <c r="F6" s="133">
        <f t="shared" si="0"/>
        <v>9.4999999999999998E-3</v>
      </c>
      <c r="G6" s="134">
        <f t="shared" si="0"/>
        <v>5.4999999999999997E-3</v>
      </c>
      <c r="H6" s="7"/>
      <c r="J6">
        <v>5.9499999999999997E-2</v>
      </c>
      <c r="K6">
        <v>2.0500000000000001E-2</v>
      </c>
      <c r="L6">
        <v>9.4999999999999998E-3</v>
      </c>
      <c r="M6">
        <v>5.4999999999999997E-3</v>
      </c>
    </row>
    <row r="7" spans="1:13" ht="9" customHeight="1" x14ac:dyDescent="0.25">
      <c r="A7" s="7"/>
      <c r="B7" s="135"/>
      <c r="C7" s="93"/>
      <c r="D7" s="133"/>
      <c r="E7" s="133"/>
      <c r="F7" s="133"/>
      <c r="G7" s="134"/>
      <c r="H7" s="7"/>
      <c r="J7">
        <v>0.47899999999999998</v>
      </c>
      <c r="K7">
        <v>0.4</v>
      </c>
      <c r="L7">
        <v>0.34300000000000003</v>
      </c>
      <c r="M7">
        <v>0.34050000000000002</v>
      </c>
    </row>
    <row r="8" spans="1:13" ht="19.5" customHeight="1" x14ac:dyDescent="0.25">
      <c r="A8" s="7"/>
      <c r="B8" s="295" t="s">
        <v>137</v>
      </c>
      <c r="C8" s="93" t="s">
        <v>138</v>
      </c>
      <c r="D8" s="133">
        <f>J7</f>
        <v>0.47899999999999998</v>
      </c>
      <c r="E8" s="133">
        <f t="shared" ref="E8:G9" si="1">K7</f>
        <v>0.4</v>
      </c>
      <c r="F8" s="133">
        <f t="shared" si="1"/>
        <v>0.34300000000000003</v>
      </c>
      <c r="G8" s="134">
        <f t="shared" si="1"/>
        <v>0.34050000000000002</v>
      </c>
      <c r="H8" s="7"/>
      <c r="J8">
        <v>5.8000000000000003E-2</v>
      </c>
      <c r="K8">
        <v>1.4999999999999999E-2</v>
      </c>
      <c r="L8">
        <v>6.4999999999999997E-3</v>
      </c>
      <c r="M8">
        <v>7.4999999999999997E-3</v>
      </c>
    </row>
    <row r="9" spans="1:13" ht="19.5" customHeight="1" x14ac:dyDescent="0.25">
      <c r="A9" s="7"/>
      <c r="B9" s="296"/>
      <c r="C9" s="136" t="s">
        <v>139</v>
      </c>
      <c r="D9" s="137">
        <f>J8</f>
        <v>5.8000000000000003E-2</v>
      </c>
      <c r="E9" s="137">
        <f t="shared" si="1"/>
        <v>1.4999999999999999E-2</v>
      </c>
      <c r="F9" s="137">
        <f t="shared" si="1"/>
        <v>6.4999999999999997E-3</v>
      </c>
      <c r="G9" s="138">
        <f t="shared" si="1"/>
        <v>7.4999999999999997E-3</v>
      </c>
      <c r="H9" s="7"/>
    </row>
    <row r="10" spans="1:13" ht="66" customHeight="1" x14ac:dyDescent="0.25">
      <c r="A10" s="7"/>
      <c r="B10" s="282" t="s">
        <v>140</v>
      </c>
      <c r="C10" s="282"/>
      <c r="D10" s="282"/>
      <c r="E10" s="282"/>
      <c r="F10" s="282"/>
      <c r="G10" s="282"/>
      <c r="H10" s="7"/>
    </row>
    <row r="11" spans="1:13" x14ac:dyDescent="0.25">
      <c r="A11" s="7"/>
      <c r="B11" s="7"/>
      <c r="C11" s="7"/>
      <c r="D11" s="83"/>
      <c r="E11" s="83"/>
      <c r="F11" s="83"/>
      <c r="G11" s="7"/>
      <c r="H11" s="7"/>
    </row>
    <row r="12" spans="1:13" x14ac:dyDescent="0.25">
      <c r="A12" s="7"/>
      <c r="B12" s="7"/>
      <c r="C12" s="7"/>
      <c r="D12" s="7"/>
      <c r="E12" s="7"/>
      <c r="F12" s="7"/>
      <c r="G12" s="7"/>
      <c r="H12" s="7"/>
    </row>
    <row r="13" spans="1:13" x14ac:dyDescent="0.25">
      <c r="A13" s="7"/>
      <c r="H13" s="7"/>
    </row>
    <row r="14" spans="1:13" x14ac:dyDescent="0.25">
      <c r="A14" s="7"/>
      <c r="H14" s="7"/>
    </row>
    <row r="15" spans="1:13" x14ac:dyDescent="0.25">
      <c r="A15" s="7"/>
      <c r="H15" s="7"/>
    </row>
    <row r="16" spans="1:13" x14ac:dyDescent="0.25">
      <c r="A16" s="7"/>
      <c r="D16">
        <v>0.4995</v>
      </c>
      <c r="E16">
        <v>0.42149999999999999</v>
      </c>
      <c r="F16">
        <v>0.36849999999999999</v>
      </c>
      <c r="G16">
        <v>0.33400000000000002</v>
      </c>
    </row>
    <row r="17" spans="1:7" x14ac:dyDescent="0.25">
      <c r="A17" s="7"/>
      <c r="D17">
        <v>5.9499999999999997E-2</v>
      </c>
      <c r="E17">
        <v>2.0500000000000001E-2</v>
      </c>
      <c r="F17">
        <v>9.4999999999999998E-3</v>
      </c>
      <c r="G17">
        <v>5.4999999999999997E-3</v>
      </c>
    </row>
    <row r="18" spans="1:7" x14ac:dyDescent="0.25">
      <c r="A18" s="7"/>
      <c r="D18">
        <v>0.50349999999999995</v>
      </c>
      <c r="E18">
        <v>0.435</v>
      </c>
      <c r="F18">
        <v>0.38900000000000001</v>
      </c>
      <c r="G18">
        <v>0.36799999999999999</v>
      </c>
    </row>
    <row r="19" spans="1:7" x14ac:dyDescent="0.25">
      <c r="D19">
        <v>7.5499999999999998E-2</v>
      </c>
      <c r="E19">
        <v>2.3E-2</v>
      </c>
      <c r="F19">
        <v>1.15E-2</v>
      </c>
      <c r="G19">
        <v>0.01</v>
      </c>
    </row>
  </sheetData>
  <mergeCells count="5">
    <mergeCell ref="B10:G10"/>
    <mergeCell ref="B2:G2"/>
    <mergeCell ref="F3:G3"/>
    <mergeCell ref="B5:B6"/>
    <mergeCell ref="B8: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9CDC3-6ACB-4EF0-B3FB-72A8951BB9D5}">
  <dimension ref="A2:G16"/>
  <sheetViews>
    <sheetView workbookViewId="0">
      <selection activeCell="B30" sqref="B30"/>
    </sheetView>
  </sheetViews>
  <sheetFormatPr defaultRowHeight="15" x14ac:dyDescent="0.25"/>
  <cols>
    <col min="2" max="2" width="38.5703125" customWidth="1"/>
  </cols>
  <sheetData>
    <row r="2" spans="1:7" x14ac:dyDescent="0.25">
      <c r="A2" s="7"/>
      <c r="B2" s="97"/>
      <c r="C2" s="97"/>
      <c r="D2" s="97"/>
      <c r="E2" s="97"/>
      <c r="F2" s="97"/>
      <c r="G2" s="7"/>
    </row>
    <row r="3" spans="1:7" ht="18" customHeight="1" x14ac:dyDescent="0.25">
      <c r="A3" s="7"/>
      <c r="B3" s="7"/>
      <c r="C3" s="231" t="s">
        <v>75</v>
      </c>
      <c r="D3" s="231"/>
      <c r="E3" s="231"/>
      <c r="F3" s="231"/>
      <c r="G3" s="7"/>
    </row>
    <row r="4" spans="1:7" ht="18" customHeight="1" x14ac:dyDescent="0.25">
      <c r="A4" s="7"/>
      <c r="B4" s="97"/>
      <c r="C4" s="102">
        <v>-0.4</v>
      </c>
      <c r="D4" s="102">
        <v>-0.3</v>
      </c>
      <c r="E4" s="102">
        <v>-0.2</v>
      </c>
      <c r="F4" s="102">
        <v>-0.1</v>
      </c>
      <c r="G4" s="7"/>
    </row>
    <row r="5" spans="1:7" ht="24" customHeight="1" x14ac:dyDescent="0.25">
      <c r="A5" s="7"/>
      <c r="B5" s="103" t="s">
        <v>71</v>
      </c>
      <c r="C5" s="98">
        <v>1.5E-3</v>
      </c>
      <c r="D5" s="98">
        <v>9.3333333333333341E-3</v>
      </c>
      <c r="E5" s="98">
        <v>3.6183333333333331E-2</v>
      </c>
      <c r="F5" s="98">
        <v>0.1125</v>
      </c>
      <c r="G5" s="7"/>
    </row>
    <row r="6" spans="1:7" ht="24" customHeight="1" x14ac:dyDescent="0.25">
      <c r="A6" s="7"/>
      <c r="B6" s="104" t="s">
        <v>72</v>
      </c>
      <c r="C6" s="100">
        <v>3.2000000000000002E-3</v>
      </c>
      <c r="D6" s="100">
        <v>1.2283333333333334E-2</v>
      </c>
      <c r="E6" s="100">
        <v>3.6900000000000002E-2</v>
      </c>
      <c r="F6" s="100">
        <v>0.10453333333333334</v>
      </c>
      <c r="G6" s="7"/>
    </row>
    <row r="7" spans="1:7" ht="24" customHeight="1" x14ac:dyDescent="0.25">
      <c r="A7" s="7"/>
      <c r="B7" s="103" t="s">
        <v>69</v>
      </c>
      <c r="C7" s="98"/>
      <c r="D7" s="98"/>
      <c r="E7" s="98"/>
      <c r="F7" s="98"/>
      <c r="G7" s="7"/>
    </row>
    <row r="8" spans="1:7" ht="24" customHeight="1" x14ac:dyDescent="0.25">
      <c r="A8" s="7"/>
      <c r="B8" s="32" t="s">
        <v>70</v>
      </c>
      <c r="C8" s="99"/>
      <c r="D8" s="99"/>
      <c r="E8" s="99"/>
      <c r="F8" s="99"/>
      <c r="G8" s="7"/>
    </row>
    <row r="9" spans="1:7" ht="24" customHeight="1" x14ac:dyDescent="0.25">
      <c r="A9" s="7"/>
      <c r="B9" s="103"/>
      <c r="C9" s="232" t="s">
        <v>75</v>
      </c>
      <c r="D9" s="232"/>
      <c r="E9" s="232"/>
      <c r="F9" s="232"/>
      <c r="G9" s="7"/>
    </row>
    <row r="10" spans="1:7" ht="24" customHeight="1" x14ac:dyDescent="0.25">
      <c r="A10" s="7"/>
      <c r="B10" s="32"/>
      <c r="C10" s="102">
        <v>-0.4</v>
      </c>
      <c r="D10" s="102">
        <v>-0.3</v>
      </c>
      <c r="E10" s="102">
        <v>-0.2</v>
      </c>
      <c r="F10" s="102">
        <v>-0.1</v>
      </c>
      <c r="G10" s="7"/>
    </row>
    <row r="11" spans="1:7" ht="24" customHeight="1" x14ac:dyDescent="0.25">
      <c r="A11" s="7"/>
      <c r="B11" s="30" t="s">
        <v>71</v>
      </c>
      <c r="C11" s="101">
        <v>6.6666666666666664E-4</v>
      </c>
      <c r="D11" s="101">
        <v>4.6333333333333331E-3</v>
      </c>
      <c r="E11" s="101">
        <v>2.6599999999999999E-2</v>
      </c>
      <c r="F11" s="101">
        <v>9.8016666666666669E-2</v>
      </c>
      <c r="G11" s="7"/>
    </row>
    <row r="12" spans="1:7" ht="24" customHeight="1" x14ac:dyDescent="0.25">
      <c r="A12" s="7"/>
      <c r="B12" s="30" t="s">
        <v>73</v>
      </c>
      <c r="C12" s="101">
        <v>0</v>
      </c>
      <c r="D12" s="101">
        <v>1.5866666666666668E-2</v>
      </c>
      <c r="E12" s="101">
        <v>3.1966666666666664E-2</v>
      </c>
      <c r="F12" s="101">
        <v>0.13046666666666668</v>
      </c>
      <c r="G12" s="7"/>
    </row>
    <row r="13" spans="1:7" ht="24" customHeight="1" x14ac:dyDescent="0.25">
      <c r="A13" s="7"/>
      <c r="B13" s="30" t="s">
        <v>69</v>
      </c>
      <c r="C13" s="101"/>
      <c r="D13" s="101"/>
      <c r="E13" s="101"/>
      <c r="F13" s="101"/>
      <c r="G13" s="7"/>
    </row>
    <row r="14" spans="1:7" ht="24" customHeight="1" x14ac:dyDescent="0.25">
      <c r="A14" s="7"/>
      <c r="B14" s="32" t="s">
        <v>74</v>
      </c>
      <c r="C14" s="99"/>
      <c r="D14" s="99"/>
      <c r="E14" s="99"/>
      <c r="F14" s="99"/>
      <c r="G14" s="7"/>
    </row>
    <row r="15" spans="1:7" x14ac:dyDescent="0.25">
      <c r="A15" s="7"/>
      <c r="B15" s="7"/>
      <c r="C15" s="7"/>
      <c r="D15" s="7"/>
      <c r="E15" s="7"/>
      <c r="F15" s="7"/>
      <c r="G15" s="7"/>
    </row>
    <row r="16" spans="1:7" x14ac:dyDescent="0.25">
      <c r="A16" s="7"/>
      <c r="B16" s="7"/>
      <c r="C16" s="7"/>
      <c r="D16" s="7"/>
      <c r="E16" s="7"/>
      <c r="F16" s="7"/>
      <c r="G16" s="7"/>
    </row>
  </sheetData>
  <mergeCells count="2">
    <mergeCell ref="C3:F3"/>
    <mergeCell ref="C9:F9"/>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A9C4-3694-44C3-BB3F-70E2450981AF}">
  <dimension ref="A2:M10"/>
  <sheetViews>
    <sheetView workbookViewId="0">
      <selection activeCell="F18" sqref="F18"/>
    </sheetView>
  </sheetViews>
  <sheetFormatPr defaultRowHeight="15" x14ac:dyDescent="0.25"/>
  <cols>
    <col min="1" max="1" width="9.140625" style="27"/>
    <col min="2" max="2" width="27.140625" style="7" customWidth="1"/>
    <col min="3" max="4" width="18" style="139" customWidth="1"/>
    <col min="5" max="5" width="18" style="7" customWidth="1"/>
    <col min="6" max="7" width="23.7109375" style="7" customWidth="1"/>
    <col min="8" max="8" width="9.140625" style="7"/>
    <col min="9" max="10" width="14" customWidth="1"/>
  </cols>
  <sheetData>
    <row r="2" spans="2:13" x14ac:dyDescent="0.25">
      <c r="B2" s="97"/>
      <c r="C2" s="143"/>
      <c r="D2" s="143"/>
      <c r="E2" s="97"/>
      <c r="F2" s="97"/>
      <c r="G2" s="97"/>
    </row>
    <row r="3" spans="2:13" ht="82.5" customHeight="1" x14ac:dyDescent="0.25">
      <c r="B3" s="144"/>
      <c r="C3" s="160" t="s">
        <v>145</v>
      </c>
      <c r="D3" s="160" t="s">
        <v>146</v>
      </c>
      <c r="E3" s="160" t="s">
        <v>167</v>
      </c>
      <c r="F3" s="160" t="s">
        <v>168</v>
      </c>
      <c r="G3" s="160" t="s">
        <v>169</v>
      </c>
    </row>
    <row r="4" spans="2:13" ht="36" customHeight="1" x14ac:dyDescent="0.25">
      <c r="B4" s="162" t="s">
        <v>176</v>
      </c>
      <c r="C4" s="78">
        <f>J4/100</f>
        <v>7.096451774112944E-2</v>
      </c>
      <c r="D4" s="78">
        <f>K4/100</f>
        <v>0.78660669665167415</v>
      </c>
      <c r="E4" s="142">
        <f>M4/100</f>
        <v>0.24777017507466848</v>
      </c>
      <c r="F4" s="43">
        <f>K8</f>
        <v>1.3242173269155999</v>
      </c>
      <c r="G4" s="43">
        <f>M8</f>
        <v>0.63970773630811828</v>
      </c>
      <c r="I4" s="141"/>
      <c r="J4">
        <v>7.0964517741129436</v>
      </c>
      <c r="K4">
        <v>78.660669665167418</v>
      </c>
      <c r="M4">
        <v>24.777017507466848</v>
      </c>
    </row>
    <row r="5" spans="2:13" ht="36" customHeight="1" x14ac:dyDescent="0.25">
      <c r="B5" s="162" t="s">
        <v>177</v>
      </c>
      <c r="C5" s="78">
        <f t="shared" ref="C5:C6" si="0">J5/100</f>
        <v>0.11744127936031984</v>
      </c>
      <c r="D5" s="78">
        <f t="shared" ref="D5:D6" si="1">K5/100</f>
        <v>0.7136431784107945</v>
      </c>
      <c r="E5" s="142">
        <f t="shared" ref="E5:E6" si="2">M5/100</f>
        <v>0.20701789448426325</v>
      </c>
      <c r="F5" s="43">
        <f t="shared" ref="F5:F6" si="3">K9</f>
        <v>1.2307026896628983</v>
      </c>
      <c r="G5" s="43">
        <f t="shared" ref="G5:G6" si="4">M9</f>
        <v>0.66729722575531258</v>
      </c>
      <c r="I5" s="141"/>
      <c r="J5">
        <v>11.744127936031983</v>
      </c>
      <c r="K5">
        <v>71.364317841079455</v>
      </c>
      <c r="M5">
        <v>20.701789448426325</v>
      </c>
    </row>
    <row r="6" spans="2:13" ht="36" customHeight="1" x14ac:dyDescent="0.25">
      <c r="B6" s="160" t="s">
        <v>178</v>
      </c>
      <c r="C6" s="78">
        <f t="shared" si="0"/>
        <v>0.30934532733633185</v>
      </c>
      <c r="D6" s="78">
        <f t="shared" si="1"/>
        <v>0.35382308845577215</v>
      </c>
      <c r="E6" s="142">
        <f t="shared" si="2"/>
        <v>0.14283608977782808</v>
      </c>
      <c r="F6" s="43">
        <f t="shared" si="3"/>
        <v>1</v>
      </c>
      <c r="G6" s="43">
        <f t="shared" si="4"/>
        <v>0.68019372736892791</v>
      </c>
      <c r="J6">
        <v>30.934532733633183</v>
      </c>
      <c r="K6">
        <v>35.382308845577214</v>
      </c>
      <c r="M6">
        <v>14.283608977782809</v>
      </c>
    </row>
    <row r="7" spans="2:13" ht="94.5" customHeight="1" x14ac:dyDescent="0.25">
      <c r="B7" s="250" t="s">
        <v>191</v>
      </c>
      <c r="C7" s="250"/>
      <c r="D7" s="250"/>
      <c r="E7" s="250"/>
      <c r="F7" s="250"/>
      <c r="G7" s="250"/>
    </row>
    <row r="8" spans="2:13" x14ac:dyDescent="0.25">
      <c r="J8" s="141">
        <v>90617259</v>
      </c>
      <c r="K8">
        <f>J8/$J$10</f>
        <v>1.3242173269155999</v>
      </c>
      <c r="L8" s="141">
        <v>43775716</v>
      </c>
      <c r="M8">
        <f>L8/$J$10</f>
        <v>0.63970773630811828</v>
      </c>
    </row>
    <row r="9" spans="2:13" x14ac:dyDescent="0.25">
      <c r="J9" s="141">
        <v>84217977</v>
      </c>
      <c r="K9">
        <f t="shared" ref="K9:K10" si="5">J9/$J$10</f>
        <v>1.2307026896628983</v>
      </c>
      <c r="L9" s="141">
        <v>45663687</v>
      </c>
      <c r="M9">
        <f t="shared" ref="M9:M10" si="6">L9/$J$10</f>
        <v>0.66729722575531258</v>
      </c>
    </row>
    <row r="10" spans="2:13" x14ac:dyDescent="0.25">
      <c r="J10" s="141">
        <v>68430806</v>
      </c>
      <c r="K10">
        <f t="shared" si="5"/>
        <v>1</v>
      </c>
      <c r="L10" s="141">
        <v>46546205</v>
      </c>
      <c r="M10">
        <f t="shared" si="6"/>
        <v>0.68019372736892791</v>
      </c>
    </row>
  </sheetData>
  <mergeCells count="1">
    <mergeCell ref="B7:G7"/>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7438-5633-4C39-84B2-8AC65134E8C4}">
  <dimension ref="A2:M10"/>
  <sheetViews>
    <sheetView tabSelected="1" workbookViewId="0">
      <selection activeCell="L16" sqref="L16"/>
    </sheetView>
  </sheetViews>
  <sheetFormatPr defaultRowHeight="15" x14ac:dyDescent="0.25"/>
  <cols>
    <col min="1" max="1" width="9.140625" style="27"/>
    <col min="2" max="2" width="27.140625" style="7" customWidth="1"/>
    <col min="3" max="3" width="20.85546875" style="139" customWidth="1"/>
    <col min="4" max="4" width="18" style="7" customWidth="1"/>
    <col min="5" max="6" width="23.7109375" style="7" customWidth="1"/>
    <col min="7" max="7" width="17.7109375" style="7" customWidth="1"/>
    <col min="8" max="8" width="9.140625" style="7"/>
    <col min="9" max="10" width="14" style="205" customWidth="1"/>
    <col min="11" max="16384" width="9.140625" style="205"/>
  </cols>
  <sheetData>
    <row r="2" spans="2:13" x14ac:dyDescent="0.25">
      <c r="B2" s="97"/>
      <c r="C2" s="143"/>
      <c r="D2" s="97"/>
      <c r="E2" s="97"/>
      <c r="F2" s="97"/>
      <c r="G2" s="97"/>
    </row>
    <row r="3" spans="2:13" ht="82.5" customHeight="1" x14ac:dyDescent="0.25">
      <c r="B3" s="144"/>
      <c r="C3" s="203" t="s">
        <v>326</v>
      </c>
      <c r="D3" s="203" t="s">
        <v>324</v>
      </c>
      <c r="E3" s="203" t="s">
        <v>327</v>
      </c>
      <c r="F3" s="203" t="s">
        <v>328</v>
      </c>
      <c r="G3" s="203" t="s">
        <v>329</v>
      </c>
    </row>
    <row r="4" spans="2:13" ht="36" customHeight="1" x14ac:dyDescent="0.25">
      <c r="B4" s="204" t="s">
        <v>176</v>
      </c>
      <c r="C4" s="78">
        <v>0.48649999999999999</v>
      </c>
      <c r="D4" s="142">
        <v>8.6699999999999999E-2</v>
      </c>
      <c r="E4" s="43">
        <f>K8</f>
        <v>1.3242173269155999</v>
      </c>
      <c r="F4" s="43">
        <f>M8</f>
        <v>0.63970773630811828</v>
      </c>
      <c r="G4" s="78">
        <f>J4/100</f>
        <v>7.096451774112944E-2</v>
      </c>
      <c r="I4" s="141"/>
      <c r="J4" s="205">
        <v>7.0964517741129436</v>
      </c>
      <c r="K4" s="205">
        <v>78.660669665167418</v>
      </c>
      <c r="M4" s="205">
        <v>24.777017507466848</v>
      </c>
    </row>
    <row r="5" spans="2:13" ht="36" customHeight="1" x14ac:dyDescent="0.25">
      <c r="B5" s="204" t="s">
        <v>177</v>
      </c>
      <c r="C5" s="78">
        <v>0.314</v>
      </c>
      <c r="D5" s="142">
        <v>7.2499999999999995E-2</v>
      </c>
      <c r="E5" s="43">
        <f t="shared" ref="E5:E6" si="0">K9</f>
        <v>1.2307026896628983</v>
      </c>
      <c r="F5" s="43">
        <f t="shared" ref="F5:F6" si="1">M9</f>
        <v>0.66729722575531258</v>
      </c>
      <c r="G5" s="78">
        <f t="shared" ref="G5:G6" si="2">J5/100</f>
        <v>0.11744127936031984</v>
      </c>
      <c r="I5" s="141"/>
      <c r="J5" s="205">
        <v>11.744127936031983</v>
      </c>
      <c r="K5" s="205">
        <v>71.364317841079455</v>
      </c>
      <c r="M5" s="205">
        <v>20.701789448426325</v>
      </c>
    </row>
    <row r="6" spans="2:13" ht="36" customHeight="1" x14ac:dyDescent="0.25">
      <c r="B6" s="203" t="s">
        <v>325</v>
      </c>
      <c r="C6" s="78">
        <v>3.0499999999999999E-2</v>
      </c>
      <c r="D6" s="142">
        <v>0.05</v>
      </c>
      <c r="E6" s="202">
        <f t="shared" si="0"/>
        <v>1</v>
      </c>
      <c r="F6" s="202">
        <f t="shared" si="1"/>
        <v>0.68019372736892791</v>
      </c>
      <c r="G6" s="80">
        <f t="shared" si="2"/>
        <v>0.30934532733633185</v>
      </c>
      <c r="J6" s="205">
        <v>30.934532733633183</v>
      </c>
      <c r="K6" s="205">
        <v>35.382308845577214</v>
      </c>
      <c r="M6" s="205">
        <v>14.283608977782809</v>
      </c>
    </row>
    <row r="7" spans="2:13" ht="94.5" customHeight="1" x14ac:dyDescent="0.25">
      <c r="B7" s="250" t="s">
        <v>330</v>
      </c>
      <c r="C7" s="250"/>
      <c r="D7" s="250"/>
      <c r="E7" s="250"/>
      <c r="F7" s="250"/>
      <c r="G7" s="250"/>
    </row>
    <row r="8" spans="2:13" x14ac:dyDescent="0.25">
      <c r="J8" s="141">
        <v>90617259</v>
      </c>
      <c r="K8" s="205">
        <f>J8/$J$10</f>
        <v>1.3242173269155999</v>
      </c>
      <c r="L8" s="141">
        <v>43775716</v>
      </c>
      <c r="M8" s="205">
        <f>L8/$J$10</f>
        <v>0.63970773630811828</v>
      </c>
    </row>
    <row r="9" spans="2:13" x14ac:dyDescent="0.25">
      <c r="J9" s="141">
        <v>84217977</v>
      </c>
      <c r="K9" s="205">
        <f t="shared" ref="K9:K10" si="3">J9/$J$10</f>
        <v>1.2307026896628983</v>
      </c>
      <c r="L9" s="141">
        <v>45663687</v>
      </c>
      <c r="M9" s="205">
        <f t="shared" ref="M9:M10" si="4">L9/$J$10</f>
        <v>0.66729722575531258</v>
      </c>
    </row>
    <row r="10" spans="2:13" x14ac:dyDescent="0.25">
      <c r="J10" s="141">
        <v>68430806</v>
      </c>
      <c r="K10" s="205">
        <f t="shared" si="3"/>
        <v>1</v>
      </c>
      <c r="L10" s="141">
        <v>46546205</v>
      </c>
      <c r="M10" s="205">
        <f t="shared" si="4"/>
        <v>0.68019372736892791</v>
      </c>
    </row>
  </sheetData>
  <mergeCells count="1">
    <mergeCell ref="B7:G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3BFD-8552-4762-8482-18979756C071}">
  <dimension ref="A1:H14"/>
  <sheetViews>
    <sheetView workbookViewId="0">
      <selection activeCell="J9" sqref="J9"/>
    </sheetView>
  </sheetViews>
  <sheetFormatPr defaultRowHeight="15" x14ac:dyDescent="0.25"/>
  <cols>
    <col min="2" max="2" width="13.140625" customWidth="1"/>
    <col min="3" max="6" width="14" customWidth="1"/>
    <col min="7" max="7" width="75.140625" customWidth="1"/>
  </cols>
  <sheetData>
    <row r="1" spans="1:8" x14ac:dyDescent="0.25">
      <c r="A1" s="7"/>
      <c r="B1" s="7"/>
      <c r="C1" s="7"/>
      <c r="D1" s="7"/>
      <c r="E1" s="7"/>
      <c r="F1" s="7"/>
      <c r="G1" s="7"/>
      <c r="H1" s="7"/>
    </row>
    <row r="2" spans="1:8" x14ac:dyDescent="0.25">
      <c r="A2" s="7"/>
      <c r="B2" s="7"/>
      <c r="C2" s="7"/>
      <c r="D2" s="7"/>
      <c r="E2" s="7"/>
      <c r="F2" s="7"/>
      <c r="G2" s="7"/>
      <c r="H2" s="7"/>
    </row>
    <row r="3" spans="1:8" ht="63" x14ac:dyDescent="0.25">
      <c r="A3" s="7"/>
      <c r="B3" s="182" t="s">
        <v>192</v>
      </c>
      <c r="C3" s="182" t="s">
        <v>196</v>
      </c>
      <c r="D3" s="182" t="s">
        <v>197</v>
      </c>
      <c r="E3" s="182" t="s">
        <v>206</v>
      </c>
      <c r="F3" s="182" t="s">
        <v>205</v>
      </c>
      <c r="G3" s="182" t="s">
        <v>198</v>
      </c>
      <c r="H3" s="7"/>
    </row>
    <row r="4" spans="1:8" ht="64.5" customHeight="1" x14ac:dyDescent="0.25">
      <c r="A4" s="7"/>
      <c r="B4" s="183" t="s">
        <v>36</v>
      </c>
      <c r="C4" s="184" t="s">
        <v>193</v>
      </c>
      <c r="D4" s="184" t="s">
        <v>193</v>
      </c>
      <c r="E4" s="184" t="s">
        <v>193</v>
      </c>
      <c r="F4" s="184" t="s">
        <v>193</v>
      </c>
      <c r="G4" s="185" t="s">
        <v>199</v>
      </c>
      <c r="H4" s="7"/>
    </row>
    <row r="5" spans="1:8" ht="64.5" customHeight="1" x14ac:dyDescent="0.25">
      <c r="A5" s="7"/>
      <c r="B5" s="183" t="s">
        <v>37</v>
      </c>
      <c r="C5" s="186" t="s">
        <v>194</v>
      </c>
      <c r="D5" s="184" t="s">
        <v>193</v>
      </c>
      <c r="E5" s="184" t="s">
        <v>193</v>
      </c>
      <c r="F5" s="184" t="s">
        <v>193</v>
      </c>
      <c r="G5" s="185" t="s">
        <v>200</v>
      </c>
      <c r="H5" s="7"/>
    </row>
    <row r="6" spans="1:8" ht="64.5" customHeight="1" x14ac:dyDescent="0.25">
      <c r="A6" s="7"/>
      <c r="B6" s="183" t="s">
        <v>38</v>
      </c>
      <c r="C6" s="184" t="s">
        <v>193</v>
      </c>
      <c r="D6" s="186" t="s">
        <v>194</v>
      </c>
      <c r="E6" s="184" t="s">
        <v>193</v>
      </c>
      <c r="F6" s="184" t="s">
        <v>193</v>
      </c>
      <c r="G6" s="185" t="s">
        <v>201</v>
      </c>
      <c r="H6" s="7"/>
    </row>
    <row r="7" spans="1:8" ht="64.5" customHeight="1" x14ac:dyDescent="0.25">
      <c r="A7" s="7"/>
      <c r="B7" s="183" t="s">
        <v>39</v>
      </c>
      <c r="C7" s="186" t="s">
        <v>194</v>
      </c>
      <c r="D7" s="186" t="s">
        <v>194</v>
      </c>
      <c r="E7" s="184" t="s">
        <v>193</v>
      </c>
      <c r="F7" s="184" t="s">
        <v>193</v>
      </c>
      <c r="G7" s="185" t="s">
        <v>202</v>
      </c>
      <c r="H7" s="7"/>
    </row>
    <row r="8" spans="1:8" ht="64.5" customHeight="1" x14ac:dyDescent="0.25">
      <c r="A8" s="7"/>
      <c r="B8" s="183" t="s">
        <v>195</v>
      </c>
      <c r="C8" s="186" t="s">
        <v>194</v>
      </c>
      <c r="D8" s="186" t="s">
        <v>194</v>
      </c>
      <c r="E8" s="186" t="s">
        <v>194</v>
      </c>
      <c r="F8" s="184" t="s">
        <v>193</v>
      </c>
      <c r="G8" s="185" t="s">
        <v>203</v>
      </c>
      <c r="H8" s="7"/>
    </row>
    <row r="9" spans="1:8" ht="64.5" customHeight="1" x14ac:dyDescent="0.25">
      <c r="A9" s="7"/>
      <c r="B9" s="183" t="s">
        <v>48</v>
      </c>
      <c r="C9" s="186" t="s">
        <v>194</v>
      </c>
      <c r="D9" s="186" t="s">
        <v>194</v>
      </c>
      <c r="E9" s="186" t="s">
        <v>194</v>
      </c>
      <c r="F9" s="186" t="s">
        <v>194</v>
      </c>
      <c r="G9" s="185" t="s">
        <v>204</v>
      </c>
      <c r="H9" s="7"/>
    </row>
    <row r="10" spans="1:8" x14ac:dyDescent="0.25">
      <c r="A10" s="7"/>
      <c r="B10" s="7"/>
      <c r="C10" s="7"/>
      <c r="D10" s="7"/>
      <c r="E10" s="7"/>
      <c r="F10" s="7"/>
      <c r="G10" s="7"/>
      <c r="H10" s="7"/>
    </row>
    <row r="11" spans="1:8" x14ac:dyDescent="0.25">
      <c r="A11" s="7"/>
      <c r="B11" s="7"/>
      <c r="C11" s="7"/>
      <c r="D11" s="7"/>
      <c r="E11" s="7"/>
      <c r="F11" s="7"/>
      <c r="G11" s="7"/>
      <c r="H11" s="7"/>
    </row>
    <row r="12" spans="1:8" x14ac:dyDescent="0.25">
      <c r="A12" s="7"/>
      <c r="B12" s="7"/>
      <c r="C12" s="7"/>
      <c r="D12" s="7"/>
      <c r="E12" s="7"/>
      <c r="F12" s="7"/>
      <c r="G12" s="7"/>
      <c r="H12" s="7"/>
    </row>
    <row r="13" spans="1:8" x14ac:dyDescent="0.25">
      <c r="A13" s="7"/>
      <c r="B13" s="7"/>
      <c r="C13" s="7"/>
      <c r="D13" s="7"/>
      <c r="E13" s="7"/>
      <c r="F13" s="7"/>
      <c r="G13" s="7"/>
      <c r="H13" s="7"/>
    </row>
    <row r="14" spans="1:8" x14ac:dyDescent="0.25">
      <c r="A14" s="7"/>
      <c r="B14" s="7"/>
      <c r="C14" s="7"/>
      <c r="D14" s="7"/>
      <c r="E14" s="7"/>
      <c r="F14" s="7"/>
      <c r="G14" s="7"/>
      <c r="H14" s="7"/>
    </row>
  </sheetData>
  <pageMargins left="0.7" right="0.7" top="0.75" bottom="0.75" header="0.3" footer="0.3"/>
  <ignoredErrors>
    <ignoredError sqref="B4:B9"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2CBE0-AF60-4563-9A47-BEE291487850}">
  <dimension ref="A1:N58"/>
  <sheetViews>
    <sheetView topLeftCell="A7" zoomScaleNormal="100" workbookViewId="0">
      <selection activeCell="K37" sqref="K3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46" t="s">
        <v>44</v>
      </c>
      <c r="C2" s="247"/>
      <c r="D2" s="247"/>
      <c r="E2" s="247"/>
      <c r="F2" s="247"/>
      <c r="G2" s="247"/>
      <c r="H2" s="247"/>
      <c r="I2" s="247"/>
      <c r="J2" s="247"/>
      <c r="K2" s="247"/>
      <c r="L2" s="247"/>
      <c r="M2" s="27"/>
      <c r="N2" s="7"/>
    </row>
    <row r="3" spans="1:14" x14ac:dyDescent="0.25">
      <c r="A3" s="27"/>
      <c r="B3" s="30"/>
      <c r="C3" s="243" t="s">
        <v>36</v>
      </c>
      <c r="D3" s="244"/>
      <c r="E3" s="243" t="s">
        <v>37</v>
      </c>
      <c r="F3" s="244"/>
      <c r="G3" s="243" t="s">
        <v>38</v>
      </c>
      <c r="H3" s="244"/>
      <c r="I3" s="243" t="s">
        <v>39</v>
      </c>
      <c r="J3" s="244"/>
      <c r="K3" s="243" t="s">
        <v>40</v>
      </c>
      <c r="L3" s="244"/>
      <c r="M3" s="27"/>
      <c r="N3" s="7"/>
    </row>
    <row r="4" spans="1:14" ht="43.5" customHeight="1" x14ac:dyDescent="0.25">
      <c r="A4" s="27"/>
      <c r="B4" s="30"/>
      <c r="C4" s="231" t="s">
        <v>4</v>
      </c>
      <c r="D4" s="244"/>
      <c r="E4" s="239" t="s">
        <v>24</v>
      </c>
      <c r="F4" s="238"/>
      <c r="G4" s="237" t="s">
        <v>16</v>
      </c>
      <c r="H4" s="238"/>
      <c r="I4" s="239" t="s">
        <v>34</v>
      </c>
      <c r="J4" s="238"/>
      <c r="K4" s="237" t="s">
        <v>35</v>
      </c>
      <c r="L4" s="237"/>
      <c r="M4" s="27"/>
      <c r="N4" s="7"/>
    </row>
    <row r="5" spans="1:14" ht="43.5" customHeight="1" x14ac:dyDescent="0.25">
      <c r="A5" s="27"/>
      <c r="B5" s="32"/>
      <c r="C5" s="82" t="s">
        <v>47</v>
      </c>
      <c r="D5" s="45" t="s">
        <v>10</v>
      </c>
      <c r="E5" s="82" t="s">
        <v>47</v>
      </c>
      <c r="F5" s="45" t="s">
        <v>10</v>
      </c>
      <c r="G5" s="82" t="s">
        <v>47</v>
      </c>
      <c r="H5" s="45" t="s">
        <v>10</v>
      </c>
      <c r="I5" s="82" t="s">
        <v>47</v>
      </c>
      <c r="J5" s="45" t="s">
        <v>10</v>
      </c>
      <c r="K5" s="82" t="s">
        <v>47</v>
      </c>
      <c r="L5" s="82"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40">
        <v>38</v>
      </c>
      <c r="D16" s="241"/>
      <c r="E16" s="242">
        <v>38</v>
      </c>
      <c r="F16" s="241"/>
      <c r="G16" s="240">
        <v>38</v>
      </c>
      <c r="H16" s="241"/>
      <c r="I16" s="242">
        <v>38</v>
      </c>
      <c r="J16" s="241"/>
      <c r="K16" s="240">
        <v>38</v>
      </c>
      <c r="L16" s="240"/>
      <c r="M16" s="27"/>
      <c r="N16" s="7"/>
    </row>
    <row r="17" spans="1:14" ht="16.5" customHeight="1" x14ac:dyDescent="0.25">
      <c r="A17" s="27"/>
      <c r="B17" s="82" t="s">
        <v>11</v>
      </c>
      <c r="C17" s="234">
        <v>0.30566541074933518</v>
      </c>
      <c r="D17" s="235"/>
      <c r="E17" s="236">
        <v>0.29069709635633112</v>
      </c>
      <c r="F17" s="235"/>
      <c r="G17" s="234">
        <v>0.72602714664401657</v>
      </c>
      <c r="H17" s="235"/>
      <c r="I17" s="236">
        <v>0.79510827890217706</v>
      </c>
      <c r="J17" s="235"/>
      <c r="K17" s="234">
        <v>0.7906694981397554</v>
      </c>
      <c r="L17" s="234"/>
      <c r="M17" s="27"/>
      <c r="N17" s="7"/>
    </row>
    <row r="18" spans="1:14" ht="45" customHeight="1" x14ac:dyDescent="0.25">
      <c r="A18" s="27"/>
      <c r="B18" s="246" t="s">
        <v>45</v>
      </c>
      <c r="C18" s="247"/>
      <c r="D18" s="247"/>
      <c r="E18" s="247"/>
      <c r="F18" s="247"/>
      <c r="G18" s="247"/>
      <c r="H18" s="247"/>
      <c r="I18" s="247"/>
      <c r="J18" s="247"/>
      <c r="K18" s="247"/>
      <c r="L18" s="247"/>
      <c r="M18" s="27"/>
    </row>
    <row r="19" spans="1:14" x14ac:dyDescent="0.25">
      <c r="A19" s="27"/>
      <c r="B19" s="30"/>
      <c r="C19" s="24"/>
      <c r="D19" s="24"/>
      <c r="E19" s="17"/>
      <c r="F19" s="52"/>
      <c r="G19" s="243" t="s">
        <v>41</v>
      </c>
      <c r="H19" s="244"/>
      <c r="I19" s="243" t="s">
        <v>42</v>
      </c>
      <c r="J19" s="244"/>
      <c r="K19" s="243" t="s">
        <v>43</v>
      </c>
      <c r="L19" s="244"/>
      <c r="M19" s="27"/>
    </row>
    <row r="20" spans="1:14" ht="61.5" customHeight="1" x14ac:dyDescent="0.25">
      <c r="A20" s="27"/>
      <c r="B20" s="30"/>
      <c r="C20" s="24"/>
      <c r="D20" s="24"/>
      <c r="E20" s="17"/>
      <c r="F20" s="52"/>
      <c r="G20" s="245" t="s">
        <v>5</v>
      </c>
      <c r="H20" s="244"/>
      <c r="I20" s="239" t="s">
        <v>25</v>
      </c>
      <c r="J20" s="238"/>
      <c r="K20" s="237" t="s">
        <v>26</v>
      </c>
      <c r="L20" s="237"/>
      <c r="M20" s="27"/>
    </row>
    <row r="21" spans="1:14" ht="42" customHeight="1" x14ac:dyDescent="0.25">
      <c r="A21" s="27"/>
      <c r="B21" s="32"/>
      <c r="C21" s="82"/>
      <c r="D21" s="82"/>
      <c r="E21" s="92"/>
      <c r="F21" s="53"/>
      <c r="G21" s="82" t="s">
        <v>47</v>
      </c>
      <c r="H21" s="45" t="s">
        <v>10</v>
      </c>
      <c r="I21" s="82" t="s">
        <v>47</v>
      </c>
      <c r="J21" s="45" t="s">
        <v>10</v>
      </c>
      <c r="K21" s="82" t="s">
        <v>47</v>
      </c>
      <c r="L21" s="82"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42">
        <v>38</v>
      </c>
      <c r="H32" s="241"/>
      <c r="I32" s="242">
        <v>38</v>
      </c>
      <c r="J32" s="241"/>
      <c r="K32" s="240">
        <v>38</v>
      </c>
      <c r="L32" s="240"/>
      <c r="M32" s="27"/>
    </row>
    <row r="33" spans="1:13" ht="16.5" customHeight="1" x14ac:dyDescent="0.25">
      <c r="A33" s="27"/>
      <c r="B33" s="82" t="s">
        <v>11</v>
      </c>
      <c r="C33" s="76"/>
      <c r="D33" s="76"/>
      <c r="E33" s="76"/>
      <c r="F33" s="55"/>
      <c r="G33" s="236">
        <v>0.48341395624872252</v>
      </c>
      <c r="H33" s="235"/>
      <c r="I33" s="236">
        <v>0.53998913899059575</v>
      </c>
      <c r="J33" s="235"/>
      <c r="K33" s="234">
        <v>0.55376503919168529</v>
      </c>
      <c r="L33" s="234"/>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237"/>
      <c r="H45" s="238"/>
      <c r="I45" s="239"/>
      <c r="J45" s="238"/>
      <c r="K45" s="237"/>
      <c r="L45" s="237"/>
    </row>
    <row r="46" spans="1:13" x14ac:dyDescent="0.25">
      <c r="B46" s="24"/>
      <c r="G46" s="82"/>
      <c r="H46" s="45"/>
      <c r="I46" s="49"/>
      <c r="J46" s="45"/>
      <c r="K46" s="82"/>
      <c r="L46" s="82"/>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82"/>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40"/>
      <c r="H57" s="241"/>
      <c r="I57" s="242"/>
      <c r="J57" s="241"/>
      <c r="K57" s="240"/>
      <c r="L57" s="240"/>
    </row>
    <row r="58" spans="2:12" x14ac:dyDescent="0.25">
      <c r="G58" s="234"/>
      <c r="H58" s="235"/>
      <c r="I58" s="236"/>
      <c r="J58" s="235"/>
      <c r="K58" s="234"/>
      <c r="L58" s="234"/>
    </row>
  </sheetData>
  <mergeCells count="43">
    <mergeCell ref="B2:L2"/>
    <mergeCell ref="C3:D3"/>
    <mergeCell ref="E3:F3"/>
    <mergeCell ref="G3:H3"/>
    <mergeCell ref="I3:J3"/>
    <mergeCell ref="K3:L3"/>
    <mergeCell ref="B18:L18"/>
    <mergeCell ref="C4:D4"/>
    <mergeCell ref="E4:F4"/>
    <mergeCell ref="G4:H4"/>
    <mergeCell ref="I4:J4"/>
    <mergeCell ref="K4:L4"/>
    <mergeCell ref="C16:D16"/>
    <mergeCell ref="E16:F16"/>
    <mergeCell ref="G16:H16"/>
    <mergeCell ref="I16:J16"/>
    <mergeCell ref="K16:L16"/>
    <mergeCell ref="C17:D17"/>
    <mergeCell ref="E17:F17"/>
    <mergeCell ref="G17:H17"/>
    <mergeCell ref="I17:J17"/>
    <mergeCell ref="K17:L17"/>
    <mergeCell ref="G19:H19"/>
    <mergeCell ref="I19:J19"/>
    <mergeCell ref="K19:L19"/>
    <mergeCell ref="G20:H20"/>
    <mergeCell ref="I20:J20"/>
    <mergeCell ref="K20:L20"/>
    <mergeCell ref="G32:H32"/>
    <mergeCell ref="I32:J32"/>
    <mergeCell ref="K32:L32"/>
    <mergeCell ref="G33:H33"/>
    <mergeCell ref="I33:J33"/>
    <mergeCell ref="K33:L33"/>
    <mergeCell ref="G58:H58"/>
    <mergeCell ref="I58:J58"/>
    <mergeCell ref="K58:L58"/>
    <mergeCell ref="G45:H45"/>
    <mergeCell ref="I45:J45"/>
    <mergeCell ref="K45:L45"/>
    <mergeCell ref="G57:H57"/>
    <mergeCell ref="I57:J57"/>
    <mergeCell ref="K57:L57"/>
  </mergeCells>
  <pageMargins left="0.7" right="0.7" top="0.75" bottom="0.75" header="0.3" footer="0.3"/>
  <pageSetup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29"/>
  <sheetViews>
    <sheetView workbookViewId="0">
      <selection activeCell="I25" sqref="I25"/>
    </sheetView>
  </sheetViews>
  <sheetFormatPr defaultRowHeight="15" x14ac:dyDescent="0.25"/>
  <cols>
    <col min="2" max="2" width="33.42578125" customWidth="1"/>
    <col min="3" max="3" width="16" customWidth="1"/>
    <col min="4" max="4" width="19.42578125" customWidth="1"/>
    <col min="5" max="5" width="24" customWidth="1"/>
    <col min="6" max="6" width="22.85546875" customWidth="1"/>
    <col min="7" max="7" width="32.5703125" customWidth="1"/>
  </cols>
  <sheetData>
    <row r="2" spans="1:9" ht="39" customHeight="1" x14ac:dyDescent="0.25">
      <c r="A2" s="7"/>
      <c r="B2" s="297" t="s">
        <v>17</v>
      </c>
      <c r="C2" s="297"/>
      <c r="D2" s="297"/>
      <c r="E2" s="297"/>
      <c r="F2" s="297"/>
      <c r="G2" s="297"/>
      <c r="H2" s="7"/>
      <c r="I2" s="7"/>
    </row>
    <row r="3" spans="1:9" ht="43.5" customHeight="1" x14ac:dyDescent="0.25">
      <c r="A3" s="7"/>
      <c r="B3" s="8"/>
      <c r="C3" s="9" t="s">
        <v>4</v>
      </c>
      <c r="D3" s="10" t="s">
        <v>7</v>
      </c>
      <c r="E3" s="9" t="s">
        <v>5</v>
      </c>
      <c r="F3" s="10" t="s">
        <v>6</v>
      </c>
      <c r="G3" s="10" t="s">
        <v>8</v>
      </c>
      <c r="H3" s="7"/>
      <c r="I3" s="7"/>
    </row>
    <row r="4" spans="1:9" ht="19.5" customHeight="1" x14ac:dyDescent="0.25">
      <c r="A4" s="7"/>
      <c r="B4" s="9" t="s">
        <v>1</v>
      </c>
      <c r="C4" s="11">
        <v>1.4392436098165808</v>
      </c>
      <c r="D4" s="11">
        <v>1.3952482971643869</v>
      </c>
      <c r="E4" s="11">
        <v>0.99459667888554504</v>
      </c>
      <c r="F4" s="11">
        <v>1.144021537340576</v>
      </c>
      <c r="G4" s="11">
        <v>1.1258407727411603</v>
      </c>
      <c r="H4" s="7"/>
      <c r="I4" s="7"/>
    </row>
    <row r="5" spans="1:9" ht="19.5" customHeight="1" x14ac:dyDescent="0.25">
      <c r="A5" s="7"/>
      <c r="B5" s="9"/>
      <c r="C5" s="12">
        <v>1.8965636641992889E-4</v>
      </c>
      <c r="D5" s="12">
        <v>4.6315886754617815E-4</v>
      </c>
      <c r="E5" s="12">
        <v>6.0707033891329752E-3</v>
      </c>
      <c r="F5" s="12">
        <v>3.7367974677333052E-3</v>
      </c>
      <c r="G5" s="12">
        <v>1.2943508312293506E-3</v>
      </c>
      <c r="H5" s="7"/>
      <c r="I5" s="7"/>
    </row>
    <row r="6" spans="1:9" ht="19.5" customHeight="1" x14ac:dyDescent="0.25">
      <c r="A6" s="7"/>
      <c r="B6" s="9" t="s">
        <v>2</v>
      </c>
      <c r="C6" s="11"/>
      <c r="D6" s="11">
        <v>0.25005151524504055</v>
      </c>
      <c r="E6" s="11"/>
      <c r="F6" s="11">
        <v>-5.5381481209631406E-2</v>
      </c>
      <c r="G6" s="11"/>
      <c r="H6" s="7"/>
      <c r="I6" s="7"/>
    </row>
    <row r="7" spans="1:9" ht="19.5" customHeight="1" x14ac:dyDescent="0.25">
      <c r="A7" s="7"/>
      <c r="B7" s="9"/>
      <c r="C7" s="12"/>
      <c r="D7" s="12">
        <v>0.62705046652566521</v>
      </c>
      <c r="E7" s="12"/>
      <c r="F7" s="12">
        <v>0.91434919815746851</v>
      </c>
      <c r="G7" s="12"/>
      <c r="H7" s="7"/>
      <c r="I7" s="7"/>
    </row>
    <row r="8" spans="1:9" ht="19.5" customHeight="1" x14ac:dyDescent="0.25">
      <c r="A8" s="7"/>
      <c r="B8" s="9" t="s">
        <v>0</v>
      </c>
      <c r="C8" s="13" t="s">
        <v>13</v>
      </c>
      <c r="D8" s="13" t="s">
        <v>13</v>
      </c>
      <c r="E8" s="11">
        <v>0.15566334752024857</v>
      </c>
      <c r="F8" s="11">
        <v>7.8431097630283012E-2</v>
      </c>
      <c r="G8" s="11">
        <v>8.1555211671815883E-2</v>
      </c>
      <c r="H8" s="7"/>
      <c r="I8" s="7"/>
    </row>
    <row r="9" spans="1:9" ht="19.5" customHeight="1" x14ac:dyDescent="0.25">
      <c r="A9" s="7"/>
      <c r="B9" s="9"/>
      <c r="C9" s="12"/>
      <c r="D9" s="12"/>
      <c r="E9" s="12">
        <v>9.2813550614614959E-4</v>
      </c>
      <c r="F9" s="12">
        <v>0.18554102993571669</v>
      </c>
      <c r="G9" s="12">
        <v>0.1091983405758689</v>
      </c>
      <c r="H9" s="7"/>
      <c r="I9" s="7"/>
    </row>
    <row r="10" spans="1:9" ht="19.5" customHeight="1" x14ac:dyDescent="0.25">
      <c r="A10" s="7"/>
      <c r="B10" s="9" t="s">
        <v>3</v>
      </c>
      <c r="C10" s="13" t="s">
        <v>13</v>
      </c>
      <c r="D10" s="13" t="s">
        <v>13</v>
      </c>
      <c r="E10" s="11"/>
      <c r="F10" s="11">
        <v>0.1771495436267542</v>
      </c>
      <c r="G10" s="11">
        <v>0.17222562943223474</v>
      </c>
      <c r="H10" s="7"/>
      <c r="I10" s="7"/>
    </row>
    <row r="11" spans="1:9" ht="19.5" customHeight="1" x14ac:dyDescent="0.25">
      <c r="A11" s="7"/>
      <c r="B11" s="9"/>
      <c r="C11" s="12"/>
      <c r="D11" s="12"/>
      <c r="E11" s="12"/>
      <c r="F11" s="12">
        <v>4.0323874168262046E-2</v>
      </c>
      <c r="G11" s="12">
        <v>1.667682300582499E-2</v>
      </c>
      <c r="H11" s="7"/>
      <c r="I11" s="7"/>
    </row>
    <row r="12" spans="1:9" ht="19.5" customHeight="1" x14ac:dyDescent="0.25">
      <c r="A12" s="7"/>
      <c r="B12" s="9" t="s">
        <v>12</v>
      </c>
      <c r="C12" s="11">
        <v>-6.7885721085154836E-3</v>
      </c>
      <c r="D12" s="11">
        <v>-7.304699140441879E-3</v>
      </c>
      <c r="E12" s="11">
        <v>-1.1754519001688802E-2</v>
      </c>
      <c r="F12" s="11">
        <v>-9.5106880258165657E-3</v>
      </c>
      <c r="G12" s="11">
        <v>-9.6908561969165814E-3</v>
      </c>
      <c r="H12" s="7"/>
      <c r="I12" s="7"/>
    </row>
    <row r="13" spans="1:9" ht="19.5" customHeight="1" x14ac:dyDescent="0.25">
      <c r="A13" s="7"/>
      <c r="B13" s="9"/>
      <c r="C13" s="12">
        <v>0.56614703710126002</v>
      </c>
      <c r="D13" s="12">
        <v>0.54314137884098734</v>
      </c>
      <c r="E13" s="12">
        <v>0.26379498085403719</v>
      </c>
      <c r="F13" s="12">
        <v>0.3457076367456452</v>
      </c>
      <c r="G13" s="12">
        <v>0.32254988923554573</v>
      </c>
      <c r="H13" s="7"/>
      <c r="I13" s="7"/>
    </row>
    <row r="14" spans="1:9" ht="24" customHeight="1" x14ac:dyDescent="0.25">
      <c r="A14" s="7"/>
      <c r="B14" s="9" t="s">
        <v>9</v>
      </c>
      <c r="C14" s="14">
        <v>38</v>
      </c>
      <c r="D14" s="14">
        <v>38</v>
      </c>
      <c r="E14" s="14">
        <v>38</v>
      </c>
      <c r="F14" s="14">
        <v>38</v>
      </c>
      <c r="G14" s="14">
        <v>38</v>
      </c>
      <c r="H14" s="7"/>
      <c r="I14" s="7"/>
    </row>
    <row r="15" spans="1:9" ht="24" customHeight="1" x14ac:dyDescent="0.25">
      <c r="A15" s="7"/>
      <c r="B15" s="9" t="s">
        <v>11</v>
      </c>
      <c r="C15" s="15">
        <v>0.30566541074933518</v>
      </c>
      <c r="D15" s="15">
        <v>0.29069709635633112</v>
      </c>
      <c r="E15" s="15">
        <v>0.48341395624872252</v>
      </c>
      <c r="F15" s="15">
        <v>0.53998913899059575</v>
      </c>
      <c r="G15" s="15">
        <v>0.55376503919168529</v>
      </c>
      <c r="H15" s="7"/>
      <c r="I15" s="7"/>
    </row>
    <row r="16" spans="1:9" ht="45" customHeight="1" x14ac:dyDescent="0.25">
      <c r="B16" s="297" t="s">
        <v>18</v>
      </c>
      <c r="C16" s="297"/>
      <c r="D16" s="297"/>
      <c r="E16" s="297"/>
      <c r="F16" s="297"/>
      <c r="G16" s="297"/>
    </row>
    <row r="17" spans="2:7" ht="42" customHeight="1" x14ac:dyDescent="0.25">
      <c r="B17" s="8"/>
      <c r="C17" s="9"/>
      <c r="D17" s="10"/>
      <c r="E17" s="10" t="s">
        <v>16</v>
      </c>
      <c r="F17" s="10" t="s">
        <v>19</v>
      </c>
      <c r="G17" s="10" t="s">
        <v>20</v>
      </c>
    </row>
    <row r="18" spans="2:7" ht="42" customHeight="1" x14ac:dyDescent="0.25">
      <c r="B18" s="9" t="s">
        <v>1</v>
      </c>
      <c r="C18" s="11"/>
      <c r="D18" s="11"/>
      <c r="E18" s="5">
        <v>1.0047358342111095</v>
      </c>
      <c r="F18" s="5">
        <v>1.1207501256387866</v>
      </c>
      <c r="G18" s="5">
        <v>0.94279952977807913</v>
      </c>
    </row>
    <row r="19" spans="2:7" ht="21" customHeight="1" x14ac:dyDescent="0.25">
      <c r="B19" s="9"/>
      <c r="C19" s="12"/>
      <c r="D19" s="12"/>
      <c r="E19" s="6">
        <v>1.5631344794295841E-4</v>
      </c>
      <c r="F19" s="6">
        <v>9.5982454577004064E-6</v>
      </c>
      <c r="G19" s="6">
        <v>3.5822955165051595E-3</v>
      </c>
    </row>
    <row r="20" spans="2:7" ht="21" customHeight="1" x14ac:dyDescent="0.25">
      <c r="B20" s="9" t="s">
        <v>2</v>
      </c>
      <c r="C20" s="11"/>
      <c r="D20" s="11"/>
      <c r="E20" s="11"/>
      <c r="F20" s="5">
        <v>-0.49653068092040525</v>
      </c>
      <c r="G20" s="11"/>
    </row>
    <row r="21" spans="2:7" ht="21" customHeight="1" x14ac:dyDescent="0.25">
      <c r="B21" s="9"/>
      <c r="C21" s="12"/>
      <c r="D21" s="12"/>
      <c r="E21" s="12"/>
      <c r="F21" s="6">
        <v>0.12367275335389037</v>
      </c>
      <c r="G21" s="12"/>
    </row>
    <row r="22" spans="2:7" ht="21" customHeight="1" x14ac:dyDescent="0.25">
      <c r="B22" s="9" t="s">
        <v>14</v>
      </c>
      <c r="C22" s="13"/>
      <c r="D22" s="13"/>
      <c r="E22" s="5">
        <v>0.11212050012736459</v>
      </c>
      <c r="F22" s="5">
        <v>6.2835321727119878E-2</v>
      </c>
      <c r="G22" s="5">
        <v>7.3601713017413528E-2</v>
      </c>
    </row>
    <row r="23" spans="2:7" ht="21" customHeight="1" x14ac:dyDescent="0.25">
      <c r="B23" s="9"/>
      <c r="C23" s="12"/>
      <c r="D23" s="12"/>
      <c r="E23" s="6">
        <v>1.357043041187717E-8</v>
      </c>
      <c r="F23" s="6">
        <v>2.0985522621405736E-3</v>
      </c>
      <c r="G23" s="6">
        <v>1.5125131299076744E-2</v>
      </c>
    </row>
    <row r="24" spans="2:7" ht="21" customHeight="1" x14ac:dyDescent="0.25">
      <c r="B24" s="9" t="s">
        <v>15</v>
      </c>
      <c r="C24" s="13"/>
      <c r="D24" s="13"/>
      <c r="E24" s="11"/>
      <c r="F24" s="5">
        <v>9.7527876347524856E-2</v>
      </c>
      <c r="G24" s="5">
        <v>8.3665101565157121E-2</v>
      </c>
    </row>
    <row r="25" spans="2:7" ht="21" customHeight="1" x14ac:dyDescent="0.25">
      <c r="B25" s="9"/>
      <c r="C25" s="12"/>
      <c r="D25" s="12"/>
      <c r="E25" s="12"/>
      <c r="F25" s="6">
        <v>8.7928643381423785E-4</v>
      </c>
      <c r="G25" s="6">
        <v>1.6445148439881117E-2</v>
      </c>
    </row>
    <row r="26" spans="2:7" ht="21" customHeight="1" x14ac:dyDescent="0.25">
      <c r="B26" s="9" t="s">
        <v>12</v>
      </c>
      <c r="C26" s="11"/>
      <c r="D26" s="11"/>
      <c r="E26" s="5">
        <v>-9.3408236076665783E-3</v>
      </c>
      <c r="F26" s="5">
        <v>-5.565109354769367E-3</v>
      </c>
      <c r="G26" s="5">
        <v>-5.7882646283108855E-3</v>
      </c>
    </row>
    <row r="27" spans="2:7" ht="21" customHeight="1" x14ac:dyDescent="0.25">
      <c r="B27" s="9"/>
      <c r="C27" s="12"/>
      <c r="D27" s="12"/>
      <c r="E27" s="6">
        <v>0.22070473811875418</v>
      </c>
      <c r="F27" s="6">
        <v>0.40345246814943603</v>
      </c>
      <c r="G27" s="6">
        <v>0.4966904716238485</v>
      </c>
    </row>
    <row r="28" spans="2:7" ht="21" customHeight="1" x14ac:dyDescent="0.25">
      <c r="B28" s="9" t="s">
        <v>9</v>
      </c>
      <c r="C28" s="14"/>
      <c r="D28" s="14"/>
      <c r="E28" s="16">
        <v>38</v>
      </c>
      <c r="F28" s="16">
        <v>38</v>
      </c>
      <c r="G28" s="16">
        <v>38</v>
      </c>
    </row>
    <row r="29" spans="2:7" ht="21" customHeight="1" x14ac:dyDescent="0.25">
      <c r="B29" s="9" t="s">
        <v>11</v>
      </c>
      <c r="C29" s="15"/>
      <c r="D29" s="15"/>
      <c r="E29" s="5">
        <v>0.72602714664401657</v>
      </c>
      <c r="F29" s="5">
        <v>0.79510827890217706</v>
      </c>
      <c r="G29" s="5">
        <v>0.7906694981397554</v>
      </c>
    </row>
  </sheetData>
  <mergeCells count="2">
    <mergeCell ref="B2:G2"/>
    <mergeCell ref="B16:G16"/>
  </mergeCells>
  <pageMargins left="0.7" right="0.7" top="0.75" bottom="0.75" header="0.3" footer="0.3"/>
  <pageSetup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4A70-15E8-470C-9476-7BBEB7370E96}">
  <dimension ref="A1:N58"/>
  <sheetViews>
    <sheetView zoomScaleNormal="100" workbookViewId="0">
      <selection activeCell="M17" sqref="M17"/>
    </sheetView>
  </sheetViews>
  <sheetFormatPr defaultRowHeight="15" x14ac:dyDescent="0.25"/>
  <cols>
    <col min="2" max="2" width="41.42578125" customWidth="1"/>
    <col min="3" max="6" width="8.7109375" customWidth="1"/>
    <col min="7" max="12" width="9.85546875" customWidth="1"/>
  </cols>
  <sheetData>
    <row r="1" spans="1:14" x14ac:dyDescent="0.25">
      <c r="A1" s="27"/>
      <c r="B1" s="27"/>
      <c r="C1" s="27"/>
      <c r="D1" s="27"/>
      <c r="E1" s="27"/>
      <c r="F1" s="27"/>
      <c r="G1" s="27"/>
      <c r="H1" s="27"/>
      <c r="I1" s="27"/>
      <c r="J1" s="27"/>
      <c r="K1" s="27"/>
      <c r="L1" s="27"/>
      <c r="M1" s="27"/>
    </row>
    <row r="2" spans="1:14" ht="39" customHeight="1" x14ac:dyDescent="0.25">
      <c r="A2" s="27"/>
      <c r="B2" s="246" t="s">
        <v>44</v>
      </c>
      <c r="C2" s="247"/>
      <c r="D2" s="247"/>
      <c r="E2" s="247"/>
      <c r="F2" s="247"/>
      <c r="G2" s="247"/>
      <c r="H2" s="247"/>
      <c r="I2" s="247"/>
      <c r="J2" s="247"/>
      <c r="K2" s="247"/>
      <c r="L2" s="247"/>
      <c r="M2" s="27"/>
      <c r="N2" s="7"/>
    </row>
    <row r="3" spans="1:14" x14ac:dyDescent="0.25">
      <c r="A3" s="27"/>
      <c r="B3" s="30"/>
      <c r="C3" s="243" t="s">
        <v>36</v>
      </c>
      <c r="D3" s="244"/>
      <c r="E3" s="243" t="s">
        <v>37</v>
      </c>
      <c r="F3" s="244"/>
      <c r="G3" s="243" t="s">
        <v>38</v>
      </c>
      <c r="H3" s="244"/>
      <c r="I3" s="243" t="s">
        <v>39</v>
      </c>
      <c r="J3" s="244"/>
      <c r="K3" s="243" t="s">
        <v>40</v>
      </c>
      <c r="L3" s="244"/>
      <c r="M3" s="27"/>
      <c r="N3" s="7"/>
    </row>
    <row r="4" spans="1:14" ht="43.5" customHeight="1" x14ac:dyDescent="0.25">
      <c r="A4" s="27"/>
      <c r="B4" s="30"/>
      <c r="C4" s="231" t="s">
        <v>4</v>
      </c>
      <c r="D4" s="244"/>
      <c r="E4" s="239" t="s">
        <v>24</v>
      </c>
      <c r="F4" s="238"/>
      <c r="G4" s="237" t="s">
        <v>16</v>
      </c>
      <c r="H4" s="238"/>
      <c r="I4" s="239" t="s">
        <v>34</v>
      </c>
      <c r="J4" s="238"/>
      <c r="K4" s="237" t="s">
        <v>35</v>
      </c>
      <c r="L4" s="237"/>
      <c r="M4" s="27"/>
      <c r="N4" s="7"/>
    </row>
    <row r="5" spans="1:14" ht="43.5" customHeight="1" x14ac:dyDescent="0.25">
      <c r="A5" s="27"/>
      <c r="B5" s="32"/>
      <c r="C5" s="34" t="s">
        <v>47</v>
      </c>
      <c r="D5" s="45" t="s">
        <v>10</v>
      </c>
      <c r="E5" s="34" t="s">
        <v>47</v>
      </c>
      <c r="F5" s="45" t="s">
        <v>10</v>
      </c>
      <c r="G5" s="34" t="s">
        <v>47</v>
      </c>
      <c r="H5" s="45" t="s">
        <v>10</v>
      </c>
      <c r="I5" s="34" t="s">
        <v>47</v>
      </c>
      <c r="J5" s="45" t="s">
        <v>10</v>
      </c>
      <c r="K5" s="34" t="s">
        <v>47</v>
      </c>
      <c r="L5" s="34" t="s">
        <v>10</v>
      </c>
      <c r="M5" s="27"/>
      <c r="N5" s="7"/>
    </row>
    <row r="6" spans="1:14" ht="16.5" customHeight="1" x14ac:dyDescent="0.25">
      <c r="A6" s="27"/>
      <c r="B6" s="24" t="s">
        <v>1</v>
      </c>
      <c r="C6" s="70">
        <v>1.4392436098165808</v>
      </c>
      <c r="D6" s="46">
        <v>1.8965636641992889E-4</v>
      </c>
      <c r="E6" s="72">
        <v>1.3952482971643869</v>
      </c>
      <c r="F6" s="46">
        <v>4.6315886754617815E-4</v>
      </c>
      <c r="G6" s="70">
        <v>1.0047358342111095</v>
      </c>
      <c r="H6" s="46">
        <v>1.5631344794295841E-4</v>
      </c>
      <c r="I6" s="71">
        <v>1.1207501256387866</v>
      </c>
      <c r="J6" s="46">
        <v>9.5982454577004064E-6</v>
      </c>
      <c r="K6" s="70">
        <v>0.94279952977807913</v>
      </c>
      <c r="L6" s="19">
        <v>3.5822955165051595E-3</v>
      </c>
      <c r="M6" s="27"/>
      <c r="N6" s="7"/>
    </row>
    <row r="7" spans="1:14" ht="16.5" customHeight="1" x14ac:dyDescent="0.25">
      <c r="A7" s="27"/>
      <c r="B7" s="24"/>
      <c r="C7" s="58"/>
      <c r="D7" s="46"/>
      <c r="E7" s="62"/>
      <c r="F7" s="46"/>
      <c r="G7" s="58"/>
      <c r="H7" s="46"/>
      <c r="I7" s="62"/>
      <c r="J7" s="46"/>
      <c r="K7" s="58"/>
      <c r="L7" s="19"/>
      <c r="M7" s="27"/>
      <c r="N7" s="7"/>
    </row>
    <row r="8" spans="1:14" ht="16.5" customHeight="1" x14ac:dyDescent="0.25">
      <c r="A8" s="27"/>
      <c r="B8" s="24" t="s">
        <v>2</v>
      </c>
      <c r="C8" s="57"/>
      <c r="D8" s="47"/>
      <c r="E8" s="61">
        <v>0.25005151524504055</v>
      </c>
      <c r="F8" s="46">
        <v>0.62705046652566521</v>
      </c>
      <c r="G8" s="57"/>
      <c r="H8" s="47"/>
      <c r="I8" s="61">
        <v>-0.49653068092040525</v>
      </c>
      <c r="J8" s="46">
        <v>0.12367275335389037</v>
      </c>
      <c r="K8" s="57"/>
      <c r="L8" s="18"/>
      <c r="M8" s="27"/>
      <c r="N8" s="7"/>
    </row>
    <row r="9" spans="1:14" ht="16.5" customHeight="1" x14ac:dyDescent="0.25">
      <c r="A9" s="27"/>
      <c r="B9" s="24"/>
      <c r="C9" s="59"/>
      <c r="D9" s="46"/>
      <c r="E9" s="62"/>
      <c r="F9" s="51"/>
      <c r="G9" s="59"/>
      <c r="H9" s="46"/>
      <c r="I9" s="62"/>
      <c r="J9" s="46"/>
      <c r="K9" s="59"/>
      <c r="L9" s="19"/>
      <c r="M9" s="27"/>
      <c r="N9" s="7"/>
    </row>
    <row r="10" spans="1:14" ht="16.5" customHeight="1" x14ac:dyDescent="0.25">
      <c r="A10" s="27"/>
      <c r="B10" s="24" t="s">
        <v>29</v>
      </c>
      <c r="C10" s="60" t="s">
        <v>13</v>
      </c>
      <c r="D10" s="48"/>
      <c r="E10" s="63" t="s">
        <v>13</v>
      </c>
      <c r="F10" s="48"/>
      <c r="G10" s="70">
        <v>0.11212050012736459</v>
      </c>
      <c r="H10" s="46">
        <v>1.357043041187717E-8</v>
      </c>
      <c r="I10" s="71">
        <v>6.2835321727119878E-2</v>
      </c>
      <c r="J10" s="46">
        <v>2.0985522621405736E-3</v>
      </c>
      <c r="K10" s="70">
        <v>7.3601713017413528E-2</v>
      </c>
      <c r="L10" s="19">
        <v>1.5125131299076744E-2</v>
      </c>
      <c r="M10" s="27"/>
      <c r="N10" s="7"/>
    </row>
    <row r="11" spans="1:14" ht="16.5" customHeight="1" x14ac:dyDescent="0.25">
      <c r="A11" s="27"/>
      <c r="B11" s="24"/>
      <c r="C11" s="59"/>
      <c r="D11" s="46"/>
      <c r="E11" s="64"/>
      <c r="F11" s="46"/>
      <c r="G11" s="58"/>
      <c r="H11" s="46"/>
      <c r="I11" s="62"/>
      <c r="J11" s="46"/>
      <c r="K11" s="58"/>
      <c r="L11" s="19"/>
      <c r="M11" s="27"/>
      <c r="N11" s="7"/>
    </row>
    <row r="12" spans="1:14" ht="16.5" customHeight="1" x14ac:dyDescent="0.25">
      <c r="A12" s="27"/>
      <c r="B12" s="24" t="s">
        <v>30</v>
      </c>
      <c r="C12" s="60" t="s">
        <v>13</v>
      </c>
      <c r="D12" s="48"/>
      <c r="E12" s="63" t="s">
        <v>13</v>
      </c>
      <c r="F12" s="48"/>
      <c r="G12" s="57"/>
      <c r="H12" s="47"/>
      <c r="I12" s="71">
        <v>9.7527876347524856E-2</v>
      </c>
      <c r="J12" s="46">
        <v>8.7928643381423785E-4</v>
      </c>
      <c r="K12" s="70">
        <v>8.3665101565157093E-2</v>
      </c>
      <c r="L12" s="19">
        <v>1.6445148439881117E-2</v>
      </c>
      <c r="M12" s="27"/>
      <c r="N12" s="7"/>
    </row>
    <row r="13" spans="1:14" ht="16.5" customHeight="1" x14ac:dyDescent="0.25">
      <c r="A13" s="27"/>
      <c r="B13" s="24"/>
      <c r="C13" s="59"/>
      <c r="D13" s="46"/>
      <c r="E13" s="64"/>
      <c r="F13" s="46"/>
      <c r="G13" s="59"/>
      <c r="H13" s="46"/>
      <c r="I13" s="62"/>
      <c r="J13" s="46"/>
      <c r="K13" s="58"/>
      <c r="L13" s="19"/>
      <c r="M13" s="27"/>
      <c r="N13" s="7"/>
    </row>
    <row r="14" spans="1:14" ht="16.5" customHeight="1" x14ac:dyDescent="0.25">
      <c r="A14" s="27"/>
      <c r="B14" s="24" t="s">
        <v>12</v>
      </c>
      <c r="C14" s="57">
        <v>-6.7885721085154836E-3</v>
      </c>
      <c r="D14" s="46">
        <v>0.56614703710126002</v>
      </c>
      <c r="E14" s="61">
        <v>-7.304699140441879E-3</v>
      </c>
      <c r="F14" s="46">
        <v>0.54314137884098734</v>
      </c>
      <c r="G14" s="57">
        <v>-9.3408236076665783E-3</v>
      </c>
      <c r="H14" s="46">
        <v>0.22070473811875418</v>
      </c>
      <c r="I14" s="61">
        <v>-5.565109354769367E-3</v>
      </c>
      <c r="J14" s="46">
        <v>0.40345246814943603</v>
      </c>
      <c r="K14" s="57">
        <v>-5.7882646283108855E-3</v>
      </c>
      <c r="L14" s="19">
        <v>0.4966904716238485</v>
      </c>
      <c r="M14" s="27"/>
      <c r="N14" s="7"/>
    </row>
    <row r="15" spans="1:14" ht="16.5" customHeight="1" x14ac:dyDescent="0.25">
      <c r="A15" s="27"/>
      <c r="B15" s="24"/>
      <c r="C15" s="58"/>
      <c r="D15" s="46"/>
      <c r="E15" s="50"/>
      <c r="F15" s="46"/>
      <c r="G15" s="27"/>
      <c r="H15" s="46"/>
      <c r="I15" s="50"/>
      <c r="J15" s="46"/>
      <c r="K15" s="27"/>
      <c r="L15" s="19"/>
      <c r="M15" s="27"/>
      <c r="N15" s="7"/>
    </row>
    <row r="16" spans="1:14" ht="16.5" customHeight="1" x14ac:dyDescent="0.25">
      <c r="A16" s="27"/>
      <c r="B16" s="24" t="s">
        <v>9</v>
      </c>
      <c r="C16" s="240">
        <v>38</v>
      </c>
      <c r="D16" s="241"/>
      <c r="E16" s="242">
        <v>38</v>
      </c>
      <c r="F16" s="241"/>
      <c r="G16" s="240">
        <v>38</v>
      </c>
      <c r="H16" s="241"/>
      <c r="I16" s="242">
        <v>38</v>
      </c>
      <c r="J16" s="241"/>
      <c r="K16" s="240">
        <v>38</v>
      </c>
      <c r="L16" s="240"/>
      <c r="M16" s="27"/>
      <c r="N16" s="7"/>
    </row>
    <row r="17" spans="1:14" ht="16.5" customHeight="1" x14ac:dyDescent="0.25">
      <c r="A17" s="27"/>
      <c r="B17" s="34" t="s">
        <v>11</v>
      </c>
      <c r="C17" s="234">
        <v>0.30566541074933518</v>
      </c>
      <c r="D17" s="235"/>
      <c r="E17" s="236">
        <v>0.29069709635633112</v>
      </c>
      <c r="F17" s="235"/>
      <c r="G17" s="234">
        <v>0.72602714664401657</v>
      </c>
      <c r="H17" s="235"/>
      <c r="I17" s="236">
        <v>0.79510827890217706</v>
      </c>
      <c r="J17" s="235"/>
      <c r="K17" s="234">
        <v>0.7906694981397554</v>
      </c>
      <c r="L17" s="234"/>
      <c r="M17" s="27"/>
      <c r="N17" s="7"/>
    </row>
    <row r="18" spans="1:14" ht="45" customHeight="1" x14ac:dyDescent="0.25">
      <c r="A18" s="27"/>
      <c r="B18" s="246" t="s">
        <v>45</v>
      </c>
      <c r="C18" s="247"/>
      <c r="D18" s="247"/>
      <c r="E18" s="247"/>
      <c r="F18" s="247"/>
      <c r="G18" s="247"/>
      <c r="H18" s="247"/>
      <c r="I18" s="247"/>
      <c r="J18" s="247"/>
      <c r="K18" s="247"/>
      <c r="L18" s="247"/>
      <c r="M18" s="27"/>
    </row>
    <row r="19" spans="1:14" x14ac:dyDescent="0.25">
      <c r="A19" s="27"/>
      <c r="B19" s="30"/>
      <c r="C19" s="24"/>
      <c r="D19" s="24"/>
      <c r="E19" s="17"/>
      <c r="F19" s="52"/>
      <c r="G19" s="243" t="s">
        <v>41</v>
      </c>
      <c r="H19" s="244"/>
      <c r="I19" s="243" t="s">
        <v>42</v>
      </c>
      <c r="J19" s="244"/>
      <c r="K19" s="243" t="s">
        <v>43</v>
      </c>
      <c r="L19" s="244"/>
      <c r="M19" s="27"/>
    </row>
    <row r="20" spans="1:14" ht="61.5" customHeight="1" x14ac:dyDescent="0.25">
      <c r="A20" s="27"/>
      <c r="B20" s="30"/>
      <c r="C20" s="24"/>
      <c r="D20" s="24"/>
      <c r="E20" s="17"/>
      <c r="F20" s="52"/>
      <c r="G20" s="245" t="s">
        <v>5</v>
      </c>
      <c r="H20" s="244"/>
      <c r="I20" s="239" t="s">
        <v>25</v>
      </c>
      <c r="J20" s="238"/>
      <c r="K20" s="237" t="s">
        <v>26</v>
      </c>
      <c r="L20" s="237"/>
      <c r="M20" s="27"/>
    </row>
    <row r="21" spans="1:14" ht="42" customHeight="1" x14ac:dyDescent="0.25">
      <c r="A21" s="27"/>
      <c r="B21" s="32"/>
      <c r="C21" s="34"/>
      <c r="D21" s="34"/>
      <c r="E21" s="44"/>
      <c r="F21" s="53"/>
      <c r="G21" s="34" t="s">
        <v>47</v>
      </c>
      <c r="H21" s="45" t="s">
        <v>10</v>
      </c>
      <c r="I21" s="34" t="s">
        <v>47</v>
      </c>
      <c r="J21" s="45" t="s">
        <v>10</v>
      </c>
      <c r="K21" s="34" t="s">
        <v>47</v>
      </c>
      <c r="L21" s="34" t="s">
        <v>10</v>
      </c>
      <c r="M21" s="27"/>
    </row>
    <row r="22" spans="1:14" ht="16.5" customHeight="1" x14ac:dyDescent="0.25">
      <c r="A22" s="27"/>
      <c r="B22" s="24" t="s">
        <v>1</v>
      </c>
      <c r="C22" s="18"/>
      <c r="D22" s="18"/>
      <c r="E22" s="18"/>
      <c r="F22" s="47"/>
      <c r="G22" s="71">
        <v>0.99459667888554504</v>
      </c>
      <c r="H22" s="46">
        <v>6.0707033891329752E-3</v>
      </c>
      <c r="I22" s="71">
        <v>1.144021537340576</v>
      </c>
      <c r="J22" s="46">
        <v>3.7367974677333052E-3</v>
      </c>
      <c r="K22" s="70">
        <v>1.1258407727411603</v>
      </c>
      <c r="L22" s="19">
        <v>1.2943508312293506E-3</v>
      </c>
      <c r="M22" s="27"/>
    </row>
    <row r="23" spans="1:14" ht="18" customHeight="1" x14ac:dyDescent="0.25">
      <c r="A23" s="27"/>
      <c r="B23" s="24"/>
      <c r="C23" s="19"/>
      <c r="D23" s="19"/>
      <c r="E23" s="19"/>
      <c r="F23" s="46"/>
      <c r="G23" s="62"/>
      <c r="H23" s="46"/>
      <c r="I23" s="62"/>
      <c r="J23" s="46"/>
      <c r="K23" s="58"/>
      <c r="L23" s="19"/>
      <c r="M23" s="27"/>
    </row>
    <row r="24" spans="1:14" ht="16.5" customHeight="1" x14ac:dyDescent="0.25">
      <c r="A24" s="27"/>
      <c r="B24" s="24" t="s">
        <v>2</v>
      </c>
      <c r="C24" s="18"/>
      <c r="D24" s="18"/>
      <c r="E24" s="18"/>
      <c r="F24" s="47"/>
      <c r="G24" s="61"/>
      <c r="H24" s="47"/>
      <c r="I24" s="61">
        <v>-5.5381481209631406E-2</v>
      </c>
      <c r="J24" s="46">
        <v>0.91434919815746851</v>
      </c>
      <c r="K24" s="57"/>
      <c r="L24" s="18"/>
      <c r="M24" s="27"/>
    </row>
    <row r="25" spans="1:14" ht="16.5" customHeight="1" x14ac:dyDescent="0.25">
      <c r="A25" s="27"/>
      <c r="B25" s="24"/>
      <c r="C25" s="19"/>
      <c r="D25" s="19"/>
      <c r="E25" s="19"/>
      <c r="F25" s="46"/>
      <c r="G25" s="64"/>
      <c r="H25" s="46"/>
      <c r="I25" s="62"/>
      <c r="J25" s="46"/>
      <c r="K25" s="59"/>
      <c r="L25" s="19"/>
      <c r="M25" s="27"/>
    </row>
    <row r="26" spans="1:14" ht="16.5" customHeight="1" x14ac:dyDescent="0.25">
      <c r="A26" s="27"/>
      <c r="B26" s="24" t="s">
        <v>27</v>
      </c>
      <c r="C26" s="26"/>
      <c r="D26" s="26"/>
      <c r="E26" s="26"/>
      <c r="F26" s="48"/>
      <c r="G26" s="71">
        <v>0.15566334752024857</v>
      </c>
      <c r="H26" s="46">
        <v>9.2813550614614959E-4</v>
      </c>
      <c r="I26" s="61">
        <v>7.8431097630283012E-2</v>
      </c>
      <c r="J26" s="46">
        <v>0.18554102993571669</v>
      </c>
      <c r="K26" s="57">
        <v>8.1555211671815883E-2</v>
      </c>
      <c r="L26" s="19">
        <v>0.1091983405758689</v>
      </c>
      <c r="M26" s="27"/>
    </row>
    <row r="27" spans="1:14" ht="16.5" customHeight="1" x14ac:dyDescent="0.25">
      <c r="A27" s="27"/>
      <c r="B27" s="24"/>
      <c r="C27" s="19"/>
      <c r="D27" s="19"/>
      <c r="E27" s="19"/>
      <c r="F27" s="46"/>
      <c r="G27" s="62"/>
      <c r="H27" s="46"/>
      <c r="I27" s="62"/>
      <c r="J27" s="46"/>
      <c r="K27" s="58"/>
      <c r="L27" s="19"/>
      <c r="M27" s="27"/>
    </row>
    <row r="28" spans="1:14" ht="16.5" customHeight="1" x14ac:dyDescent="0.25">
      <c r="A28" s="27"/>
      <c r="B28" s="24" t="s">
        <v>28</v>
      </c>
      <c r="C28" s="26"/>
      <c r="D28" s="26"/>
      <c r="E28" s="26"/>
      <c r="F28" s="48"/>
      <c r="G28" s="61"/>
      <c r="H28" s="47"/>
      <c r="I28" s="71">
        <v>0.1771495436267542</v>
      </c>
      <c r="J28" s="46">
        <v>4.0323874168262046E-2</v>
      </c>
      <c r="K28" s="70">
        <v>0.17222562943223474</v>
      </c>
      <c r="L28" s="19">
        <v>1.667682300582499E-2</v>
      </c>
      <c r="M28" s="27"/>
    </row>
    <row r="29" spans="1:14" ht="16.5" customHeight="1" x14ac:dyDescent="0.25">
      <c r="A29" s="27"/>
      <c r="B29" s="24"/>
      <c r="C29" s="19"/>
      <c r="D29" s="19"/>
      <c r="E29" s="19"/>
      <c r="F29" s="46"/>
      <c r="G29" s="64"/>
      <c r="H29" s="46"/>
      <c r="I29" s="62"/>
      <c r="J29" s="46"/>
      <c r="K29" s="58"/>
      <c r="L29" s="19"/>
      <c r="M29" s="27"/>
    </row>
    <row r="30" spans="1:14" ht="16.5" customHeight="1" x14ac:dyDescent="0.25">
      <c r="A30" s="27"/>
      <c r="B30" s="24" t="s">
        <v>12</v>
      </c>
      <c r="C30" s="18"/>
      <c r="D30" s="18"/>
      <c r="E30" s="18"/>
      <c r="F30" s="47"/>
      <c r="G30" s="61">
        <v>-1.1754519001688802E-2</v>
      </c>
      <c r="H30" s="46">
        <v>0.26379498085403719</v>
      </c>
      <c r="I30" s="61">
        <v>-9.5106880258165657E-3</v>
      </c>
      <c r="J30" s="46">
        <v>0.3457076367456452</v>
      </c>
      <c r="K30" s="57">
        <v>-9.6908561969165814E-3</v>
      </c>
      <c r="L30" s="19">
        <v>0.32254988923554573</v>
      </c>
      <c r="M30" s="27"/>
    </row>
    <row r="31" spans="1:14" ht="16.5" customHeight="1" x14ac:dyDescent="0.25">
      <c r="A31" s="27"/>
      <c r="B31" s="24"/>
      <c r="C31" s="19"/>
      <c r="D31" s="19"/>
      <c r="E31" s="19"/>
      <c r="F31" s="46"/>
      <c r="G31" s="50"/>
      <c r="H31" s="46"/>
      <c r="I31" s="50"/>
      <c r="J31" s="46"/>
      <c r="K31" s="27"/>
      <c r="L31" s="19"/>
      <c r="M31" s="27"/>
    </row>
    <row r="32" spans="1:14" ht="16.5" customHeight="1" x14ac:dyDescent="0.25">
      <c r="A32" s="27"/>
      <c r="B32" s="24" t="s">
        <v>9</v>
      </c>
      <c r="C32" s="20"/>
      <c r="D32" s="20"/>
      <c r="E32" s="20"/>
      <c r="F32" s="54"/>
      <c r="G32" s="242">
        <v>38</v>
      </c>
      <c r="H32" s="241"/>
      <c r="I32" s="242">
        <v>38</v>
      </c>
      <c r="J32" s="241"/>
      <c r="K32" s="240">
        <v>38</v>
      </c>
      <c r="L32" s="240"/>
      <c r="M32" s="27"/>
    </row>
    <row r="33" spans="1:13" ht="16.5" customHeight="1" x14ac:dyDescent="0.25">
      <c r="A33" s="27"/>
      <c r="B33" s="34" t="s">
        <v>11</v>
      </c>
      <c r="C33" s="41"/>
      <c r="D33" s="41"/>
      <c r="E33" s="41"/>
      <c r="F33" s="55"/>
      <c r="G33" s="236">
        <v>0.48341395624872252</v>
      </c>
      <c r="H33" s="235"/>
      <c r="I33" s="236">
        <v>0.53998913899059575</v>
      </c>
      <c r="J33" s="235"/>
      <c r="K33" s="234">
        <v>0.55376503919168529</v>
      </c>
      <c r="L33" s="234"/>
      <c r="M33" s="27"/>
    </row>
    <row r="34" spans="1:13" x14ac:dyDescent="0.25">
      <c r="A34" s="27"/>
      <c r="B34" s="27" t="s">
        <v>32</v>
      </c>
      <c r="C34" s="27"/>
      <c r="D34" s="27"/>
      <c r="E34" s="27"/>
      <c r="F34" s="27"/>
      <c r="G34" s="27"/>
      <c r="H34" s="27"/>
      <c r="I34" s="27"/>
      <c r="J34" s="27"/>
      <c r="K34" s="27"/>
      <c r="L34" s="27"/>
      <c r="M34" s="27"/>
    </row>
    <row r="35" spans="1:13" x14ac:dyDescent="0.25">
      <c r="A35" s="7"/>
      <c r="B35" s="7"/>
      <c r="C35" s="7"/>
      <c r="D35" s="7"/>
      <c r="E35" s="7"/>
      <c r="F35" s="7"/>
      <c r="G35" s="7"/>
      <c r="H35" s="7"/>
      <c r="I35" s="7"/>
      <c r="J35" s="7"/>
      <c r="K35" s="7"/>
      <c r="L35" s="7"/>
      <c r="M35" s="7"/>
    </row>
    <row r="36" spans="1:13" x14ac:dyDescent="0.25">
      <c r="A36" s="7"/>
      <c r="B36" s="7"/>
      <c r="C36" s="7"/>
      <c r="D36" s="7"/>
      <c r="E36" s="7"/>
      <c r="F36" s="7"/>
      <c r="G36" s="7"/>
      <c r="H36" s="7"/>
      <c r="I36" s="7"/>
      <c r="J36" s="7"/>
      <c r="K36" s="7"/>
      <c r="L36" s="7"/>
      <c r="M36" s="7"/>
    </row>
    <row r="37" spans="1:13" x14ac:dyDescent="0.25">
      <c r="A37" s="7"/>
      <c r="B37" s="7"/>
      <c r="C37" s="7"/>
      <c r="D37" s="7"/>
      <c r="E37" s="7"/>
      <c r="F37" s="7"/>
      <c r="G37" s="7"/>
      <c r="H37" s="7"/>
      <c r="I37" s="7"/>
      <c r="J37" s="7"/>
      <c r="K37" s="7"/>
      <c r="L37" s="7"/>
      <c r="M37" s="7"/>
    </row>
    <row r="38" spans="1:13" x14ac:dyDescent="0.25">
      <c r="A38" s="7"/>
      <c r="B38" s="7"/>
      <c r="C38" s="7"/>
      <c r="D38" s="7"/>
      <c r="E38" s="7"/>
      <c r="F38" s="7"/>
      <c r="G38" s="7"/>
      <c r="H38" s="7"/>
      <c r="I38" s="7"/>
      <c r="J38" s="7"/>
      <c r="K38" s="7"/>
      <c r="L38" s="7"/>
      <c r="M38" s="7"/>
    </row>
    <row r="42" spans="1:13" x14ac:dyDescent="0.25">
      <c r="B42" s="24"/>
    </row>
    <row r="43" spans="1:13" x14ac:dyDescent="0.25">
      <c r="B43" s="24"/>
    </row>
    <row r="44" spans="1:13" x14ac:dyDescent="0.25">
      <c r="B44" s="24"/>
    </row>
    <row r="45" spans="1:13" x14ac:dyDescent="0.25">
      <c r="B45" s="24"/>
      <c r="G45" s="237"/>
      <c r="H45" s="238"/>
      <c r="I45" s="239"/>
      <c r="J45" s="238"/>
      <c r="K45" s="237"/>
      <c r="L45" s="237"/>
    </row>
    <row r="46" spans="1:13" x14ac:dyDescent="0.25">
      <c r="B46" s="24"/>
      <c r="G46" s="34"/>
      <c r="H46" s="45"/>
      <c r="I46" s="49"/>
      <c r="J46" s="45"/>
      <c r="K46" s="34"/>
      <c r="L46" s="34"/>
    </row>
    <row r="47" spans="1:13" x14ac:dyDescent="0.25">
      <c r="B47" s="24"/>
      <c r="G47" s="70"/>
      <c r="H47" s="46"/>
      <c r="I47" s="71"/>
      <c r="J47" s="46"/>
      <c r="K47" s="70"/>
      <c r="L47" s="19"/>
    </row>
    <row r="48" spans="1:13" x14ac:dyDescent="0.25">
      <c r="B48" s="24"/>
      <c r="G48" s="58"/>
      <c r="H48" s="46"/>
      <c r="I48" s="62"/>
      <c r="J48" s="46"/>
      <c r="K48" s="58"/>
      <c r="L48" s="19"/>
    </row>
    <row r="49" spans="2:12" x14ac:dyDescent="0.25">
      <c r="B49" s="24"/>
      <c r="G49" s="57"/>
      <c r="H49" s="47"/>
      <c r="I49" s="61"/>
      <c r="J49" s="46"/>
      <c r="K49" s="57"/>
      <c r="L49" s="18"/>
    </row>
    <row r="50" spans="2:12" x14ac:dyDescent="0.25">
      <c r="B50" s="24"/>
      <c r="G50" s="59"/>
      <c r="H50" s="46"/>
      <c r="I50" s="62"/>
      <c r="J50" s="46"/>
      <c r="K50" s="59"/>
      <c r="L50" s="19"/>
    </row>
    <row r="51" spans="2:12" x14ac:dyDescent="0.25">
      <c r="B51" s="24"/>
      <c r="G51" s="70"/>
      <c r="H51" s="46"/>
      <c r="I51" s="71"/>
      <c r="J51" s="46"/>
      <c r="K51" s="70"/>
      <c r="L51" s="19"/>
    </row>
    <row r="52" spans="2:12" x14ac:dyDescent="0.25">
      <c r="B52" s="24"/>
      <c r="G52" s="58"/>
      <c r="H52" s="46"/>
      <c r="I52" s="62"/>
      <c r="J52" s="46"/>
      <c r="K52" s="58"/>
      <c r="L52" s="19"/>
    </row>
    <row r="53" spans="2:12" x14ac:dyDescent="0.25">
      <c r="B53" s="34"/>
      <c r="G53" s="57"/>
      <c r="H53" s="47"/>
      <c r="I53" s="71"/>
      <c r="J53" s="46"/>
      <c r="K53" s="70"/>
      <c r="L53" s="19"/>
    </row>
    <row r="54" spans="2:12" x14ac:dyDescent="0.25">
      <c r="G54" s="59"/>
      <c r="H54" s="46"/>
      <c r="I54" s="62"/>
      <c r="J54" s="46"/>
      <c r="K54" s="58"/>
      <c r="L54" s="19"/>
    </row>
    <row r="55" spans="2:12" x14ac:dyDescent="0.25">
      <c r="G55" s="57"/>
      <c r="H55" s="46"/>
      <c r="I55" s="61"/>
      <c r="J55" s="46"/>
      <c r="K55" s="57"/>
      <c r="L55" s="19"/>
    </row>
    <row r="56" spans="2:12" x14ac:dyDescent="0.25">
      <c r="G56" s="27"/>
      <c r="H56" s="46"/>
      <c r="I56" s="50"/>
      <c r="J56" s="46"/>
      <c r="K56" s="27"/>
      <c r="L56" s="19"/>
    </row>
    <row r="57" spans="2:12" x14ac:dyDescent="0.25">
      <c r="G57" s="240"/>
      <c r="H57" s="241"/>
      <c r="I57" s="242"/>
      <c r="J57" s="241"/>
      <c r="K57" s="240"/>
      <c r="L57" s="240"/>
    </row>
    <row r="58" spans="2:12" x14ac:dyDescent="0.25">
      <c r="G58" s="234"/>
      <c r="H58" s="235"/>
      <c r="I58" s="236"/>
      <c r="J58" s="235"/>
      <c r="K58" s="234"/>
      <c r="L58" s="234"/>
    </row>
  </sheetData>
  <mergeCells count="43">
    <mergeCell ref="B2:L2"/>
    <mergeCell ref="B18:L18"/>
    <mergeCell ref="G32:H32"/>
    <mergeCell ref="I32:J32"/>
    <mergeCell ref="K32:L32"/>
    <mergeCell ref="C16:D16"/>
    <mergeCell ref="E16:F16"/>
    <mergeCell ref="G16:H16"/>
    <mergeCell ref="I16:J16"/>
    <mergeCell ref="K16:L16"/>
    <mergeCell ref="C17:D17"/>
    <mergeCell ref="E17:F17"/>
    <mergeCell ref="C4:D4"/>
    <mergeCell ref="E4:F4"/>
    <mergeCell ref="G4:H4"/>
    <mergeCell ref="I4:J4"/>
    <mergeCell ref="K4:L4"/>
    <mergeCell ref="G17:H17"/>
    <mergeCell ref="I17:J17"/>
    <mergeCell ref="K17:L17"/>
    <mergeCell ref="G33:H33"/>
    <mergeCell ref="I33:J33"/>
    <mergeCell ref="K33:L33"/>
    <mergeCell ref="G20:H20"/>
    <mergeCell ref="I20:J20"/>
    <mergeCell ref="K20:L20"/>
    <mergeCell ref="C3:D3"/>
    <mergeCell ref="E3:F3"/>
    <mergeCell ref="G3:H3"/>
    <mergeCell ref="I3:J3"/>
    <mergeCell ref="K3:L3"/>
    <mergeCell ref="G58:H58"/>
    <mergeCell ref="I58:J58"/>
    <mergeCell ref="K58:L58"/>
    <mergeCell ref="G19:H19"/>
    <mergeCell ref="I19:J19"/>
    <mergeCell ref="K19:L19"/>
    <mergeCell ref="G45:H45"/>
    <mergeCell ref="I45:J45"/>
    <mergeCell ref="K45:L45"/>
    <mergeCell ref="G57:H57"/>
    <mergeCell ref="I57:J57"/>
    <mergeCell ref="K57:L57"/>
  </mergeCells>
  <pageMargins left="0.7" right="0.7" top="0.75" bottom="0.75" header="0.3" footer="0.3"/>
  <pageSetup orientation="portrait" horizontalDpi="0" verticalDpi="0" r:id="rId1"/>
  <ignoredErrors>
    <ignoredError sqref="C3:L3"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087E-D102-4B84-94C4-5B74DC1F0791}">
  <dimension ref="A1:I33"/>
  <sheetViews>
    <sheetView zoomScaleNormal="100" workbookViewId="0">
      <selection activeCell="C40" sqref="C40"/>
    </sheetView>
  </sheetViews>
  <sheetFormatPr defaultRowHeight="15" x14ac:dyDescent="0.25"/>
  <cols>
    <col min="2" max="2" width="23.140625" customWidth="1"/>
    <col min="3" max="3" width="16" style="1" customWidth="1"/>
    <col min="4" max="4" width="16" style="2" customWidth="1"/>
    <col min="5" max="5" width="16" style="1" customWidth="1"/>
    <col min="6" max="6" width="16" style="2" customWidth="1"/>
    <col min="7" max="7" width="16" style="1" customWidth="1"/>
    <col min="8" max="8" width="16" style="2" customWidth="1"/>
  </cols>
  <sheetData>
    <row r="1" spans="1:9" x14ac:dyDescent="0.25">
      <c r="A1" s="27"/>
      <c r="B1" s="27"/>
      <c r="C1" s="28"/>
      <c r="D1" s="29"/>
      <c r="E1" s="28"/>
      <c r="F1" s="29"/>
      <c r="G1" s="28"/>
      <c r="H1" s="29"/>
      <c r="I1" s="27"/>
    </row>
    <row r="2" spans="1:9" ht="18.75" x14ac:dyDescent="0.25">
      <c r="A2" s="27"/>
      <c r="B2" s="247" t="s">
        <v>22</v>
      </c>
      <c r="C2" s="247"/>
      <c r="D2" s="247"/>
      <c r="E2" s="247"/>
      <c r="F2" s="247"/>
      <c r="G2" s="247"/>
      <c r="H2" s="247"/>
      <c r="I2" s="27"/>
    </row>
    <row r="3" spans="1:9" x14ac:dyDescent="0.25">
      <c r="A3" s="27"/>
      <c r="B3" s="31"/>
      <c r="C3" s="243" t="s">
        <v>36</v>
      </c>
      <c r="D3" s="256"/>
      <c r="E3" s="243" t="s">
        <v>37</v>
      </c>
      <c r="F3" s="256"/>
      <c r="G3" s="243" t="s">
        <v>38</v>
      </c>
      <c r="H3" s="256"/>
      <c r="I3" s="27"/>
    </row>
    <row r="4" spans="1:9" ht="31.5" customHeight="1" x14ac:dyDescent="0.25">
      <c r="A4" s="27"/>
      <c r="B4" s="31"/>
      <c r="C4" s="231" t="s">
        <v>4</v>
      </c>
      <c r="D4" s="256"/>
      <c r="E4" s="257" t="s">
        <v>31</v>
      </c>
      <c r="F4" s="258"/>
      <c r="G4" s="231" t="s">
        <v>46</v>
      </c>
      <c r="H4" s="231"/>
      <c r="I4" s="27"/>
    </row>
    <row r="5" spans="1:9" ht="16.5" customHeight="1" x14ac:dyDescent="0.25">
      <c r="A5" s="27"/>
      <c r="B5" s="32"/>
      <c r="C5" s="34" t="s">
        <v>47</v>
      </c>
      <c r="D5" s="35" t="s">
        <v>10</v>
      </c>
      <c r="E5" s="34" t="s">
        <v>47</v>
      </c>
      <c r="F5" s="35" t="s">
        <v>10</v>
      </c>
      <c r="G5" s="34" t="s">
        <v>47</v>
      </c>
      <c r="H5" s="33" t="s">
        <v>10</v>
      </c>
      <c r="I5" s="27"/>
    </row>
    <row r="6" spans="1:9" ht="16.5" customHeight="1" x14ac:dyDescent="0.25">
      <c r="A6" s="27"/>
      <c r="B6" s="24" t="s">
        <v>1</v>
      </c>
      <c r="C6" s="73">
        <v>1.1733130022032483</v>
      </c>
      <c r="D6" s="36">
        <v>4.7558264603062047E-8</v>
      </c>
      <c r="E6" s="74">
        <v>1.1655392330168155</v>
      </c>
      <c r="F6" s="36">
        <v>1.5670554961026107E-7</v>
      </c>
      <c r="G6" s="73">
        <v>1.2361455026202997</v>
      </c>
      <c r="H6" s="25">
        <v>1.2803696219608698E-7</v>
      </c>
      <c r="I6" s="27"/>
    </row>
    <row r="7" spans="1:9" ht="16.5" customHeight="1" x14ac:dyDescent="0.25">
      <c r="A7" s="27"/>
      <c r="B7" s="24"/>
      <c r="C7" s="65"/>
      <c r="D7" s="37"/>
      <c r="E7" s="66"/>
      <c r="F7" s="37"/>
      <c r="G7" s="65"/>
      <c r="H7" s="19"/>
      <c r="I7" s="27"/>
    </row>
    <row r="8" spans="1:9" ht="16.5" customHeight="1" x14ac:dyDescent="0.25">
      <c r="A8" s="27"/>
      <c r="B8" s="24" t="s">
        <v>2</v>
      </c>
      <c r="C8" s="57"/>
      <c r="D8" s="37"/>
      <c r="E8" s="66">
        <v>4.4182951479396049E-2</v>
      </c>
      <c r="F8" s="36">
        <v>0.86191917475014002</v>
      </c>
      <c r="G8" s="65"/>
      <c r="H8" s="25"/>
      <c r="I8" s="27"/>
    </row>
    <row r="9" spans="1:9" ht="16.5" customHeight="1" x14ac:dyDescent="0.25">
      <c r="A9" s="27"/>
      <c r="B9" s="24"/>
      <c r="C9" s="57"/>
      <c r="D9" s="37"/>
      <c r="E9" s="66"/>
      <c r="F9" s="36"/>
      <c r="G9" s="57"/>
      <c r="H9" s="19"/>
      <c r="I9" s="27"/>
    </row>
    <row r="10" spans="1:9" ht="16.5" customHeight="1" x14ac:dyDescent="0.25">
      <c r="A10" s="27"/>
      <c r="B10" s="24" t="s">
        <v>23</v>
      </c>
      <c r="C10" s="60"/>
      <c r="D10" s="38"/>
      <c r="E10" s="67"/>
      <c r="F10" s="38"/>
      <c r="G10" s="65">
        <v>-0.43035762691725638</v>
      </c>
      <c r="H10" s="25">
        <v>0.41366846105173349</v>
      </c>
      <c r="I10" s="27"/>
    </row>
    <row r="11" spans="1:9" ht="16.5" customHeight="1" x14ac:dyDescent="0.25">
      <c r="A11" s="27"/>
      <c r="B11" s="24"/>
      <c r="C11" s="57"/>
      <c r="D11" s="37"/>
      <c r="E11" s="68"/>
      <c r="F11" s="37"/>
      <c r="G11" s="57"/>
      <c r="H11" s="19"/>
      <c r="I11" s="27"/>
    </row>
    <row r="12" spans="1:9" ht="16.5" customHeight="1" x14ac:dyDescent="0.25">
      <c r="A12" s="27"/>
      <c r="B12" s="24" t="s">
        <v>12</v>
      </c>
      <c r="C12" s="65">
        <v>-8.9055874540060961E-3</v>
      </c>
      <c r="D12" s="36">
        <v>0.1319890459397291</v>
      </c>
      <c r="E12" s="66">
        <v>-8.9967847242424393E-3</v>
      </c>
      <c r="F12" s="36">
        <v>0.13501809971265755</v>
      </c>
      <c r="G12" s="65">
        <v>-1.0706284375172848E-2</v>
      </c>
      <c r="H12" s="25">
        <v>9.2926444597181093E-2</v>
      </c>
      <c r="I12" s="27"/>
    </row>
    <row r="13" spans="1:9" ht="16.5" customHeight="1" x14ac:dyDescent="0.25">
      <c r="A13" s="27"/>
      <c r="B13" s="24"/>
      <c r="C13" s="65"/>
      <c r="D13" s="37"/>
      <c r="E13" s="39"/>
      <c r="F13" s="37"/>
      <c r="G13" s="21"/>
      <c r="H13" s="19"/>
      <c r="I13" s="27"/>
    </row>
    <row r="14" spans="1:9" ht="16.5" customHeight="1" x14ac:dyDescent="0.25">
      <c r="A14" s="27"/>
      <c r="B14" s="24" t="s">
        <v>9</v>
      </c>
      <c r="C14" s="240">
        <v>38</v>
      </c>
      <c r="D14" s="252"/>
      <c r="E14" s="255">
        <v>38</v>
      </c>
      <c r="F14" s="252"/>
      <c r="G14" s="240">
        <v>38</v>
      </c>
      <c r="H14" s="240"/>
      <c r="I14" s="27"/>
    </row>
    <row r="15" spans="1:9" ht="16.5" customHeight="1" x14ac:dyDescent="0.25">
      <c r="A15" s="27"/>
      <c r="B15" s="34" t="s">
        <v>11</v>
      </c>
      <c r="C15" s="234">
        <v>0.55581969851319468</v>
      </c>
      <c r="D15" s="253"/>
      <c r="E15" s="300">
        <v>0.54352923406841147</v>
      </c>
      <c r="F15" s="301"/>
      <c r="G15" s="234">
        <v>0.55189173576406514</v>
      </c>
      <c r="H15" s="234"/>
      <c r="I15" s="27"/>
    </row>
    <row r="16" spans="1:9" ht="34.5" customHeight="1" x14ac:dyDescent="0.25">
      <c r="A16" s="27"/>
      <c r="B16" s="247" t="s">
        <v>21</v>
      </c>
      <c r="C16" s="247"/>
      <c r="D16" s="247"/>
      <c r="E16" s="247"/>
      <c r="F16" s="247"/>
      <c r="G16" s="247"/>
      <c r="H16" s="247"/>
      <c r="I16" s="27"/>
    </row>
    <row r="17" spans="1:9" x14ac:dyDescent="0.25">
      <c r="A17" s="27"/>
      <c r="B17" s="30"/>
      <c r="C17" s="243" t="s">
        <v>39</v>
      </c>
      <c r="D17" s="256"/>
      <c r="E17" s="243" t="s">
        <v>40</v>
      </c>
      <c r="F17" s="256"/>
      <c r="G17" s="243" t="s">
        <v>48</v>
      </c>
      <c r="H17" s="256"/>
      <c r="I17" s="27"/>
    </row>
    <row r="18" spans="1:9" ht="31.5" customHeight="1" x14ac:dyDescent="0.25">
      <c r="A18" s="27"/>
      <c r="B18" s="30"/>
      <c r="C18" s="231" t="s">
        <v>4</v>
      </c>
      <c r="D18" s="256"/>
      <c r="E18" s="257" t="s">
        <v>31</v>
      </c>
      <c r="F18" s="258"/>
      <c r="G18" s="231" t="s">
        <v>46</v>
      </c>
      <c r="H18" s="231"/>
      <c r="I18" s="27"/>
    </row>
    <row r="19" spans="1:9" ht="16.5" customHeight="1" x14ac:dyDescent="0.25">
      <c r="A19" s="27"/>
      <c r="B19" s="32"/>
      <c r="C19" s="34" t="s">
        <v>47</v>
      </c>
      <c r="D19" s="35" t="s">
        <v>10</v>
      </c>
      <c r="E19" s="34" t="s">
        <v>47</v>
      </c>
      <c r="F19" s="35" t="s">
        <v>10</v>
      </c>
      <c r="G19" s="34" t="s">
        <v>47</v>
      </c>
      <c r="H19" s="33" t="s">
        <v>10</v>
      </c>
      <c r="I19" s="27"/>
    </row>
    <row r="20" spans="1:9" ht="16.5" customHeight="1" x14ac:dyDescent="0.25">
      <c r="A20" s="27"/>
      <c r="B20" s="24" t="s">
        <v>1</v>
      </c>
      <c r="C20" s="73">
        <v>0.53195459720019067</v>
      </c>
      <c r="D20" s="36">
        <v>4.0245124481865083E-2</v>
      </c>
      <c r="E20" s="74">
        <v>0.44710565507953492</v>
      </c>
      <c r="F20" s="36">
        <v>8.8630047943898782E-2</v>
      </c>
      <c r="G20" s="73">
        <v>0.52503038251896161</v>
      </c>
      <c r="H20" s="25">
        <v>6.6584579607688585E-2</v>
      </c>
      <c r="I20" s="27"/>
    </row>
    <row r="21" spans="1:9" ht="16.5" customHeight="1" x14ac:dyDescent="0.25">
      <c r="A21" s="27"/>
      <c r="B21" s="24"/>
      <c r="C21" s="57"/>
      <c r="D21" s="37"/>
      <c r="E21" s="66"/>
      <c r="F21" s="36"/>
      <c r="G21" s="65"/>
      <c r="H21" s="25"/>
      <c r="I21" s="27"/>
    </row>
    <row r="22" spans="1:9" ht="16.5" customHeight="1" x14ac:dyDescent="0.25">
      <c r="A22" s="27"/>
      <c r="B22" s="24" t="s">
        <v>2</v>
      </c>
      <c r="C22" s="57"/>
      <c r="D22" s="37"/>
      <c r="E22" s="66">
        <v>0.48224697735272554</v>
      </c>
      <c r="F22" s="36">
        <v>0.18965310457441448</v>
      </c>
      <c r="G22" s="57"/>
      <c r="H22" s="19"/>
      <c r="I22" s="27"/>
    </row>
    <row r="23" spans="1:9" ht="16.5" customHeight="1" x14ac:dyDescent="0.25">
      <c r="A23" s="27"/>
      <c r="B23" s="24"/>
      <c r="C23" s="57"/>
      <c r="D23" s="37"/>
      <c r="E23" s="68"/>
      <c r="F23" s="37"/>
      <c r="G23" s="57"/>
      <c r="H23" s="19"/>
      <c r="I23" s="27"/>
    </row>
    <row r="24" spans="1:9" ht="16.5" customHeight="1" x14ac:dyDescent="0.25">
      <c r="A24" s="27"/>
      <c r="B24" s="24" t="s">
        <v>23</v>
      </c>
      <c r="C24" s="60"/>
      <c r="D24" s="38"/>
      <c r="E24" s="67"/>
      <c r="F24" s="38"/>
      <c r="G24" s="65">
        <v>4.7425911410500718E-2</v>
      </c>
      <c r="H24" s="25">
        <v>0.95121027297578042</v>
      </c>
      <c r="I24" s="27"/>
    </row>
    <row r="25" spans="1:9" ht="16.5" customHeight="1" x14ac:dyDescent="0.25">
      <c r="A25" s="27"/>
      <c r="B25" s="24"/>
      <c r="C25" s="57"/>
      <c r="D25" s="37"/>
      <c r="E25" s="68"/>
      <c r="F25" s="37"/>
      <c r="G25" s="57"/>
      <c r="H25" s="19"/>
      <c r="I25" s="27"/>
    </row>
    <row r="26" spans="1:9" ht="16.5" customHeight="1" x14ac:dyDescent="0.25">
      <c r="A26" s="27"/>
      <c r="B26" s="24" t="s">
        <v>12</v>
      </c>
      <c r="C26" s="65">
        <v>5.0149435056994567E-6</v>
      </c>
      <c r="D26" s="36">
        <v>0.99953062830097927</v>
      </c>
      <c r="E26" s="66">
        <v>-9.9038274817643893E-4</v>
      </c>
      <c r="F26" s="36">
        <v>0.9069027585108862</v>
      </c>
      <c r="G26" s="65">
        <v>2.0345384017903727E-4</v>
      </c>
      <c r="H26" s="25">
        <v>0.98242391976085885</v>
      </c>
      <c r="I26" s="27"/>
    </row>
    <row r="27" spans="1:9" ht="16.5" customHeight="1" x14ac:dyDescent="0.25">
      <c r="A27" s="27"/>
      <c r="B27" s="24"/>
      <c r="C27" s="57"/>
      <c r="D27" s="37"/>
      <c r="E27" s="40"/>
      <c r="F27" s="37"/>
      <c r="G27" s="21"/>
      <c r="H27" s="19"/>
      <c r="I27" s="27"/>
    </row>
    <row r="28" spans="1:9" ht="16.5" customHeight="1" x14ac:dyDescent="0.25">
      <c r="A28" s="27"/>
      <c r="B28" s="24" t="s">
        <v>9</v>
      </c>
      <c r="C28" s="240">
        <v>38</v>
      </c>
      <c r="D28" s="252"/>
      <c r="E28" s="255">
        <v>38</v>
      </c>
      <c r="F28" s="252"/>
      <c r="G28" s="240">
        <v>38</v>
      </c>
      <c r="H28" s="240"/>
      <c r="I28" s="27"/>
    </row>
    <row r="29" spans="1:9" ht="16.5" customHeight="1" x14ac:dyDescent="0.25">
      <c r="A29" s="27"/>
      <c r="B29" s="34" t="s">
        <v>11</v>
      </c>
      <c r="C29" s="304">
        <v>8.7068576318375279E-2</v>
      </c>
      <c r="D29" s="303"/>
      <c r="E29" s="302">
        <v>0.1066523504141621</v>
      </c>
      <c r="F29" s="303"/>
      <c r="G29" s="234">
        <v>6.1086704610555098E-2</v>
      </c>
      <c r="H29" s="234"/>
      <c r="I29" s="27"/>
    </row>
    <row r="30" spans="1:9" x14ac:dyDescent="0.25">
      <c r="A30" s="27"/>
      <c r="B30" s="298" t="s">
        <v>33</v>
      </c>
      <c r="C30" s="298"/>
      <c r="D30" s="298"/>
      <c r="E30" s="298"/>
      <c r="F30" s="298"/>
      <c r="G30" s="298"/>
      <c r="H30" s="298"/>
      <c r="I30" s="27"/>
    </row>
    <row r="31" spans="1:9" ht="33" customHeight="1" x14ac:dyDescent="0.25">
      <c r="A31" s="27"/>
      <c r="B31" s="299"/>
      <c r="C31" s="299"/>
      <c r="D31" s="299"/>
      <c r="E31" s="299"/>
      <c r="F31" s="299"/>
      <c r="G31" s="299"/>
      <c r="H31" s="299"/>
      <c r="I31" s="27"/>
    </row>
    <row r="32" spans="1:9" x14ac:dyDescent="0.25">
      <c r="A32" s="27"/>
      <c r="B32" s="27"/>
      <c r="C32" s="28"/>
      <c r="D32" s="29"/>
      <c r="E32" s="28"/>
      <c r="F32" s="29"/>
      <c r="G32" s="28"/>
      <c r="H32" s="29"/>
      <c r="I32" s="27"/>
    </row>
    <row r="33" spans="1:9" x14ac:dyDescent="0.25">
      <c r="A33" s="7"/>
      <c r="B33" s="7"/>
      <c r="C33" s="22"/>
      <c r="D33" s="23"/>
      <c r="E33" s="22"/>
      <c r="F33" s="23"/>
      <c r="G33" s="22"/>
      <c r="H33" s="23"/>
      <c r="I33" s="7"/>
    </row>
  </sheetData>
  <mergeCells count="27">
    <mergeCell ref="G29:H29"/>
    <mergeCell ref="E28:F28"/>
    <mergeCell ref="E29:F29"/>
    <mergeCell ref="C28:D28"/>
    <mergeCell ref="C29:D29"/>
    <mergeCell ref="G15:H15"/>
    <mergeCell ref="B16:H16"/>
    <mergeCell ref="G18:H18"/>
    <mergeCell ref="G28:H28"/>
    <mergeCell ref="C18:D18"/>
    <mergeCell ref="E18:F18"/>
    <mergeCell ref="B2:H2"/>
    <mergeCell ref="C4:D4"/>
    <mergeCell ref="E4:F4"/>
    <mergeCell ref="G4:H4"/>
    <mergeCell ref="B30:H31"/>
    <mergeCell ref="C3:D3"/>
    <mergeCell ref="E3:F3"/>
    <mergeCell ref="G3:H3"/>
    <mergeCell ref="C17:D17"/>
    <mergeCell ref="E17:F17"/>
    <mergeCell ref="G17:H17"/>
    <mergeCell ref="C14:D14"/>
    <mergeCell ref="E14:F14"/>
    <mergeCell ref="G14:H14"/>
    <mergeCell ref="C15:D15"/>
    <mergeCell ref="E15:F15"/>
  </mergeCells>
  <pageMargins left="0.7" right="0.7" top="0.75" bottom="0.75" header="0.3" footer="0.3"/>
  <ignoredErrors>
    <ignoredError sqref="C3:H3 D17 C17 E17:H17"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60ACA-D433-4506-97D2-88BB510C36DA}">
  <dimension ref="A1"/>
  <sheetViews>
    <sheetView workbookViewId="0">
      <selection activeCell="C83" sqref="C83"/>
    </sheetView>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9BA0-416B-417C-AA31-30FDBB55A55B}">
  <dimension ref="A1:Q25"/>
  <sheetViews>
    <sheetView zoomScaleNormal="100" workbookViewId="0">
      <selection activeCell="B9" sqref="B9"/>
    </sheetView>
  </sheetViews>
  <sheetFormatPr defaultRowHeight="15" x14ac:dyDescent="0.25"/>
  <cols>
    <col min="2" max="2" width="23.140625" customWidth="1"/>
    <col min="3" max="3" width="9.7109375" style="1" customWidth="1"/>
    <col min="4" max="10" width="9.7109375" style="2" customWidth="1"/>
  </cols>
  <sheetData>
    <row r="1" spans="1:17" x14ac:dyDescent="0.25">
      <c r="A1" s="27"/>
      <c r="B1" s="27"/>
      <c r="C1" s="28"/>
      <c r="D1" s="29"/>
      <c r="E1" s="29"/>
      <c r="F1" s="29"/>
      <c r="G1" s="29"/>
      <c r="H1" s="29"/>
      <c r="I1" s="29"/>
      <c r="J1" s="29"/>
      <c r="K1" s="7"/>
      <c r="L1" s="7"/>
      <c r="M1" s="7"/>
      <c r="N1" s="7"/>
      <c r="O1" s="7"/>
      <c r="P1" s="7"/>
    </row>
    <row r="2" spans="1:17" ht="41.25" customHeight="1" x14ac:dyDescent="0.25">
      <c r="A2" s="27"/>
      <c r="B2" s="246" t="s">
        <v>89</v>
      </c>
      <c r="C2" s="247"/>
      <c r="D2" s="247"/>
      <c r="E2" s="247"/>
      <c r="F2" s="247"/>
      <c r="G2" s="247"/>
      <c r="H2" s="247"/>
      <c r="I2" s="247"/>
      <c r="J2" s="247"/>
      <c r="K2" s="27"/>
      <c r="L2" s="27"/>
      <c r="M2" s="27"/>
      <c r="N2" s="27"/>
      <c r="O2" s="7"/>
      <c r="P2" s="7"/>
    </row>
    <row r="3" spans="1:17" x14ac:dyDescent="0.25">
      <c r="A3" s="27"/>
      <c r="B3" s="31"/>
      <c r="C3" s="243" t="s">
        <v>36</v>
      </c>
      <c r="D3" s="256"/>
      <c r="E3" s="243" t="s">
        <v>37</v>
      </c>
      <c r="F3" s="256"/>
      <c r="G3" s="259" t="s">
        <v>79</v>
      </c>
      <c r="H3" s="305"/>
      <c r="I3" s="243" t="s">
        <v>38</v>
      </c>
      <c r="J3" s="231"/>
      <c r="K3" s="27"/>
      <c r="L3" s="27"/>
      <c r="M3" s="27"/>
      <c r="N3" s="27"/>
      <c r="O3" s="7"/>
      <c r="P3" s="7"/>
    </row>
    <row r="4" spans="1:17" ht="64.5" customHeight="1" x14ac:dyDescent="0.25">
      <c r="A4" s="27"/>
      <c r="B4" s="31"/>
      <c r="C4" s="237" t="s">
        <v>76</v>
      </c>
      <c r="D4" s="256"/>
      <c r="E4" s="257" t="s">
        <v>78</v>
      </c>
      <c r="F4" s="258"/>
      <c r="G4" s="257" t="s">
        <v>80</v>
      </c>
      <c r="H4" s="258"/>
      <c r="I4" s="257" t="s">
        <v>77</v>
      </c>
      <c r="J4" s="231"/>
      <c r="K4" s="27"/>
      <c r="L4" s="27"/>
      <c r="M4" s="27"/>
      <c r="N4" s="27"/>
      <c r="O4" s="7"/>
      <c r="P4" s="7"/>
    </row>
    <row r="5" spans="1:17" ht="16.5" customHeight="1" x14ac:dyDescent="0.25">
      <c r="A5" s="27"/>
      <c r="B5" s="32"/>
      <c r="C5" s="114" t="s">
        <v>47</v>
      </c>
      <c r="D5" s="35" t="s">
        <v>10</v>
      </c>
      <c r="E5" s="33" t="s">
        <v>47</v>
      </c>
      <c r="F5" s="35" t="s">
        <v>10</v>
      </c>
      <c r="G5" s="33" t="s">
        <v>47</v>
      </c>
      <c r="H5" s="35" t="s">
        <v>10</v>
      </c>
      <c r="I5" s="111" t="s">
        <v>47</v>
      </c>
      <c r="J5" s="33" t="s">
        <v>10</v>
      </c>
      <c r="K5" s="27"/>
      <c r="L5" s="27"/>
      <c r="M5" s="27"/>
      <c r="N5" s="27"/>
      <c r="O5" s="7"/>
      <c r="P5" s="7"/>
    </row>
    <row r="6" spans="1:17" ht="27" customHeight="1" x14ac:dyDescent="0.25">
      <c r="A6" s="27"/>
      <c r="B6" s="24" t="s">
        <v>1</v>
      </c>
      <c r="C6" s="73">
        <v>1.1985710435027721</v>
      </c>
      <c r="D6" s="36">
        <v>1.7432070603919606E-7</v>
      </c>
      <c r="E6" s="105">
        <v>0.91624794461780756</v>
      </c>
      <c r="F6" s="36">
        <v>1.2869297199360935E-5</v>
      </c>
      <c r="G6" s="109">
        <v>0.69960251025962072</v>
      </c>
      <c r="H6" s="36">
        <v>3.9545306886094363E-3</v>
      </c>
      <c r="I6" s="112">
        <v>0.77314979187053146</v>
      </c>
      <c r="J6" s="113">
        <v>5.89162216186539E-4</v>
      </c>
      <c r="K6" s="27"/>
      <c r="L6" s="27"/>
      <c r="M6" s="27"/>
      <c r="N6" s="27"/>
      <c r="O6" s="7"/>
      <c r="P6" s="7"/>
    </row>
    <row r="7" spans="1:17" ht="27" customHeight="1" x14ac:dyDescent="0.25">
      <c r="A7" s="27"/>
      <c r="B7" s="24" t="s">
        <v>81</v>
      </c>
      <c r="C7" s="57"/>
      <c r="D7" s="37"/>
      <c r="E7" s="105">
        <v>-2.441733370653024E-2</v>
      </c>
      <c r="F7" s="36">
        <v>2.4277773113505386E-3</v>
      </c>
      <c r="G7" s="105">
        <v>-3.2731435922535509E-2</v>
      </c>
      <c r="H7" s="36">
        <v>9.0582967642711075E-4</v>
      </c>
      <c r="I7" s="110"/>
      <c r="J7" s="25"/>
      <c r="K7" s="27"/>
      <c r="L7" s="27"/>
      <c r="M7" s="27"/>
      <c r="N7" s="27"/>
      <c r="O7" s="7"/>
      <c r="P7" s="7"/>
    </row>
    <row r="8" spans="1:17" ht="27" customHeight="1" x14ac:dyDescent="0.25">
      <c r="A8" s="27"/>
      <c r="B8" s="24" t="s">
        <v>83</v>
      </c>
      <c r="C8" s="60"/>
      <c r="D8" s="38"/>
      <c r="E8" s="107"/>
      <c r="F8" s="38"/>
      <c r="G8" s="107"/>
      <c r="H8" s="38"/>
      <c r="I8" s="109">
        <v>-2.5800857032040939E-2</v>
      </c>
      <c r="J8" s="25">
        <v>2.7208136610027164E-3</v>
      </c>
      <c r="K8" s="27"/>
      <c r="L8" s="27"/>
      <c r="M8" s="27"/>
      <c r="N8" s="27"/>
      <c r="O8" s="7"/>
      <c r="P8" s="7"/>
    </row>
    <row r="9" spans="1:17" ht="27" customHeight="1" x14ac:dyDescent="0.25">
      <c r="A9" s="27"/>
      <c r="B9" s="24" t="s">
        <v>12</v>
      </c>
      <c r="C9" s="65">
        <v>1.1032746473047938E-3</v>
      </c>
      <c r="D9" s="36">
        <v>0.68929987415507576</v>
      </c>
      <c r="E9" s="106">
        <v>5.1700930751561831E-3</v>
      </c>
      <c r="F9" s="36">
        <v>6.1154618589393979E-2</v>
      </c>
      <c r="G9" s="105">
        <v>9.8366455164323029E-3</v>
      </c>
      <c r="H9" s="36">
        <v>1.1844059003509582E-2</v>
      </c>
      <c r="I9" s="110">
        <v>6.2906788237488123E-3</v>
      </c>
      <c r="J9" s="25">
        <v>3.5064944989601984E-2</v>
      </c>
      <c r="K9" s="27"/>
      <c r="L9" s="27"/>
      <c r="M9" s="27"/>
      <c r="N9" s="27"/>
      <c r="O9" s="7"/>
      <c r="P9" s="7"/>
    </row>
    <row r="10" spans="1:17" ht="27" customHeight="1" x14ac:dyDescent="0.25">
      <c r="A10" s="27"/>
      <c r="B10" s="24" t="s">
        <v>9</v>
      </c>
      <c r="C10" s="240">
        <v>31</v>
      </c>
      <c r="D10" s="252"/>
      <c r="E10" s="240">
        <v>32</v>
      </c>
      <c r="F10" s="252"/>
      <c r="G10" s="255">
        <v>21</v>
      </c>
      <c r="H10" s="252"/>
      <c r="I10" s="240">
        <v>33</v>
      </c>
      <c r="J10" s="240"/>
      <c r="K10" s="27"/>
      <c r="L10" s="27"/>
      <c r="M10" s="27"/>
      <c r="N10" s="27"/>
      <c r="O10" s="7"/>
      <c r="P10" s="7"/>
    </row>
    <row r="11" spans="1:17" ht="27" customHeight="1" x14ac:dyDescent="0.25">
      <c r="A11" s="27"/>
      <c r="B11" s="114" t="s">
        <v>86</v>
      </c>
      <c r="C11" s="234">
        <f>N11</f>
        <v>0.61571897814696952</v>
      </c>
      <c r="D11" s="253"/>
      <c r="E11" s="254">
        <f>O11</f>
        <v>0.72486496224438524</v>
      </c>
      <c r="F11" s="253"/>
      <c r="G11" s="254">
        <f>P11</f>
        <v>0.79096913931575263</v>
      </c>
      <c r="H11" s="253"/>
      <c r="I11" s="234">
        <f>Q11</f>
        <v>0.72277433456881901</v>
      </c>
      <c r="J11" s="234"/>
      <c r="K11" s="27"/>
      <c r="L11" s="27"/>
      <c r="M11" s="27"/>
      <c r="N11">
        <v>0.61571897814696952</v>
      </c>
      <c r="O11">
        <v>0.72486496224438524</v>
      </c>
      <c r="P11">
        <v>0.79096913931575263</v>
      </c>
      <c r="Q11">
        <v>0.72277433456881901</v>
      </c>
    </row>
    <row r="12" spans="1:17" ht="45" customHeight="1" x14ac:dyDescent="0.25">
      <c r="A12" s="27"/>
      <c r="B12" s="248" t="s">
        <v>90</v>
      </c>
      <c r="C12" s="249"/>
      <c r="D12" s="249"/>
      <c r="E12" s="249"/>
      <c r="F12" s="249"/>
      <c r="G12" s="249"/>
      <c r="H12" s="249"/>
      <c r="I12" s="249"/>
      <c r="J12" s="249"/>
      <c r="K12" s="27"/>
      <c r="L12" s="27"/>
      <c r="M12" s="27"/>
      <c r="N12" s="27"/>
      <c r="O12" s="7"/>
      <c r="P12" s="7"/>
    </row>
    <row r="13" spans="1:17" x14ac:dyDescent="0.25">
      <c r="A13" s="27"/>
      <c r="B13" s="30"/>
      <c r="C13" s="243" t="s">
        <v>36</v>
      </c>
      <c r="D13" s="256"/>
      <c r="E13" s="243" t="s">
        <v>37</v>
      </c>
      <c r="F13" s="256"/>
      <c r="G13" s="259" t="s">
        <v>79</v>
      </c>
      <c r="H13" s="305"/>
      <c r="I13" s="243" t="s">
        <v>38</v>
      </c>
      <c r="J13" s="231"/>
      <c r="K13" s="27"/>
      <c r="L13" s="27"/>
      <c r="M13" s="27"/>
      <c r="N13" s="27"/>
      <c r="O13" s="7"/>
      <c r="P13" s="7"/>
    </row>
    <row r="14" spans="1:17" ht="70.5" customHeight="1" x14ac:dyDescent="0.25">
      <c r="A14" s="27"/>
      <c r="B14" s="30"/>
      <c r="C14" s="231" t="s">
        <v>4</v>
      </c>
      <c r="D14" s="256"/>
      <c r="E14" s="257" t="s">
        <v>78</v>
      </c>
      <c r="F14" s="258"/>
      <c r="G14" s="257" t="s">
        <v>80</v>
      </c>
      <c r="H14" s="258"/>
      <c r="I14" s="257" t="s">
        <v>77</v>
      </c>
      <c r="J14" s="231"/>
      <c r="K14" s="27"/>
      <c r="L14" s="27"/>
      <c r="M14" s="27"/>
      <c r="N14" s="27"/>
      <c r="O14" s="7"/>
      <c r="P14" s="7"/>
    </row>
    <row r="15" spans="1:17" ht="16.5" customHeight="1" x14ac:dyDescent="0.25">
      <c r="A15" s="27"/>
      <c r="B15" s="32"/>
      <c r="C15" s="114" t="s">
        <v>47</v>
      </c>
      <c r="D15" s="35" t="s">
        <v>10</v>
      </c>
      <c r="E15" s="33" t="s">
        <v>47</v>
      </c>
      <c r="F15" s="35" t="s">
        <v>10</v>
      </c>
      <c r="G15" s="33" t="s">
        <v>47</v>
      </c>
      <c r="H15" s="35" t="s">
        <v>10</v>
      </c>
      <c r="I15" s="111" t="s">
        <v>47</v>
      </c>
      <c r="J15" s="33" t="s">
        <v>10</v>
      </c>
      <c r="K15" s="27"/>
      <c r="L15" s="27"/>
      <c r="M15" s="27"/>
      <c r="N15" s="27"/>
      <c r="O15" s="7"/>
      <c r="P15" s="7"/>
    </row>
    <row r="16" spans="1:17" ht="27" customHeight="1" x14ac:dyDescent="0.25">
      <c r="A16" s="27"/>
      <c r="B16" s="24" t="s">
        <v>1</v>
      </c>
      <c r="C16" s="57">
        <v>0.50268652081425647</v>
      </c>
      <c r="D16" s="37">
        <v>5.3734674916031573E-2</v>
      </c>
      <c r="E16" s="108">
        <v>0.37350267384449576</v>
      </c>
      <c r="F16" s="37">
        <v>0.20406338826988368</v>
      </c>
      <c r="G16" s="108">
        <v>0.55232925117860721</v>
      </c>
      <c r="H16" s="37">
        <v>0.15238834234927567</v>
      </c>
      <c r="I16" s="108">
        <v>0.37749099350366305</v>
      </c>
      <c r="J16" s="19">
        <v>0.26534093475150033</v>
      </c>
      <c r="K16" s="27"/>
      <c r="L16" s="27"/>
      <c r="M16" s="27"/>
      <c r="N16" s="27"/>
      <c r="O16" s="7"/>
      <c r="P16" s="7"/>
    </row>
    <row r="17" spans="1:17" ht="27" customHeight="1" x14ac:dyDescent="0.25">
      <c r="A17" s="27"/>
      <c r="B17" s="24" t="s">
        <v>81</v>
      </c>
      <c r="C17" s="57"/>
      <c r="D17" s="37"/>
      <c r="E17" s="108">
        <v>-1.1172748929903331E-2</v>
      </c>
      <c r="F17" s="37">
        <v>0.36481327385789131</v>
      </c>
      <c r="G17" s="108">
        <v>-4.2366440390252105E-3</v>
      </c>
      <c r="H17" s="37">
        <v>0.77197944038505806</v>
      </c>
      <c r="I17" s="108"/>
      <c r="J17" s="19"/>
      <c r="K17" s="27"/>
      <c r="L17" s="27"/>
      <c r="M17" s="27"/>
      <c r="N17" s="27"/>
      <c r="O17" s="7"/>
      <c r="P17" s="7"/>
    </row>
    <row r="18" spans="1:17" ht="27" customHeight="1" x14ac:dyDescent="0.25">
      <c r="A18" s="27"/>
      <c r="B18" s="24" t="s">
        <v>83</v>
      </c>
      <c r="C18" s="60"/>
      <c r="D18" s="38"/>
      <c r="E18" s="107"/>
      <c r="F18" s="38"/>
      <c r="G18" s="107"/>
      <c r="H18" s="38"/>
      <c r="I18" s="108">
        <v>-7.5928315494307565E-3</v>
      </c>
      <c r="J18" s="19">
        <v>0.56552206628954749</v>
      </c>
      <c r="K18" s="27"/>
      <c r="L18" s="27"/>
      <c r="M18" s="27"/>
      <c r="N18" s="27"/>
      <c r="O18" s="7"/>
      <c r="P18" s="7"/>
    </row>
    <row r="19" spans="1:17" ht="27" customHeight="1" x14ac:dyDescent="0.25">
      <c r="A19" s="27"/>
      <c r="B19" s="24" t="s">
        <v>12</v>
      </c>
      <c r="C19" s="57">
        <v>-1.5785462754268242E-4</v>
      </c>
      <c r="D19" s="37">
        <v>0.96786351519638458</v>
      </c>
      <c r="E19" s="108">
        <v>1.7030177258435439E-3</v>
      </c>
      <c r="F19" s="37">
        <v>0.70082957419222935</v>
      </c>
      <c r="G19" s="108">
        <v>-2.222274387913272E-3</v>
      </c>
      <c r="H19" s="37">
        <v>0.72121943519152154</v>
      </c>
      <c r="I19" s="108">
        <v>1.3687259058729304E-3</v>
      </c>
      <c r="J19" s="19">
        <v>0.77422976383740183</v>
      </c>
      <c r="K19" s="27"/>
      <c r="L19" s="27"/>
      <c r="M19" s="27"/>
      <c r="N19" s="27"/>
      <c r="O19" s="7"/>
      <c r="P19" s="7"/>
    </row>
    <row r="20" spans="1:17" ht="27" customHeight="1" x14ac:dyDescent="0.25">
      <c r="A20" s="27"/>
      <c r="B20" s="24" t="s">
        <v>9</v>
      </c>
      <c r="C20" s="240">
        <v>31</v>
      </c>
      <c r="D20" s="252"/>
      <c r="E20" s="240">
        <v>32</v>
      </c>
      <c r="F20" s="252"/>
      <c r="G20" s="255">
        <v>21</v>
      </c>
      <c r="H20" s="252"/>
      <c r="I20" s="240">
        <v>33</v>
      </c>
      <c r="J20" s="240"/>
      <c r="K20" s="27"/>
      <c r="L20" s="27"/>
      <c r="M20" s="27"/>
      <c r="N20" s="27"/>
      <c r="O20" s="7"/>
      <c r="P20" s="7"/>
    </row>
    <row r="21" spans="1:17" ht="27" customHeight="1" x14ac:dyDescent="0.25">
      <c r="A21" s="27"/>
      <c r="B21" s="114" t="s">
        <v>86</v>
      </c>
      <c r="C21" s="234">
        <f>N21</f>
        <v>0.12235556050138582</v>
      </c>
      <c r="D21" s="253"/>
      <c r="E21" s="254">
        <f>O21</f>
        <v>0.14817255106920282</v>
      </c>
      <c r="F21" s="253"/>
      <c r="G21" s="254">
        <f>P21</f>
        <v>0.20221725039002678</v>
      </c>
      <c r="H21" s="253"/>
      <c r="I21" s="254">
        <f>Q21</f>
        <v>0.13282978602147921</v>
      </c>
      <c r="J21" s="234"/>
      <c r="K21" s="27"/>
      <c r="L21" s="27"/>
      <c r="M21" s="27"/>
      <c r="N21">
        <v>0.12235556050138582</v>
      </c>
      <c r="O21">
        <v>0.14817255106920282</v>
      </c>
      <c r="P21">
        <v>0.20221725039002678</v>
      </c>
      <c r="Q21">
        <v>0.13282978602147921</v>
      </c>
    </row>
    <row r="22" spans="1:17" x14ac:dyDescent="0.25">
      <c r="A22" s="27"/>
      <c r="B22" s="298" t="s">
        <v>82</v>
      </c>
      <c r="C22" s="298"/>
      <c r="D22" s="298"/>
      <c r="E22" s="298"/>
      <c r="F22" s="298"/>
      <c r="G22" s="298"/>
      <c r="H22" s="298"/>
      <c r="I22" s="298"/>
      <c r="J22" s="298"/>
      <c r="K22" s="27"/>
      <c r="L22" s="27"/>
      <c r="M22" s="27"/>
      <c r="N22" s="27"/>
      <c r="O22" s="7"/>
      <c r="P22" s="7"/>
    </row>
    <row r="23" spans="1:17" ht="33" customHeight="1" x14ac:dyDescent="0.25">
      <c r="A23" s="27"/>
      <c r="B23" s="299"/>
      <c r="C23" s="299"/>
      <c r="D23" s="299"/>
      <c r="E23" s="299"/>
      <c r="F23" s="299"/>
      <c r="G23" s="299"/>
      <c r="H23" s="299"/>
      <c r="I23" s="299"/>
      <c r="J23" s="299"/>
      <c r="K23" s="27"/>
      <c r="L23" s="27"/>
      <c r="M23" s="27"/>
      <c r="N23" s="27"/>
      <c r="O23" s="7"/>
      <c r="P23" s="7"/>
    </row>
    <row r="24" spans="1:17" x14ac:dyDescent="0.25">
      <c r="A24" s="27"/>
      <c r="B24" s="27"/>
      <c r="C24" s="28"/>
      <c r="D24" s="29"/>
      <c r="E24" s="29"/>
      <c r="F24" s="29"/>
      <c r="G24" s="29"/>
      <c r="H24" s="29"/>
      <c r="I24" s="29"/>
      <c r="J24" s="29"/>
      <c r="K24" s="7"/>
      <c r="L24" s="7"/>
      <c r="M24" s="7"/>
      <c r="N24" s="7"/>
      <c r="O24" s="7"/>
      <c r="P24" s="7"/>
    </row>
    <row r="25" spans="1:17" x14ac:dyDescent="0.25">
      <c r="A25" s="7"/>
      <c r="B25" s="7"/>
      <c r="C25" s="22"/>
      <c r="D25" s="23"/>
      <c r="E25" s="23"/>
      <c r="F25" s="23"/>
      <c r="G25" s="23"/>
      <c r="H25" s="23"/>
      <c r="I25" s="23"/>
      <c r="J25" s="23"/>
    </row>
  </sheetData>
  <mergeCells count="35">
    <mergeCell ref="B2:J2"/>
    <mergeCell ref="C3:D3"/>
    <mergeCell ref="E3:F3"/>
    <mergeCell ref="G3:H3"/>
    <mergeCell ref="I3:J3"/>
    <mergeCell ref="B12:J12"/>
    <mergeCell ref="C13:D13"/>
    <mergeCell ref="E13:F13"/>
    <mergeCell ref="G13:H13"/>
    <mergeCell ref="C4:D4"/>
    <mergeCell ref="E4:F4"/>
    <mergeCell ref="G4:H4"/>
    <mergeCell ref="I4:J4"/>
    <mergeCell ref="C10:D10"/>
    <mergeCell ref="E10:F10"/>
    <mergeCell ref="G10:H10"/>
    <mergeCell ref="I10:J10"/>
    <mergeCell ref="C11:D11"/>
    <mergeCell ref="E11:F11"/>
    <mergeCell ref="G11:H11"/>
    <mergeCell ref="I11:J11"/>
    <mergeCell ref="I13:J13"/>
    <mergeCell ref="B22:J23"/>
    <mergeCell ref="C20:D20"/>
    <mergeCell ref="E20:F20"/>
    <mergeCell ref="G20:H20"/>
    <mergeCell ref="I20:J20"/>
    <mergeCell ref="C21:D21"/>
    <mergeCell ref="E21:F21"/>
    <mergeCell ref="G21:H21"/>
    <mergeCell ref="I21:J21"/>
    <mergeCell ref="C14:D14"/>
    <mergeCell ref="E14:F14"/>
    <mergeCell ref="G14:H14"/>
    <mergeCell ref="I14:J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3CE20-4E38-4DAC-99F0-C5BA70A8985A}">
  <dimension ref="A1:O59"/>
  <sheetViews>
    <sheetView zoomScaleNormal="100" workbookViewId="0">
      <selection activeCell="E69" sqref="E69"/>
    </sheetView>
  </sheetViews>
  <sheetFormatPr defaultRowHeight="15" x14ac:dyDescent="0.25"/>
  <cols>
    <col min="2" max="2" width="38.5703125" customWidth="1"/>
  </cols>
  <sheetData>
    <row r="1" spans="1:15" x14ac:dyDescent="0.25">
      <c r="A1" s="7"/>
      <c r="B1" s="97"/>
      <c r="C1" s="97"/>
      <c r="D1" s="97"/>
      <c r="E1" s="97"/>
      <c r="F1" s="97"/>
      <c r="G1" s="7"/>
      <c r="H1" s="7"/>
    </row>
    <row r="2" spans="1:15" ht="24" customHeight="1" x14ac:dyDescent="0.25">
      <c r="A2" s="7"/>
      <c r="B2" s="103"/>
      <c r="C2" s="232" t="s">
        <v>75</v>
      </c>
      <c r="D2" s="232"/>
      <c r="E2" s="232"/>
      <c r="F2" s="232"/>
      <c r="G2" s="7"/>
      <c r="H2" s="7"/>
    </row>
    <row r="3" spans="1:15" ht="24" customHeight="1" x14ac:dyDescent="0.25">
      <c r="A3" s="7"/>
      <c r="B3" s="32"/>
      <c r="C3" s="102">
        <v>-0.4</v>
      </c>
      <c r="D3" s="102">
        <v>-0.3</v>
      </c>
      <c r="E3" s="102">
        <v>-0.2</v>
      </c>
      <c r="F3" s="102">
        <v>-0.1</v>
      </c>
      <c r="G3" s="7"/>
      <c r="H3" s="7"/>
    </row>
    <row r="4" spans="1:15" ht="24" customHeight="1" x14ac:dyDescent="0.25">
      <c r="A4" s="7"/>
      <c r="B4" s="30" t="s">
        <v>71</v>
      </c>
      <c r="C4" s="101">
        <v>1E-3</v>
      </c>
      <c r="D4" s="101">
        <v>4.1999999999999997E-3</v>
      </c>
      <c r="E4" s="101">
        <v>2.1999999999999999E-2</v>
      </c>
      <c r="F4" s="101">
        <v>9.06E-2</v>
      </c>
      <c r="G4" s="7"/>
      <c r="H4" s="7"/>
    </row>
    <row r="5" spans="1:15" ht="24" customHeight="1" x14ac:dyDescent="0.25">
      <c r="A5" s="7"/>
      <c r="B5" s="30" t="s">
        <v>73</v>
      </c>
      <c r="C5" s="101">
        <v>0</v>
      </c>
      <c r="D5" s="101">
        <v>1.4800000000000001E-2</v>
      </c>
      <c r="E5" s="101">
        <v>3.0200000000000001E-2</v>
      </c>
      <c r="F5" s="101">
        <v>0.1226</v>
      </c>
      <c r="G5" s="7"/>
      <c r="H5" s="7"/>
    </row>
    <row r="6" spans="1:15" ht="24" customHeight="1" x14ac:dyDescent="0.25">
      <c r="A6" s="7"/>
      <c r="B6" s="30" t="s">
        <v>84</v>
      </c>
      <c r="C6" s="101">
        <v>0</v>
      </c>
      <c r="D6" s="101">
        <v>5.9999999999999995E-4</v>
      </c>
      <c r="E6" s="101">
        <v>7.0000000000000001E-3</v>
      </c>
      <c r="F6" s="101">
        <v>4.7600000000000003E-2</v>
      </c>
      <c r="G6" s="7"/>
      <c r="H6" s="7"/>
    </row>
    <row r="7" spans="1:15" ht="24" customHeight="1" x14ac:dyDescent="0.25">
      <c r="A7" s="7"/>
      <c r="B7" s="32" t="s">
        <v>85</v>
      </c>
      <c r="C7" s="99">
        <v>0</v>
      </c>
      <c r="D7" s="99">
        <v>0</v>
      </c>
      <c r="E7" s="99">
        <v>0</v>
      </c>
      <c r="F7" s="99">
        <v>6.3E-2</v>
      </c>
      <c r="G7" s="7"/>
      <c r="H7" s="7"/>
    </row>
    <row r="8" spans="1:15" x14ac:dyDescent="0.25">
      <c r="A8" s="7"/>
      <c r="B8" s="7"/>
      <c r="C8" s="7"/>
      <c r="D8" s="7"/>
      <c r="E8" s="7"/>
      <c r="F8" s="7"/>
      <c r="G8" s="7"/>
      <c r="H8" s="7"/>
    </row>
    <row r="9" spans="1:15" x14ac:dyDescent="0.25">
      <c r="A9" s="7"/>
      <c r="B9" s="7"/>
      <c r="C9" s="7"/>
      <c r="D9" s="7"/>
      <c r="E9" s="7"/>
      <c r="F9" s="7"/>
      <c r="G9" s="7"/>
      <c r="H9" s="7"/>
    </row>
    <row r="11" spans="1:15" x14ac:dyDescent="0.25">
      <c r="A11" s="7"/>
      <c r="B11" s="7"/>
      <c r="C11" s="7"/>
      <c r="D11" s="7"/>
      <c r="E11" s="7"/>
      <c r="F11" s="7"/>
      <c r="G11" s="7"/>
      <c r="H11" s="7"/>
      <c r="I11" s="7"/>
      <c r="J11" s="7"/>
      <c r="K11" s="7"/>
      <c r="L11" s="7"/>
      <c r="M11" s="7"/>
      <c r="N11" s="7"/>
      <c r="O11" s="7"/>
    </row>
    <row r="12" spans="1:15" x14ac:dyDescent="0.25">
      <c r="A12" s="7"/>
      <c r="B12" s="7"/>
      <c r="C12" s="7"/>
      <c r="D12" s="7"/>
      <c r="E12" s="7"/>
      <c r="F12" s="7"/>
      <c r="G12" s="7"/>
      <c r="H12" s="7"/>
      <c r="I12" s="7"/>
      <c r="J12" s="7"/>
      <c r="K12" s="7"/>
      <c r="L12" s="7"/>
      <c r="M12" s="7"/>
      <c r="N12" s="7"/>
      <c r="O12" s="7"/>
    </row>
    <row r="13" spans="1:15" x14ac:dyDescent="0.25">
      <c r="A13" s="7"/>
      <c r="B13" s="7"/>
      <c r="C13" s="7"/>
      <c r="D13" s="7"/>
      <c r="E13" s="7"/>
      <c r="F13" s="7"/>
      <c r="G13" s="7"/>
      <c r="H13" s="7"/>
      <c r="I13" s="7"/>
      <c r="J13" s="7"/>
      <c r="K13" s="7"/>
      <c r="L13" s="7"/>
      <c r="M13" s="7"/>
      <c r="N13" s="7"/>
      <c r="O13" s="7"/>
    </row>
    <row r="14" spans="1:15" x14ac:dyDescent="0.25">
      <c r="A14" s="7"/>
      <c r="B14" s="7"/>
      <c r="C14" s="7"/>
      <c r="D14" s="7"/>
      <c r="E14" s="7"/>
      <c r="F14" s="7"/>
      <c r="G14" s="7"/>
      <c r="H14" s="7"/>
      <c r="I14" s="7"/>
      <c r="J14" s="7"/>
      <c r="K14" s="7"/>
      <c r="L14" s="7"/>
      <c r="M14" s="7"/>
      <c r="N14" s="7"/>
      <c r="O14" s="7"/>
    </row>
    <row r="15" spans="1:15" x14ac:dyDescent="0.25">
      <c r="A15" s="7"/>
      <c r="B15" s="7"/>
      <c r="C15" s="7"/>
      <c r="D15" s="7"/>
      <c r="E15" s="7"/>
      <c r="F15" s="7"/>
      <c r="G15" s="7"/>
      <c r="H15" s="7"/>
      <c r="I15" s="7"/>
      <c r="J15" s="7"/>
      <c r="K15" s="7"/>
      <c r="L15" s="7"/>
      <c r="M15" s="7"/>
      <c r="N15" s="7"/>
      <c r="O15" s="7"/>
    </row>
    <row r="16" spans="1:15" x14ac:dyDescent="0.25">
      <c r="A16" s="7"/>
      <c r="B16" s="7"/>
      <c r="C16" s="7"/>
      <c r="D16" s="7"/>
      <c r="E16" s="7"/>
      <c r="F16" s="7"/>
      <c r="G16" s="7"/>
      <c r="H16" s="7"/>
      <c r="I16" s="7"/>
      <c r="J16" s="7"/>
      <c r="K16" s="7"/>
      <c r="L16" s="7"/>
      <c r="M16" s="7"/>
      <c r="N16" s="7"/>
      <c r="O16" s="7"/>
    </row>
    <row r="17" spans="1:15" x14ac:dyDescent="0.25">
      <c r="A17" s="7"/>
      <c r="B17" s="7"/>
      <c r="C17" s="7"/>
      <c r="D17" s="7"/>
      <c r="E17" s="7"/>
      <c r="F17" s="7"/>
      <c r="G17" s="7"/>
      <c r="H17" s="7"/>
      <c r="I17" s="7"/>
      <c r="J17" s="7"/>
      <c r="K17" s="7"/>
      <c r="L17" s="7"/>
      <c r="M17" s="7"/>
      <c r="N17" s="7"/>
      <c r="O17" s="7"/>
    </row>
    <row r="18" spans="1:15" x14ac:dyDescent="0.25">
      <c r="A18" s="7"/>
      <c r="B18" s="7"/>
      <c r="C18" s="7"/>
      <c r="D18" s="7"/>
      <c r="E18" s="7"/>
      <c r="F18" s="7"/>
      <c r="G18" s="7"/>
      <c r="H18" s="7"/>
      <c r="I18" s="7"/>
      <c r="J18" s="7"/>
      <c r="K18" s="7"/>
      <c r="L18" s="7"/>
      <c r="M18" s="7"/>
      <c r="N18" s="7"/>
      <c r="O18" s="7"/>
    </row>
    <row r="19" spans="1:15" x14ac:dyDescent="0.25">
      <c r="A19" s="7"/>
      <c r="B19" s="7"/>
      <c r="C19" s="7"/>
      <c r="D19" s="7"/>
      <c r="E19" s="7"/>
      <c r="F19" s="7"/>
      <c r="G19" s="7"/>
      <c r="H19" s="7"/>
      <c r="I19" s="7"/>
      <c r="J19" s="7"/>
      <c r="K19" s="7"/>
      <c r="L19" s="7"/>
      <c r="M19" s="7"/>
      <c r="N19" s="7"/>
      <c r="O19" s="7"/>
    </row>
    <row r="20" spans="1:15" x14ac:dyDescent="0.25">
      <c r="A20" s="7"/>
      <c r="B20" s="7"/>
      <c r="C20" s="7"/>
      <c r="D20" s="7"/>
      <c r="E20" s="7"/>
      <c r="F20" s="7"/>
      <c r="G20" s="7"/>
      <c r="H20" s="7"/>
      <c r="I20" s="7"/>
      <c r="J20" s="7"/>
      <c r="K20" s="7"/>
      <c r="L20" s="7"/>
      <c r="M20" s="7"/>
      <c r="N20" s="7"/>
      <c r="O20" s="7"/>
    </row>
    <row r="21" spans="1:15" x14ac:dyDescent="0.25">
      <c r="A21" s="7"/>
      <c r="B21" s="7"/>
      <c r="C21" s="7"/>
      <c r="D21" s="7"/>
      <c r="E21" s="7"/>
      <c r="F21" s="7"/>
      <c r="G21" s="7"/>
      <c r="H21" s="7"/>
      <c r="I21" s="7"/>
      <c r="J21" s="7"/>
      <c r="K21" s="7"/>
      <c r="L21" s="7"/>
      <c r="M21" s="7"/>
      <c r="N21" s="7"/>
      <c r="O21" s="7"/>
    </row>
    <row r="22" spans="1:15" x14ac:dyDescent="0.25">
      <c r="A22" s="7"/>
      <c r="B22" s="7"/>
      <c r="C22" s="7"/>
      <c r="D22" s="7"/>
      <c r="E22" s="7"/>
      <c r="F22" s="7"/>
      <c r="G22" s="7"/>
      <c r="H22" s="7"/>
      <c r="I22" s="7"/>
      <c r="J22" s="7"/>
      <c r="K22" s="7"/>
      <c r="L22" s="7"/>
      <c r="M22" s="7"/>
      <c r="N22" s="7"/>
      <c r="O22" s="7"/>
    </row>
    <row r="23" spans="1:15" x14ac:dyDescent="0.25">
      <c r="A23" s="7"/>
      <c r="B23" s="7"/>
      <c r="C23" s="7"/>
      <c r="D23" s="7"/>
      <c r="E23" s="7"/>
      <c r="F23" s="7"/>
      <c r="G23" s="7"/>
      <c r="H23" s="7"/>
      <c r="I23" s="7"/>
      <c r="J23" s="7"/>
      <c r="K23" s="7"/>
      <c r="L23" s="7"/>
      <c r="M23" s="7"/>
      <c r="N23" s="7"/>
      <c r="O23" s="7"/>
    </row>
    <row r="24" spans="1:15" x14ac:dyDescent="0.25">
      <c r="A24" s="7"/>
      <c r="B24" s="7"/>
      <c r="C24" s="7"/>
      <c r="D24" s="7"/>
      <c r="E24" s="7"/>
      <c r="F24" s="7"/>
      <c r="G24" s="7"/>
      <c r="H24" s="7"/>
      <c r="I24" s="7"/>
      <c r="J24" s="7"/>
      <c r="K24" s="7"/>
      <c r="L24" s="7"/>
      <c r="M24" s="7"/>
      <c r="N24" s="7"/>
      <c r="O24" s="7"/>
    </row>
    <row r="25" spans="1:15" x14ac:dyDescent="0.25">
      <c r="A25" s="7"/>
      <c r="B25" s="7"/>
      <c r="C25" s="7"/>
      <c r="D25" s="7"/>
      <c r="E25" s="7"/>
      <c r="F25" s="7"/>
      <c r="G25" s="7"/>
      <c r="H25" s="7"/>
      <c r="I25" s="7"/>
      <c r="J25" s="7"/>
      <c r="K25" s="7"/>
      <c r="L25" s="7"/>
      <c r="M25" s="7"/>
      <c r="N25" s="7"/>
      <c r="O25" s="7"/>
    </row>
    <row r="26" spans="1:15" x14ac:dyDescent="0.25">
      <c r="A26" s="7"/>
      <c r="B26" s="7"/>
      <c r="C26" s="7"/>
      <c r="D26" s="7"/>
      <c r="E26" s="7"/>
      <c r="F26" s="7"/>
      <c r="G26" s="7"/>
      <c r="H26" s="7"/>
      <c r="I26" s="7"/>
      <c r="J26" s="7"/>
      <c r="K26" s="7"/>
      <c r="L26" s="7"/>
      <c r="M26" s="7"/>
      <c r="N26" s="7"/>
      <c r="O26" s="7"/>
    </row>
    <row r="27" spans="1:15" x14ac:dyDescent="0.25">
      <c r="A27" s="7"/>
      <c r="B27" s="7"/>
      <c r="C27" s="7"/>
      <c r="D27" s="7"/>
      <c r="E27" s="7"/>
      <c r="F27" s="7"/>
      <c r="G27" s="7"/>
      <c r="H27" s="7"/>
      <c r="I27" s="7"/>
      <c r="J27" s="7"/>
      <c r="K27" s="7"/>
      <c r="L27" s="7"/>
      <c r="M27" s="7"/>
      <c r="N27" s="7"/>
      <c r="O27" s="7"/>
    </row>
    <row r="28" spans="1:15" x14ac:dyDescent="0.25">
      <c r="A28" s="7"/>
      <c r="B28" s="7"/>
      <c r="C28" s="7"/>
      <c r="D28" s="7"/>
      <c r="E28" s="7"/>
      <c r="F28" s="7"/>
      <c r="G28" s="7"/>
      <c r="H28" s="7"/>
      <c r="I28" s="7"/>
      <c r="J28" s="7"/>
      <c r="K28" s="7"/>
      <c r="L28" s="7"/>
      <c r="M28" s="7"/>
      <c r="N28" s="7"/>
      <c r="O28" s="7"/>
    </row>
    <row r="29" spans="1:15" x14ac:dyDescent="0.25">
      <c r="A29" s="7"/>
      <c r="B29" s="7"/>
      <c r="C29" s="7"/>
      <c r="D29" s="7"/>
      <c r="E29" s="7"/>
      <c r="F29" s="7"/>
      <c r="G29" s="7"/>
      <c r="H29" s="7"/>
      <c r="I29" s="7"/>
      <c r="J29" s="7"/>
      <c r="K29" s="7"/>
      <c r="L29" s="7"/>
      <c r="M29" s="7"/>
      <c r="N29" s="7"/>
      <c r="O29" s="7"/>
    </row>
    <row r="30" spans="1:15" x14ac:dyDescent="0.25">
      <c r="A30" s="7"/>
      <c r="B30" s="7"/>
      <c r="C30" s="7"/>
      <c r="D30" s="7"/>
      <c r="E30" s="7"/>
      <c r="F30" s="7"/>
      <c r="G30" s="7"/>
      <c r="H30" s="7"/>
      <c r="I30" s="7"/>
      <c r="J30" s="7"/>
      <c r="K30" s="7"/>
      <c r="L30" s="7"/>
      <c r="M30" s="7"/>
      <c r="N30" s="7"/>
      <c r="O30" s="7"/>
    </row>
    <row r="31" spans="1:15" x14ac:dyDescent="0.25">
      <c r="A31" s="7"/>
      <c r="B31" s="7"/>
      <c r="C31" s="7"/>
      <c r="D31" s="7"/>
      <c r="E31" s="7"/>
      <c r="F31" s="7"/>
      <c r="G31" s="7"/>
      <c r="H31" s="7"/>
      <c r="I31" s="7"/>
      <c r="J31" s="7"/>
      <c r="K31" s="7"/>
      <c r="L31" s="7"/>
      <c r="M31" s="7"/>
      <c r="N31" s="7"/>
      <c r="O31" s="7"/>
    </row>
    <row r="32" spans="1:15" x14ac:dyDescent="0.25">
      <c r="A32" s="7"/>
      <c r="B32" s="7"/>
      <c r="C32" s="7"/>
      <c r="D32" s="7"/>
      <c r="E32" s="7"/>
      <c r="F32" s="7"/>
      <c r="G32" s="7"/>
      <c r="H32" s="7"/>
      <c r="I32" s="7"/>
      <c r="J32" s="7"/>
      <c r="K32" s="7"/>
      <c r="L32" s="7"/>
      <c r="M32" s="7"/>
      <c r="N32" s="7"/>
      <c r="O32" s="7"/>
    </row>
    <row r="33" spans="1:15" x14ac:dyDescent="0.25">
      <c r="A33" s="7"/>
      <c r="B33" s="7"/>
      <c r="C33" s="7"/>
      <c r="D33" s="7"/>
      <c r="E33" s="7"/>
      <c r="F33" s="7"/>
      <c r="G33" s="7"/>
      <c r="H33" s="7"/>
      <c r="I33" s="7"/>
      <c r="J33" s="7"/>
      <c r="K33" s="7"/>
      <c r="L33" s="7"/>
      <c r="M33" s="7"/>
      <c r="N33" s="7"/>
      <c r="O33" s="7"/>
    </row>
    <row r="34" spans="1:15" x14ac:dyDescent="0.25">
      <c r="A34" s="7"/>
      <c r="B34" s="7"/>
      <c r="C34" s="7"/>
      <c r="D34" s="7"/>
      <c r="E34" s="7"/>
      <c r="F34" s="7"/>
      <c r="G34" s="7"/>
      <c r="H34" s="7"/>
      <c r="I34" s="7"/>
      <c r="J34" s="7"/>
      <c r="K34" s="7"/>
      <c r="L34" s="7"/>
      <c r="M34" s="7"/>
      <c r="N34" s="7"/>
      <c r="O34" s="7"/>
    </row>
    <row r="35" spans="1:15" x14ac:dyDescent="0.25">
      <c r="A35" s="7"/>
      <c r="B35" s="7"/>
      <c r="C35" s="7"/>
      <c r="D35" s="7"/>
      <c r="E35" s="7"/>
      <c r="F35" s="7"/>
      <c r="G35" s="7"/>
      <c r="H35" s="7"/>
      <c r="I35" s="7"/>
      <c r="J35" s="7"/>
      <c r="K35" s="7"/>
      <c r="L35" s="7"/>
      <c r="M35" s="7"/>
      <c r="N35" s="7"/>
      <c r="O35" s="7"/>
    </row>
    <row r="36" spans="1:15" x14ac:dyDescent="0.25">
      <c r="A36" s="7"/>
      <c r="B36" s="7"/>
      <c r="C36" s="7"/>
      <c r="D36" s="7"/>
      <c r="E36" s="7"/>
      <c r="F36" s="7"/>
      <c r="G36" s="7"/>
      <c r="H36" s="7"/>
      <c r="I36" s="7"/>
      <c r="J36" s="7"/>
      <c r="K36" s="7"/>
      <c r="L36" s="7"/>
      <c r="M36" s="7"/>
      <c r="N36" s="7"/>
      <c r="O36" s="7"/>
    </row>
    <row r="37" spans="1:15" x14ac:dyDescent="0.25">
      <c r="A37" s="7"/>
      <c r="B37" s="7"/>
      <c r="C37" s="7"/>
      <c r="D37" s="7"/>
      <c r="E37" s="7"/>
      <c r="F37" s="7"/>
      <c r="G37" s="7"/>
      <c r="H37" s="7"/>
      <c r="I37" s="7"/>
      <c r="J37" s="7"/>
      <c r="K37" s="7"/>
      <c r="L37" s="7"/>
      <c r="M37" s="7"/>
      <c r="N37" s="7"/>
      <c r="O37" s="7"/>
    </row>
    <row r="38" spans="1:15" x14ac:dyDescent="0.25">
      <c r="A38" s="7"/>
      <c r="B38" s="7"/>
      <c r="C38" s="7"/>
      <c r="D38" s="7"/>
      <c r="E38" s="7"/>
      <c r="F38" s="7"/>
      <c r="G38" s="7"/>
      <c r="H38" s="7"/>
      <c r="I38" s="7"/>
      <c r="J38" s="7"/>
      <c r="K38" s="7"/>
      <c r="L38" s="7"/>
      <c r="M38" s="7"/>
      <c r="N38" s="7"/>
      <c r="O38" s="7"/>
    </row>
    <row r="39" spans="1:15" x14ac:dyDescent="0.25">
      <c r="A39" s="7"/>
      <c r="B39" s="7"/>
      <c r="C39" s="7"/>
      <c r="D39" s="7"/>
      <c r="E39" s="7"/>
      <c r="F39" s="7"/>
      <c r="G39" s="7"/>
      <c r="H39" s="7"/>
      <c r="I39" s="7"/>
      <c r="J39" s="7"/>
      <c r="K39" s="7"/>
      <c r="L39" s="7"/>
      <c r="M39" s="7"/>
      <c r="N39" s="7"/>
      <c r="O39" s="7"/>
    </row>
    <row r="40" spans="1:15" x14ac:dyDescent="0.25">
      <c r="A40" s="7"/>
      <c r="B40" s="7"/>
      <c r="C40" s="7"/>
      <c r="D40" s="7"/>
      <c r="E40" s="7"/>
      <c r="F40" s="7"/>
      <c r="G40" s="7"/>
      <c r="H40" s="7"/>
      <c r="I40" s="7"/>
      <c r="J40" s="7"/>
      <c r="K40" s="7"/>
      <c r="L40" s="7"/>
      <c r="M40" s="7"/>
      <c r="N40" s="7"/>
      <c r="O40" s="7"/>
    </row>
    <row r="41" spans="1:15" x14ac:dyDescent="0.25">
      <c r="A41" s="7"/>
      <c r="B41" s="7"/>
      <c r="C41" s="7"/>
      <c r="D41" s="7"/>
      <c r="E41" s="7"/>
      <c r="F41" s="7"/>
      <c r="G41" s="7"/>
      <c r="H41" s="7"/>
      <c r="I41" s="7"/>
      <c r="J41" s="7"/>
      <c r="K41" s="7"/>
      <c r="L41" s="7"/>
      <c r="M41" s="7"/>
      <c r="N41" s="7"/>
      <c r="O41" s="7"/>
    </row>
    <row r="42" spans="1:15" x14ac:dyDescent="0.25">
      <c r="A42" s="7"/>
      <c r="B42" s="7"/>
      <c r="C42" s="7"/>
      <c r="D42" s="7"/>
      <c r="E42" s="7"/>
      <c r="F42" s="7"/>
      <c r="G42" s="7"/>
      <c r="H42" s="7"/>
      <c r="I42" s="7"/>
      <c r="J42" s="7"/>
      <c r="K42" s="7"/>
      <c r="L42" s="7"/>
      <c r="M42" s="7"/>
      <c r="N42" s="7"/>
      <c r="O42" s="7"/>
    </row>
    <row r="43" spans="1:15" x14ac:dyDescent="0.25">
      <c r="A43" s="7"/>
      <c r="B43" s="7"/>
      <c r="C43" s="7"/>
      <c r="D43" s="7"/>
      <c r="E43" s="7"/>
      <c r="F43" s="7"/>
      <c r="G43" s="7"/>
      <c r="H43" s="7"/>
      <c r="I43" s="7"/>
      <c r="J43" s="7"/>
      <c r="K43" s="7"/>
      <c r="L43" s="7"/>
      <c r="M43" s="7"/>
      <c r="N43" s="7"/>
      <c r="O43" s="7"/>
    </row>
    <row r="44" spans="1:15" x14ac:dyDescent="0.25">
      <c r="A44" s="7"/>
      <c r="B44" s="7"/>
      <c r="C44" s="7"/>
      <c r="D44" s="7"/>
      <c r="E44" s="7"/>
      <c r="F44" s="7"/>
      <c r="G44" s="7"/>
      <c r="H44" s="7"/>
      <c r="I44" s="7"/>
      <c r="J44" s="7"/>
      <c r="K44" s="7"/>
      <c r="L44" s="7"/>
      <c r="M44" s="7"/>
      <c r="N44" s="7"/>
      <c r="O44" s="7"/>
    </row>
    <row r="45" spans="1:15" x14ac:dyDescent="0.25">
      <c r="A45" s="7"/>
      <c r="B45" s="7"/>
      <c r="C45" s="7"/>
      <c r="D45" s="7"/>
      <c r="E45" s="7"/>
      <c r="F45" s="7"/>
      <c r="G45" s="7"/>
      <c r="H45" s="7"/>
      <c r="I45" s="7"/>
      <c r="J45" s="7"/>
      <c r="K45" s="7"/>
      <c r="L45" s="7"/>
      <c r="M45" s="7"/>
      <c r="N45" s="7"/>
      <c r="O45" s="7"/>
    </row>
    <row r="46" spans="1:15" x14ac:dyDescent="0.25">
      <c r="A46" s="7"/>
      <c r="B46" s="7"/>
      <c r="C46" s="7"/>
      <c r="D46" s="7"/>
      <c r="E46" s="7"/>
      <c r="F46" s="7"/>
      <c r="G46" s="7"/>
      <c r="H46" s="7"/>
      <c r="I46" s="7"/>
      <c r="J46" s="7"/>
      <c r="K46" s="7"/>
      <c r="L46" s="7"/>
      <c r="M46" s="7"/>
      <c r="N46" s="7"/>
      <c r="O46" s="7"/>
    </row>
    <row r="47" spans="1:15" x14ac:dyDescent="0.25">
      <c r="A47" s="7"/>
      <c r="B47" s="7"/>
      <c r="C47" s="7"/>
      <c r="D47" s="7"/>
      <c r="E47" s="7"/>
      <c r="F47" s="7"/>
      <c r="G47" s="7"/>
      <c r="H47" s="7"/>
      <c r="I47" s="7"/>
      <c r="J47" s="7"/>
      <c r="K47" s="7"/>
      <c r="L47" s="7"/>
      <c r="M47" s="7"/>
      <c r="N47" s="7"/>
      <c r="O47" s="7"/>
    </row>
    <row r="48" spans="1:15" x14ac:dyDescent="0.25">
      <c r="A48" s="7"/>
      <c r="B48" s="7"/>
      <c r="C48" s="7"/>
      <c r="D48" s="7"/>
      <c r="E48" s="7"/>
      <c r="F48" s="7"/>
      <c r="G48" s="7"/>
      <c r="H48" s="7"/>
      <c r="I48" s="7"/>
      <c r="J48" s="7"/>
      <c r="K48" s="7"/>
      <c r="L48" s="7"/>
      <c r="M48" s="7"/>
      <c r="N48" s="7"/>
      <c r="O48" s="7"/>
    </row>
    <row r="49" spans="1:15" x14ac:dyDescent="0.25">
      <c r="A49" s="7"/>
      <c r="B49" s="7"/>
      <c r="C49" s="7"/>
      <c r="D49" s="7"/>
      <c r="E49" s="7"/>
      <c r="F49" s="7"/>
      <c r="G49" s="7"/>
      <c r="H49" s="7"/>
      <c r="I49" s="7"/>
      <c r="J49" s="7"/>
      <c r="K49" s="7"/>
      <c r="L49" s="7"/>
      <c r="M49" s="7"/>
      <c r="N49" s="7"/>
      <c r="O49" s="7"/>
    </row>
    <row r="50" spans="1:15" x14ac:dyDescent="0.25">
      <c r="A50" s="7"/>
      <c r="B50" s="7"/>
      <c r="C50" s="7"/>
      <c r="D50" s="7"/>
      <c r="E50" s="7"/>
      <c r="F50" s="7"/>
      <c r="G50" s="7"/>
      <c r="H50" s="7"/>
      <c r="I50" s="7"/>
      <c r="J50" s="7"/>
      <c r="K50" s="7"/>
      <c r="L50" s="7"/>
      <c r="M50" s="7"/>
      <c r="N50" s="7"/>
      <c r="O50" s="7"/>
    </row>
    <row r="51" spans="1:15" x14ac:dyDescent="0.25">
      <c r="A51" s="7"/>
      <c r="B51" s="7"/>
      <c r="C51" s="7"/>
      <c r="D51" s="7"/>
      <c r="E51" s="7"/>
      <c r="F51" s="7"/>
      <c r="G51" s="7"/>
      <c r="H51" s="7"/>
      <c r="I51" s="7"/>
      <c r="J51" s="7"/>
      <c r="K51" s="7"/>
      <c r="L51" s="7"/>
      <c r="M51" s="7"/>
      <c r="N51" s="7"/>
      <c r="O51" s="7"/>
    </row>
    <row r="52" spans="1:15" x14ac:dyDescent="0.25">
      <c r="A52" s="7"/>
      <c r="B52" s="7"/>
      <c r="C52" s="7"/>
      <c r="D52" s="7"/>
      <c r="E52" s="7"/>
      <c r="F52" s="7"/>
      <c r="G52" s="7"/>
      <c r="H52" s="7"/>
      <c r="I52" s="7"/>
      <c r="J52" s="7"/>
      <c r="K52" s="7"/>
      <c r="L52" s="7"/>
      <c r="M52" s="7"/>
      <c r="N52" s="7"/>
      <c r="O52" s="7"/>
    </row>
    <row r="53" spans="1:15" x14ac:dyDescent="0.25">
      <c r="A53" s="7"/>
      <c r="B53" s="7"/>
      <c r="C53" s="7"/>
      <c r="D53" s="7"/>
      <c r="E53" s="7"/>
      <c r="F53" s="7"/>
      <c r="G53" s="7"/>
      <c r="H53" s="7"/>
      <c r="I53" s="7"/>
      <c r="J53" s="7"/>
      <c r="K53" s="7"/>
      <c r="L53" s="7"/>
      <c r="M53" s="7"/>
      <c r="N53" s="7"/>
      <c r="O53" s="7"/>
    </row>
    <row r="54" spans="1:15" x14ac:dyDescent="0.25">
      <c r="A54" s="7"/>
      <c r="B54" s="7"/>
      <c r="C54" s="7"/>
      <c r="D54" s="7"/>
      <c r="E54" s="7"/>
      <c r="F54" s="7"/>
      <c r="G54" s="7"/>
      <c r="H54" s="7"/>
      <c r="I54" s="7"/>
      <c r="J54" s="7"/>
      <c r="K54" s="7"/>
      <c r="L54" s="7"/>
      <c r="M54" s="7"/>
      <c r="N54" s="7"/>
      <c r="O54" s="7"/>
    </row>
    <row r="55" spans="1:15" x14ac:dyDescent="0.25">
      <c r="A55" s="7"/>
      <c r="B55" s="7"/>
      <c r="C55" s="7"/>
      <c r="D55" s="7"/>
      <c r="E55" s="7"/>
      <c r="F55" s="7"/>
      <c r="G55" s="7"/>
      <c r="H55" s="7"/>
      <c r="I55" s="7"/>
      <c r="J55" s="7"/>
      <c r="K55" s="7"/>
      <c r="L55" s="7"/>
      <c r="M55" s="7"/>
      <c r="N55" s="7"/>
      <c r="O55" s="7"/>
    </row>
    <row r="56" spans="1:15" x14ac:dyDescent="0.25">
      <c r="A56" s="7"/>
      <c r="B56" s="7"/>
      <c r="C56" s="7"/>
      <c r="D56" s="7"/>
      <c r="E56" s="7"/>
      <c r="F56" s="7"/>
      <c r="G56" s="7"/>
      <c r="H56" s="7"/>
      <c r="I56" s="7"/>
      <c r="J56" s="7"/>
      <c r="K56" s="7"/>
      <c r="L56" s="7"/>
      <c r="M56" s="7"/>
      <c r="N56" s="7"/>
      <c r="O56" s="7"/>
    </row>
    <row r="57" spans="1:15" x14ac:dyDescent="0.25">
      <c r="A57" s="7"/>
      <c r="B57" s="7"/>
      <c r="C57" s="7"/>
      <c r="D57" s="7"/>
      <c r="E57" s="7"/>
      <c r="F57" s="7"/>
      <c r="G57" s="7"/>
      <c r="H57" s="7"/>
      <c r="I57" s="7"/>
      <c r="J57" s="7"/>
      <c r="K57" s="7"/>
      <c r="L57" s="7"/>
      <c r="M57" s="7"/>
      <c r="N57" s="7"/>
      <c r="O57" s="7"/>
    </row>
    <row r="58" spans="1:15" x14ac:dyDescent="0.25">
      <c r="A58" s="7"/>
      <c r="B58" s="7"/>
      <c r="C58" s="7"/>
      <c r="D58" s="7"/>
      <c r="E58" s="7"/>
      <c r="F58" s="7"/>
      <c r="G58" s="7"/>
      <c r="H58" s="7"/>
      <c r="I58" s="7"/>
      <c r="J58" s="7"/>
      <c r="K58" s="7"/>
      <c r="L58" s="7"/>
      <c r="M58" s="7"/>
      <c r="N58" s="7"/>
      <c r="O58" s="7"/>
    </row>
    <row r="59" spans="1:15" x14ac:dyDescent="0.25">
      <c r="A59" s="7"/>
      <c r="B59" s="7"/>
      <c r="C59" s="7"/>
      <c r="D59" s="7"/>
      <c r="E59" s="7"/>
      <c r="F59" s="7"/>
      <c r="G59" s="7"/>
      <c r="H59" s="7"/>
      <c r="I59" s="7"/>
      <c r="J59" s="7"/>
      <c r="K59" s="7"/>
      <c r="L59" s="7"/>
      <c r="M59" s="7"/>
      <c r="N59" s="7"/>
      <c r="O59" s="7"/>
    </row>
  </sheetData>
  <mergeCells count="1">
    <mergeCell ref="C2:F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4A181-FED2-4786-A997-C8FF76BF1897}">
  <dimension ref="A1:G85"/>
  <sheetViews>
    <sheetView workbookViewId="0">
      <selection activeCell="K31" sqref="K31"/>
    </sheetView>
  </sheetViews>
  <sheetFormatPr defaultRowHeight="15" x14ac:dyDescent="0.25"/>
  <cols>
    <col min="1" max="1" width="23.7109375" customWidth="1"/>
    <col min="2" max="3" width="13.7109375" customWidth="1"/>
    <col min="4" max="4" width="12.28515625" customWidth="1"/>
    <col min="5" max="5" width="14" customWidth="1"/>
    <col min="6" max="6" width="14.28515625" customWidth="1"/>
    <col min="7" max="7" width="11.42578125" customWidth="1"/>
  </cols>
  <sheetData>
    <row r="1" spans="1:7" x14ac:dyDescent="0.25">
      <c r="A1" t="s">
        <v>92</v>
      </c>
    </row>
    <row r="2" spans="1:7" x14ac:dyDescent="0.25">
      <c r="B2" s="121" t="s">
        <v>94</v>
      </c>
      <c r="C2" s="121" t="s">
        <v>101</v>
      </c>
      <c r="D2" s="121" t="s">
        <v>95</v>
      </c>
      <c r="E2" s="121" t="s">
        <v>96</v>
      </c>
      <c r="F2" s="121" t="s">
        <v>97</v>
      </c>
      <c r="G2" s="121" t="s">
        <v>98</v>
      </c>
    </row>
    <row r="3" spans="1:7" x14ac:dyDescent="0.25">
      <c r="A3" t="s">
        <v>93</v>
      </c>
      <c r="B3" s="122">
        <v>0.02</v>
      </c>
      <c r="C3" s="122">
        <v>7.0000000000000007E-2</v>
      </c>
      <c r="D3" s="122">
        <v>0.02</v>
      </c>
      <c r="E3" s="122">
        <v>0.02</v>
      </c>
      <c r="F3" s="122">
        <v>0.02</v>
      </c>
      <c r="G3" s="122">
        <v>0.02</v>
      </c>
    </row>
    <row r="4" spans="1:7" x14ac:dyDescent="0.25">
      <c r="A4" t="s">
        <v>99</v>
      </c>
      <c r="B4">
        <v>1</v>
      </c>
      <c r="D4">
        <v>1</v>
      </c>
      <c r="E4">
        <v>0.9</v>
      </c>
      <c r="F4">
        <v>0</v>
      </c>
      <c r="G4">
        <v>1.3</v>
      </c>
    </row>
    <row r="5" spans="1:7" x14ac:dyDescent="0.25">
      <c r="A5" t="s">
        <v>100</v>
      </c>
      <c r="D5">
        <v>0.22</v>
      </c>
      <c r="E5">
        <v>0</v>
      </c>
      <c r="F5">
        <v>0</v>
      </c>
      <c r="G5">
        <v>0</v>
      </c>
    </row>
    <row r="6" spans="1:7" ht="16.5" customHeight="1" x14ac:dyDescent="0.25">
      <c r="A6" t="s">
        <v>105</v>
      </c>
      <c r="D6">
        <v>0</v>
      </c>
      <c r="E6">
        <v>-2.5000000000000001E-2</v>
      </c>
      <c r="F6">
        <v>0</v>
      </c>
      <c r="G6">
        <v>0</v>
      </c>
    </row>
    <row r="8" spans="1:7" x14ac:dyDescent="0.25">
      <c r="A8" s="121" t="s">
        <v>104</v>
      </c>
    </row>
    <row r="9" spans="1:7" x14ac:dyDescent="0.25">
      <c r="A9" s="124" t="s">
        <v>106</v>
      </c>
      <c r="B9">
        <v>1</v>
      </c>
    </row>
    <row r="10" spans="1:7" x14ac:dyDescent="0.25">
      <c r="A10" s="124" t="s">
        <v>107</v>
      </c>
      <c r="D10" s="122">
        <f>D6*$B9</f>
        <v>0</v>
      </c>
      <c r="E10" s="122">
        <f t="shared" ref="E10:G10" si="0">E6*$B9</f>
        <v>-2.5000000000000001E-2</v>
      </c>
      <c r="F10" s="122">
        <f t="shared" si="0"/>
        <v>0</v>
      </c>
      <c r="G10" s="122">
        <f t="shared" si="0"/>
        <v>0</v>
      </c>
    </row>
    <row r="11" spans="1:7" x14ac:dyDescent="0.25">
      <c r="A11" t="s">
        <v>103</v>
      </c>
      <c r="B11" s="123">
        <v>-0.04</v>
      </c>
      <c r="C11" s="123">
        <v>-0.37</v>
      </c>
      <c r="D11" s="122">
        <f>B11*$D4+C11*$D5</f>
        <v>-0.12140000000000001</v>
      </c>
      <c r="E11" s="122">
        <f>$B11*$E4</f>
        <v>-3.6000000000000004E-2</v>
      </c>
      <c r="F11" s="122">
        <f>$B11*$F4</f>
        <v>0</v>
      </c>
      <c r="G11" s="122">
        <f>$B11*$G4</f>
        <v>-5.2000000000000005E-2</v>
      </c>
    </row>
    <row r="12" spans="1:7" x14ac:dyDescent="0.25">
      <c r="A12" t="s">
        <v>102</v>
      </c>
      <c r="B12" s="122">
        <f>B3+B11</f>
        <v>-0.02</v>
      </c>
      <c r="C12" s="122">
        <f>C3+C11</f>
        <v>-0.3</v>
      </c>
      <c r="D12" s="122">
        <f>D3+D11 + D10</f>
        <v>-0.1014</v>
      </c>
      <c r="E12" s="122">
        <f>E3+E11+E10</f>
        <v>-4.1000000000000009E-2</v>
      </c>
      <c r="F12" s="122">
        <f>F3+F11 + F10</f>
        <v>0.02</v>
      </c>
      <c r="G12" s="122">
        <f>G3+G11+G10</f>
        <v>-3.2000000000000001E-2</v>
      </c>
    </row>
    <row r="19" spans="1:7" x14ac:dyDescent="0.25">
      <c r="A19">
        <v>2009</v>
      </c>
    </row>
    <row r="29" spans="1:7" x14ac:dyDescent="0.25">
      <c r="A29">
        <v>2009</v>
      </c>
    </row>
    <row r="30" spans="1:7" x14ac:dyDescent="0.25">
      <c r="B30" s="121" t="s">
        <v>94</v>
      </c>
      <c r="C30" s="121" t="s">
        <v>101</v>
      </c>
      <c r="D30" s="121" t="s">
        <v>95</v>
      </c>
      <c r="E30" s="121" t="s">
        <v>96</v>
      </c>
      <c r="F30" s="121" t="s">
        <v>97</v>
      </c>
      <c r="G30" s="121" t="s">
        <v>98</v>
      </c>
    </row>
    <row r="31" spans="1:7" x14ac:dyDescent="0.25">
      <c r="A31" t="s">
        <v>93</v>
      </c>
      <c r="B31" s="122">
        <v>1.4E-2</v>
      </c>
      <c r="C31" s="122">
        <v>1.6199999999999999E-2</v>
      </c>
      <c r="D31" s="122">
        <v>1.4999999999999999E-2</v>
      </c>
      <c r="E31" s="122">
        <v>6.1999999999999998E-3</v>
      </c>
      <c r="F31" s="122">
        <v>2.1000000000000001E-2</v>
      </c>
      <c r="G31" s="122">
        <v>8.3000000000000001E-3</v>
      </c>
    </row>
    <row r="32" spans="1:7" x14ac:dyDescent="0.25">
      <c r="A32" t="s">
        <v>99</v>
      </c>
      <c r="B32">
        <v>1</v>
      </c>
      <c r="D32">
        <v>1</v>
      </c>
      <c r="E32">
        <v>0.9</v>
      </c>
      <c r="F32">
        <v>0</v>
      </c>
      <c r="G32">
        <v>1.3</v>
      </c>
    </row>
    <row r="33" spans="1:7" x14ac:dyDescent="0.25">
      <c r="A33" t="s">
        <v>100</v>
      </c>
      <c r="D33">
        <v>0.22</v>
      </c>
      <c r="E33">
        <v>0</v>
      </c>
      <c r="F33">
        <v>0</v>
      </c>
      <c r="G33">
        <v>0</v>
      </c>
    </row>
    <row r="34" spans="1:7" x14ac:dyDescent="0.25">
      <c r="A34" t="s">
        <v>105</v>
      </c>
      <c r="D34">
        <v>0</v>
      </c>
      <c r="E34">
        <v>-2.5000000000000001E-2</v>
      </c>
      <c r="F34">
        <v>0</v>
      </c>
      <c r="G34">
        <v>0</v>
      </c>
    </row>
    <row r="36" spans="1:7" x14ac:dyDescent="0.25">
      <c r="A36" s="121"/>
    </row>
    <row r="37" spans="1:7" x14ac:dyDescent="0.25">
      <c r="A37" s="124" t="s">
        <v>106</v>
      </c>
      <c r="B37">
        <v>1</v>
      </c>
    </row>
    <row r="38" spans="1:7" x14ac:dyDescent="0.25">
      <c r="A38" s="124" t="s">
        <v>107</v>
      </c>
      <c r="D38" s="122">
        <f>D34*$B37</f>
        <v>0</v>
      </c>
      <c r="E38" s="122">
        <f t="shared" ref="E38" si="1">E34*$B37</f>
        <v>-2.5000000000000001E-2</v>
      </c>
      <c r="F38" s="122">
        <f t="shared" ref="F38" si="2">F34*$B37</f>
        <v>0</v>
      </c>
      <c r="G38" s="122">
        <f t="shared" ref="G38" si="3">G34*$B37</f>
        <v>0</v>
      </c>
    </row>
    <row r="39" spans="1:7" x14ac:dyDescent="0.25">
      <c r="A39" t="s">
        <v>103</v>
      </c>
      <c r="B39" s="123">
        <v>-5.6000000000000001E-2</v>
      </c>
      <c r="C39" s="123">
        <v>-0.17399999999999999</v>
      </c>
      <c r="D39" s="122">
        <f>B39*$D32+C39*$D33</f>
        <v>-9.4280000000000003E-2</v>
      </c>
      <c r="E39" s="122">
        <f>$B39*$E32</f>
        <v>-5.04E-2</v>
      </c>
      <c r="F39" s="122">
        <f>$B39*$F32</f>
        <v>0</v>
      </c>
      <c r="G39" s="122">
        <f>$B39*$G32</f>
        <v>-7.2800000000000004E-2</v>
      </c>
    </row>
    <row r="40" spans="1:7" x14ac:dyDescent="0.25">
      <c r="A40" t="s">
        <v>102</v>
      </c>
      <c r="B40" s="122">
        <f>B31+B39</f>
        <v>-4.2000000000000003E-2</v>
      </c>
      <c r="C40" s="122">
        <f>C31+C39</f>
        <v>-0.1578</v>
      </c>
      <c r="D40" s="122">
        <f>D31+D39 + D38</f>
        <v>-7.9280000000000003E-2</v>
      </c>
      <c r="E40" s="122">
        <f>E31+E39+E38</f>
        <v>-6.9200000000000012E-2</v>
      </c>
      <c r="F40" s="122">
        <f>F31+F39 + F38</f>
        <v>2.1000000000000001E-2</v>
      </c>
      <c r="G40" s="122">
        <f>G31+G39+G38</f>
        <v>-6.4500000000000002E-2</v>
      </c>
    </row>
    <row r="41" spans="1:7" x14ac:dyDescent="0.25">
      <c r="A41">
        <v>2010</v>
      </c>
    </row>
    <row r="42" spans="1:7" x14ac:dyDescent="0.25">
      <c r="A42" t="s">
        <v>93</v>
      </c>
      <c r="B42" s="122">
        <v>1.37E-2</v>
      </c>
      <c r="C42" s="122">
        <v>2.4E-2</v>
      </c>
      <c r="D42" s="122">
        <v>1.5900000000000001E-2</v>
      </c>
      <c r="E42" s="122">
        <v>6.4000000000000003E-3</v>
      </c>
      <c r="F42" s="122">
        <v>0.02</v>
      </c>
      <c r="G42" s="122">
        <v>6.0000000000000001E-3</v>
      </c>
    </row>
    <row r="43" spans="1:7" x14ac:dyDescent="0.25">
      <c r="A43" t="s">
        <v>99</v>
      </c>
      <c r="B43">
        <v>1</v>
      </c>
      <c r="D43">
        <v>1</v>
      </c>
      <c r="E43">
        <v>0.9</v>
      </c>
      <c r="F43">
        <v>0</v>
      </c>
      <c r="G43">
        <v>1.3</v>
      </c>
    </row>
    <row r="44" spans="1:7" x14ac:dyDescent="0.25">
      <c r="A44" t="s">
        <v>100</v>
      </c>
      <c r="D44">
        <v>0.22</v>
      </c>
      <c r="E44">
        <v>0</v>
      </c>
      <c r="F44">
        <v>0</v>
      </c>
      <c r="G44">
        <v>0</v>
      </c>
    </row>
    <row r="45" spans="1:7" x14ac:dyDescent="0.25">
      <c r="A45" t="s">
        <v>105</v>
      </c>
      <c r="D45">
        <v>0</v>
      </c>
      <c r="E45">
        <v>-2.5000000000000001E-2</v>
      </c>
      <c r="F45">
        <v>0</v>
      </c>
      <c r="G45">
        <v>0</v>
      </c>
    </row>
    <row r="47" spans="1:7" x14ac:dyDescent="0.25">
      <c r="A47" s="121"/>
    </row>
    <row r="48" spans="1:7" x14ac:dyDescent="0.25">
      <c r="A48" s="124" t="s">
        <v>106</v>
      </c>
      <c r="B48">
        <v>1</v>
      </c>
    </row>
    <row r="49" spans="1:7" x14ac:dyDescent="0.25">
      <c r="A49" s="124" t="s">
        <v>107</v>
      </c>
      <c r="D49" s="122">
        <f>D45*$B48</f>
        <v>0</v>
      </c>
      <c r="E49" s="122">
        <f t="shared" ref="E49" si="4">E45*$B48</f>
        <v>-2.5000000000000001E-2</v>
      </c>
      <c r="F49" s="122">
        <f t="shared" ref="F49" si="5">F45*$B48</f>
        <v>0</v>
      </c>
      <c r="G49" s="122">
        <f t="shared" ref="G49" si="6">G45*$B48</f>
        <v>0</v>
      </c>
    </row>
    <row r="50" spans="1:7" x14ac:dyDescent="0.25">
      <c r="A50" t="s">
        <v>103</v>
      </c>
      <c r="B50" s="123">
        <v>1.2999999999999999E-2</v>
      </c>
      <c r="C50" s="123">
        <v>-0.33800000000000002</v>
      </c>
      <c r="D50" s="122">
        <f>B50*$D43+C50*$D44</f>
        <v>-6.1360000000000012E-2</v>
      </c>
      <c r="E50" s="122">
        <f>$B50*$E43</f>
        <v>1.17E-2</v>
      </c>
      <c r="F50" s="122">
        <f>$B50*$F43</f>
        <v>0</v>
      </c>
      <c r="G50" s="122">
        <f>$B50*$G43</f>
        <v>1.6899999999999998E-2</v>
      </c>
    </row>
    <row r="51" spans="1:7" x14ac:dyDescent="0.25">
      <c r="A51" t="s">
        <v>102</v>
      </c>
      <c r="B51" s="122">
        <f>B42+B50</f>
        <v>2.6700000000000002E-2</v>
      </c>
      <c r="C51" s="122">
        <f>C42+C50</f>
        <v>-0.314</v>
      </c>
      <c r="D51" s="122">
        <f>D42+D50 + D49</f>
        <v>-4.5460000000000014E-2</v>
      </c>
      <c r="E51" s="122">
        <f>E42+E50+E49</f>
        <v>-6.8999999999999999E-3</v>
      </c>
      <c r="F51" s="122">
        <f>F42+F50 + F49</f>
        <v>0.02</v>
      </c>
      <c r="G51" s="122">
        <f>G42+G50+G49</f>
        <v>2.2899999999999997E-2</v>
      </c>
    </row>
    <row r="64" spans="1:7" x14ac:dyDescent="0.25">
      <c r="A64">
        <v>2009</v>
      </c>
    </row>
    <row r="65" spans="1:7" x14ac:dyDescent="0.25">
      <c r="B65" s="121" t="s">
        <v>94</v>
      </c>
      <c r="C65" s="121" t="s">
        <v>101</v>
      </c>
      <c r="D65" s="121" t="s">
        <v>95</v>
      </c>
      <c r="E65" s="121" t="s">
        <v>96</v>
      </c>
      <c r="F65" s="121" t="s">
        <v>97</v>
      </c>
      <c r="G65" s="121" t="s">
        <v>98</v>
      </c>
    </row>
    <row r="66" spans="1:7" x14ac:dyDescent="0.25">
      <c r="A66" t="s">
        <v>93</v>
      </c>
      <c r="B66" s="122">
        <v>2.8199999999999999E-2</v>
      </c>
      <c r="C66" s="122">
        <v>4.4499999999999998E-2</v>
      </c>
      <c r="D66" s="122">
        <v>2.6599999999999999E-2</v>
      </c>
      <c r="E66" s="122">
        <v>2.1600000000000001E-2</v>
      </c>
      <c r="F66" s="122">
        <v>2.5600000000000001E-2</v>
      </c>
      <c r="G66" s="122">
        <v>2.1000000000000001E-2</v>
      </c>
    </row>
    <row r="67" spans="1:7" x14ac:dyDescent="0.25">
      <c r="A67" t="s">
        <v>99</v>
      </c>
      <c r="B67">
        <v>1</v>
      </c>
      <c r="D67">
        <v>1</v>
      </c>
      <c r="E67">
        <v>0.9</v>
      </c>
      <c r="F67">
        <v>0</v>
      </c>
      <c r="G67">
        <v>1.3</v>
      </c>
    </row>
    <row r="68" spans="1:7" x14ac:dyDescent="0.25">
      <c r="A68" t="s">
        <v>100</v>
      </c>
      <c r="D68">
        <v>0.22</v>
      </c>
      <c r="E68">
        <v>0</v>
      </c>
      <c r="F68">
        <v>0</v>
      </c>
      <c r="G68">
        <v>0</v>
      </c>
    </row>
    <row r="69" spans="1:7" x14ac:dyDescent="0.25">
      <c r="A69" t="s">
        <v>105</v>
      </c>
      <c r="D69">
        <v>0</v>
      </c>
      <c r="E69">
        <v>-2.5000000000000001E-2</v>
      </c>
      <c r="F69">
        <v>0</v>
      </c>
      <c r="G69">
        <v>0</v>
      </c>
    </row>
    <row r="71" spans="1:7" x14ac:dyDescent="0.25">
      <c r="A71" s="124" t="s">
        <v>106</v>
      </c>
      <c r="B71">
        <v>1</v>
      </c>
    </row>
    <row r="72" spans="1:7" x14ac:dyDescent="0.25">
      <c r="A72" s="124" t="s">
        <v>107</v>
      </c>
      <c r="D72" s="122">
        <f>D69*$B71</f>
        <v>0</v>
      </c>
      <c r="E72" s="122">
        <f>E69*$B71</f>
        <v>-2.5000000000000001E-2</v>
      </c>
      <c r="F72" s="122">
        <f>F69*$B71</f>
        <v>0</v>
      </c>
      <c r="G72" s="122">
        <f>G69*$B71</f>
        <v>0</v>
      </c>
    </row>
    <row r="73" spans="1:7" x14ac:dyDescent="0.25">
      <c r="A73" t="s">
        <v>103</v>
      </c>
      <c r="B73" s="123">
        <v>-1.4E-2</v>
      </c>
      <c r="C73" s="123">
        <v>-0.23</v>
      </c>
      <c r="D73" s="122">
        <f>B73*$D67+C73*$D68</f>
        <v>-6.4600000000000005E-2</v>
      </c>
      <c r="E73" s="122">
        <f>$B73*$E67</f>
        <v>-1.26E-2</v>
      </c>
      <c r="F73" s="122">
        <f>$B73*$F67</f>
        <v>0</v>
      </c>
      <c r="G73" s="122">
        <f>$B73*$G67</f>
        <v>-1.8200000000000001E-2</v>
      </c>
    </row>
    <row r="74" spans="1:7" x14ac:dyDescent="0.25">
      <c r="A74" t="s">
        <v>102</v>
      </c>
      <c r="B74" s="122">
        <f>B66+B73</f>
        <v>1.4199999999999999E-2</v>
      </c>
      <c r="C74" s="122">
        <f>C66+C73</f>
        <v>-0.1855</v>
      </c>
      <c r="D74" s="122">
        <f>D66+D73 + D72</f>
        <v>-3.8000000000000006E-2</v>
      </c>
      <c r="E74" s="122">
        <f>E66+E73+E72</f>
        <v>-1.6E-2</v>
      </c>
      <c r="F74" s="122">
        <f>F66+F73 + F72</f>
        <v>2.5600000000000001E-2</v>
      </c>
      <c r="G74" s="122">
        <f>G66+G73+G72</f>
        <v>2.8000000000000004E-3</v>
      </c>
    </row>
    <row r="75" spans="1:7" x14ac:dyDescent="0.25">
      <c r="B75" s="122"/>
      <c r="C75" s="122"/>
      <c r="D75" s="122"/>
      <c r="E75" s="122"/>
      <c r="F75" s="122"/>
      <c r="G75" s="122"/>
    </row>
    <row r="76" spans="1:7" x14ac:dyDescent="0.25">
      <c r="A76">
        <v>2010</v>
      </c>
    </row>
    <row r="77" spans="1:7" x14ac:dyDescent="0.25">
      <c r="A77" t="s">
        <v>93</v>
      </c>
      <c r="B77" s="122">
        <v>2.6100000000000002E-2</v>
      </c>
      <c r="C77" s="122">
        <v>0.03</v>
      </c>
      <c r="D77" s="122">
        <v>2.4E-2</v>
      </c>
      <c r="E77" s="122">
        <v>1.9400000000000001E-2</v>
      </c>
      <c r="F77" s="122">
        <v>2.6100000000000002E-2</v>
      </c>
      <c r="G77" s="122">
        <v>2.2599999999999999E-2</v>
      </c>
    </row>
    <row r="78" spans="1:7" x14ac:dyDescent="0.25">
      <c r="A78" t="s">
        <v>99</v>
      </c>
      <c r="B78">
        <v>1</v>
      </c>
      <c r="D78">
        <v>1</v>
      </c>
      <c r="E78">
        <v>0.9</v>
      </c>
      <c r="F78">
        <v>0</v>
      </c>
      <c r="G78">
        <v>1.3</v>
      </c>
    </row>
    <row r="79" spans="1:7" x14ac:dyDescent="0.25">
      <c r="A79" t="s">
        <v>100</v>
      </c>
      <c r="D79">
        <v>0.22</v>
      </c>
      <c r="E79">
        <v>0</v>
      </c>
      <c r="F79">
        <v>0</v>
      </c>
      <c r="G79">
        <v>0</v>
      </c>
    </row>
    <row r="80" spans="1:7" x14ac:dyDescent="0.25">
      <c r="A80" t="s">
        <v>105</v>
      </c>
      <c r="D80">
        <v>0</v>
      </c>
      <c r="E80">
        <v>-2.5000000000000001E-2</v>
      </c>
      <c r="F80">
        <v>0</v>
      </c>
      <c r="G80">
        <v>0</v>
      </c>
    </row>
    <row r="82" spans="1:7" x14ac:dyDescent="0.25">
      <c r="A82" s="124" t="s">
        <v>106</v>
      </c>
      <c r="B82">
        <v>1</v>
      </c>
    </row>
    <row r="83" spans="1:7" x14ac:dyDescent="0.25">
      <c r="A83" s="124" t="s">
        <v>107</v>
      </c>
      <c r="D83" s="122">
        <f>D80*$B82</f>
        <v>0</v>
      </c>
      <c r="E83" s="122">
        <f>E80*$B82</f>
        <v>-2.5000000000000001E-2</v>
      </c>
      <c r="F83" s="122">
        <f>F80*$B82</f>
        <v>0</v>
      </c>
      <c r="G83" s="122">
        <f>G80*$B82</f>
        <v>0</v>
      </c>
    </row>
    <row r="84" spans="1:7" x14ac:dyDescent="0.25">
      <c r="A84" t="s">
        <v>103</v>
      </c>
      <c r="B84" s="123">
        <v>-6.0000000000000001E-3</v>
      </c>
      <c r="C84" s="123">
        <v>-0.24</v>
      </c>
      <c r="D84" s="122">
        <f>B84*$D78+C84*$D79</f>
        <v>-5.8799999999999998E-2</v>
      </c>
      <c r="E84" s="122">
        <f>$B84*$E78</f>
        <v>-5.4000000000000003E-3</v>
      </c>
      <c r="F84" s="122">
        <f>$B84*$F78</f>
        <v>0</v>
      </c>
      <c r="G84" s="122">
        <f>$B84*$G78</f>
        <v>-7.8000000000000005E-3</v>
      </c>
    </row>
    <row r="85" spans="1:7" x14ac:dyDescent="0.25">
      <c r="A85" t="s">
        <v>102</v>
      </c>
      <c r="B85" s="122">
        <f>B77+B84</f>
        <v>2.01E-2</v>
      </c>
      <c r="C85" s="122">
        <f>C77+C84</f>
        <v>-0.21</v>
      </c>
      <c r="D85" s="122">
        <f>D77+D84 + D83</f>
        <v>-3.4799999999999998E-2</v>
      </c>
      <c r="E85" s="122">
        <f>E77+E84+E83</f>
        <v>-1.1000000000000001E-2</v>
      </c>
      <c r="F85" s="122">
        <f>F77+F84 + F83</f>
        <v>2.6100000000000002E-2</v>
      </c>
      <c r="G85" s="122">
        <f>G77+G84+G83</f>
        <v>1.4799999999999997E-2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6E906-2045-45B0-8F6B-944D8082224B}">
  <dimension ref="A1:Q50"/>
  <sheetViews>
    <sheetView topLeftCell="A16" zoomScaleNormal="100" workbookViewId="0">
      <selection activeCell="O36" sqref="O36"/>
    </sheetView>
  </sheetViews>
  <sheetFormatPr defaultRowHeight="15" x14ac:dyDescent="0.25"/>
  <cols>
    <col min="2" max="2" width="41.42578125" customWidth="1"/>
    <col min="3" max="6" width="8.7109375" customWidth="1"/>
    <col min="7" max="12" width="9.85546875" customWidth="1"/>
  </cols>
  <sheetData>
    <row r="1" spans="1:17" x14ac:dyDescent="0.25">
      <c r="A1" s="27"/>
      <c r="B1" s="27"/>
      <c r="C1" s="27"/>
      <c r="D1" s="27"/>
      <c r="E1" s="27"/>
      <c r="F1" s="27"/>
      <c r="G1" s="27"/>
      <c r="H1" s="27"/>
      <c r="I1" s="27"/>
      <c r="J1" s="27"/>
      <c r="K1" s="27"/>
      <c r="L1" s="27"/>
      <c r="M1" s="27"/>
    </row>
    <row r="2" spans="1:17" ht="39" customHeight="1" x14ac:dyDescent="0.25">
      <c r="A2" s="27"/>
      <c r="B2" s="246" t="s">
        <v>88</v>
      </c>
      <c r="C2" s="247"/>
      <c r="D2" s="247"/>
      <c r="E2" s="247"/>
      <c r="F2" s="247"/>
      <c r="G2" s="247"/>
      <c r="H2" s="247"/>
      <c r="I2" s="247"/>
      <c r="J2" s="247"/>
      <c r="K2" s="247"/>
      <c r="L2" s="247"/>
      <c r="M2" s="27"/>
      <c r="N2" s="7"/>
    </row>
    <row r="3" spans="1:17" ht="30" customHeight="1" x14ac:dyDescent="0.25">
      <c r="A3" s="27"/>
      <c r="B3" s="127"/>
      <c r="C3" s="233" t="s">
        <v>112</v>
      </c>
      <c r="D3" s="233"/>
      <c r="E3" s="233"/>
      <c r="F3" s="233"/>
      <c r="G3" s="233"/>
      <c r="H3" s="233"/>
      <c r="I3" s="233"/>
      <c r="J3" s="233"/>
      <c r="K3" s="233"/>
      <c r="L3" s="233"/>
      <c r="M3" s="27"/>
      <c r="N3" s="7"/>
    </row>
    <row r="4" spans="1:17" x14ac:dyDescent="0.25">
      <c r="A4" s="27"/>
      <c r="B4" s="30"/>
      <c r="C4" s="243" t="s">
        <v>36</v>
      </c>
      <c r="D4" s="244"/>
      <c r="E4" s="243" t="s">
        <v>37</v>
      </c>
      <c r="F4" s="244"/>
      <c r="G4" s="243" t="s">
        <v>38</v>
      </c>
      <c r="H4" s="244"/>
      <c r="I4" s="243" t="s">
        <v>39</v>
      </c>
      <c r="J4" s="244"/>
      <c r="K4" s="243" t="s">
        <v>40</v>
      </c>
      <c r="L4" s="231"/>
      <c r="M4" s="27"/>
      <c r="N4" s="7"/>
    </row>
    <row r="5" spans="1:17" ht="64.5" customHeight="1" x14ac:dyDescent="0.25">
      <c r="A5" s="27"/>
      <c r="B5" s="30"/>
      <c r="C5" s="231" t="s">
        <v>4</v>
      </c>
      <c r="D5" s="244"/>
      <c r="E5" s="239" t="s">
        <v>113</v>
      </c>
      <c r="F5" s="238"/>
      <c r="G5" s="237" t="s">
        <v>16</v>
      </c>
      <c r="H5" s="238"/>
      <c r="I5" s="239" t="s">
        <v>114</v>
      </c>
      <c r="J5" s="238"/>
      <c r="K5" s="237" t="s">
        <v>115</v>
      </c>
      <c r="L5" s="237"/>
      <c r="M5" s="27"/>
      <c r="N5" s="7"/>
    </row>
    <row r="6" spans="1:17" ht="43.5" customHeight="1" x14ac:dyDescent="0.25">
      <c r="A6" s="27"/>
      <c r="B6" s="32"/>
      <c r="C6" s="82" t="s">
        <v>47</v>
      </c>
      <c r="D6" s="45" t="s">
        <v>10</v>
      </c>
      <c r="E6" s="82" t="s">
        <v>47</v>
      </c>
      <c r="F6" s="45" t="s">
        <v>10</v>
      </c>
      <c r="G6" s="82" t="s">
        <v>47</v>
      </c>
      <c r="H6" s="45" t="s">
        <v>10</v>
      </c>
      <c r="I6" s="82" t="s">
        <v>47</v>
      </c>
      <c r="J6" s="45" t="s">
        <v>10</v>
      </c>
      <c r="K6" s="82" t="s">
        <v>47</v>
      </c>
      <c r="L6" s="82" t="s">
        <v>10</v>
      </c>
      <c r="M6" s="27"/>
      <c r="N6" s="7"/>
    </row>
    <row r="7" spans="1:17" ht="27" customHeight="1" x14ac:dyDescent="0.25">
      <c r="A7" s="27"/>
      <c r="B7" s="24" t="s">
        <v>1</v>
      </c>
      <c r="C7" s="70">
        <v>1.4231479245584082</v>
      </c>
      <c r="D7" s="46">
        <v>6.1777919529046397E-4</v>
      </c>
      <c r="E7" s="119">
        <v>0.69800043416246649</v>
      </c>
      <c r="F7" s="46">
        <v>0.14483254852208355</v>
      </c>
      <c r="G7" s="70">
        <v>0.90672824023965193</v>
      </c>
      <c r="H7" s="46">
        <v>3.7248851811468004E-4</v>
      </c>
      <c r="I7" s="71">
        <v>0.63133025150316935</v>
      </c>
      <c r="J7" s="46">
        <v>1.0961699117194581E-2</v>
      </c>
      <c r="K7" s="70">
        <v>0.79077900918085231</v>
      </c>
      <c r="L7" s="19">
        <v>1.149379100636083E-4</v>
      </c>
      <c r="M7" s="27"/>
      <c r="N7" s="7"/>
    </row>
    <row r="8" spans="1:17" ht="27" customHeight="1" x14ac:dyDescent="0.25">
      <c r="A8" s="27"/>
      <c r="B8" s="24" t="s">
        <v>110</v>
      </c>
      <c r="C8" s="57"/>
      <c r="D8" s="47"/>
      <c r="E8" s="71">
        <v>1.7295435767182172</v>
      </c>
      <c r="F8" s="46">
        <v>2.2235819646450473E-2</v>
      </c>
      <c r="G8" s="57"/>
      <c r="H8" s="47"/>
      <c r="I8" s="61">
        <v>0.39570215299337674</v>
      </c>
      <c r="J8" s="46">
        <v>0.29154586032894986</v>
      </c>
      <c r="K8" s="57"/>
      <c r="L8" s="18"/>
      <c r="M8" s="27"/>
      <c r="N8" s="7"/>
    </row>
    <row r="9" spans="1:17" ht="27" customHeight="1" x14ac:dyDescent="0.25">
      <c r="A9" s="27"/>
      <c r="B9" s="24" t="s">
        <v>29</v>
      </c>
      <c r="C9" s="60"/>
      <c r="D9" s="48"/>
      <c r="E9" s="63"/>
      <c r="F9" s="48"/>
      <c r="G9" s="70">
        <v>0.12158402314849305</v>
      </c>
      <c r="H9" s="46">
        <v>1.6900774224497861E-10</v>
      </c>
      <c r="I9" s="71">
        <v>6.269774425253645E-2</v>
      </c>
      <c r="J9" s="46">
        <v>5.8477353782354754E-4</v>
      </c>
      <c r="K9" s="70">
        <v>6.1514693619341615E-2</v>
      </c>
      <c r="L9" s="19">
        <v>6.9062857085596459E-4</v>
      </c>
      <c r="M9" s="27"/>
      <c r="N9" s="7"/>
    </row>
    <row r="10" spans="1:17" ht="27" customHeight="1" x14ac:dyDescent="0.25">
      <c r="A10" s="27"/>
      <c r="B10" s="24" t="s">
        <v>111</v>
      </c>
      <c r="C10" s="60"/>
      <c r="D10" s="48"/>
      <c r="E10" s="63"/>
      <c r="F10" s="48"/>
      <c r="G10" s="57"/>
      <c r="H10" s="47"/>
      <c r="I10" s="71">
        <v>9.3755410286155555E-2</v>
      </c>
      <c r="J10" s="46">
        <v>1.5310463617253394E-4</v>
      </c>
      <c r="K10" s="70">
        <v>0.15901352271636537</v>
      </c>
      <c r="L10" s="19">
        <v>1.754140614792217E-12</v>
      </c>
      <c r="M10" s="27"/>
      <c r="N10" s="7"/>
    </row>
    <row r="11" spans="1:17" ht="27" customHeight="1" x14ac:dyDescent="0.25">
      <c r="A11" s="27"/>
      <c r="B11" s="24" t="s">
        <v>12</v>
      </c>
      <c r="C11" s="57">
        <v>1.3855634685882573E-4</v>
      </c>
      <c r="D11" s="46">
        <v>0.9846047386986827</v>
      </c>
      <c r="E11" s="61">
        <v>-5.1455123701326831E-4</v>
      </c>
      <c r="F11" s="46">
        <v>0.93931126355580696</v>
      </c>
      <c r="G11" s="57">
        <v>-4.3723986186473489E-5</v>
      </c>
      <c r="H11" s="46">
        <v>0.99138732444434852</v>
      </c>
      <c r="I11" s="61">
        <v>-4.2128388443191122E-4</v>
      </c>
      <c r="J11" s="46">
        <v>0.89417672921910707</v>
      </c>
      <c r="K11" s="57">
        <v>-1.4759600364234229E-4</v>
      </c>
      <c r="L11" s="19">
        <v>0.96277706026077481</v>
      </c>
      <c r="M11" s="27"/>
      <c r="N11" s="7"/>
    </row>
    <row r="12" spans="1:17" ht="27" customHeight="1" x14ac:dyDescent="0.25">
      <c r="A12" s="27"/>
      <c r="B12" s="24" t="s">
        <v>9</v>
      </c>
      <c r="C12" s="240">
        <v>38</v>
      </c>
      <c r="D12" s="241"/>
      <c r="E12" s="242">
        <v>38</v>
      </c>
      <c r="F12" s="241"/>
      <c r="G12" s="240">
        <v>38</v>
      </c>
      <c r="H12" s="241"/>
      <c r="I12" s="242">
        <v>38</v>
      </c>
      <c r="J12" s="241"/>
      <c r="K12" s="240">
        <v>38</v>
      </c>
      <c r="L12" s="240"/>
      <c r="M12" s="27"/>
      <c r="N12" s="7"/>
    </row>
    <row r="13" spans="1:17" ht="27" customHeight="1" x14ac:dyDescent="0.25">
      <c r="A13" s="27"/>
      <c r="B13" s="82" t="s">
        <v>86</v>
      </c>
      <c r="C13" s="234">
        <v>0.28109520799999999</v>
      </c>
      <c r="D13" s="235"/>
      <c r="E13" s="236">
        <v>0.38214216899999998</v>
      </c>
      <c r="F13" s="235"/>
      <c r="G13" s="234">
        <f>O13</f>
        <v>0.78926516416204306</v>
      </c>
      <c r="H13" s="235"/>
      <c r="I13" s="234">
        <f>P13</f>
        <v>0.87969758814644494</v>
      </c>
      <c r="J13" s="235"/>
      <c r="K13" s="234">
        <f>Q13</f>
        <v>0.87537377531821592</v>
      </c>
      <c r="L13" s="234"/>
      <c r="M13" s="27"/>
      <c r="N13" s="7"/>
      <c r="O13">
        <v>0.78926516416204306</v>
      </c>
      <c r="P13">
        <v>0.87969758814644494</v>
      </c>
      <c r="Q13">
        <v>0.87537377531821592</v>
      </c>
    </row>
    <row r="14" spans="1:17" ht="45" customHeight="1" x14ac:dyDescent="0.25">
      <c r="A14" s="27"/>
      <c r="B14" s="246" t="s">
        <v>87</v>
      </c>
      <c r="C14" s="247"/>
      <c r="D14" s="247"/>
      <c r="E14" s="247"/>
      <c r="F14" s="247"/>
      <c r="G14" s="247"/>
      <c r="H14" s="247"/>
      <c r="I14" s="247"/>
      <c r="J14" s="247"/>
      <c r="K14" s="247"/>
      <c r="L14" s="247"/>
      <c r="M14" s="27"/>
    </row>
    <row r="15" spans="1:17" ht="30.75" customHeight="1" x14ac:dyDescent="0.25">
      <c r="A15" s="27"/>
      <c r="B15" s="127"/>
      <c r="C15" s="233" t="s">
        <v>112</v>
      </c>
      <c r="D15" s="233"/>
      <c r="E15" s="233"/>
      <c r="F15" s="233"/>
      <c r="G15" s="233"/>
      <c r="H15" s="233"/>
      <c r="I15" s="233"/>
      <c r="J15" s="233"/>
      <c r="K15" s="233"/>
      <c r="L15" s="233"/>
      <c r="M15" s="27"/>
    </row>
    <row r="16" spans="1:17" x14ac:dyDescent="0.25">
      <c r="A16" s="27"/>
      <c r="B16" s="30"/>
      <c r="C16" s="24"/>
      <c r="D16" s="24"/>
      <c r="E16" s="17"/>
      <c r="F16" s="52"/>
      <c r="G16" s="243" t="s">
        <v>41</v>
      </c>
      <c r="H16" s="244"/>
      <c r="I16" s="243" t="s">
        <v>42</v>
      </c>
      <c r="J16" s="244"/>
      <c r="K16" s="243" t="s">
        <v>43</v>
      </c>
      <c r="L16" s="231"/>
      <c r="M16" s="27"/>
    </row>
    <row r="17" spans="1:17" ht="61.5" customHeight="1" x14ac:dyDescent="0.25">
      <c r="A17" s="27"/>
      <c r="B17" s="30"/>
      <c r="C17" s="24"/>
      <c r="D17" s="24"/>
      <c r="E17" s="17"/>
      <c r="F17" s="52"/>
      <c r="G17" s="245" t="s">
        <v>5</v>
      </c>
      <c r="H17" s="244"/>
      <c r="I17" s="239" t="s">
        <v>116</v>
      </c>
      <c r="J17" s="238"/>
      <c r="K17" s="237" t="s">
        <v>117</v>
      </c>
      <c r="L17" s="237"/>
      <c r="M17" s="27"/>
    </row>
    <row r="18" spans="1:17" ht="42" customHeight="1" x14ac:dyDescent="0.25">
      <c r="A18" s="27"/>
      <c r="B18" s="32"/>
      <c r="C18" s="82"/>
      <c r="D18" s="82"/>
      <c r="E18" s="92"/>
      <c r="F18" s="53"/>
      <c r="G18" s="82" t="s">
        <v>47</v>
      </c>
      <c r="H18" s="45" t="s">
        <v>10</v>
      </c>
      <c r="I18" s="82" t="s">
        <v>47</v>
      </c>
      <c r="J18" s="45" t="s">
        <v>10</v>
      </c>
      <c r="K18" s="82" t="s">
        <v>47</v>
      </c>
      <c r="L18" s="82" t="s">
        <v>10</v>
      </c>
      <c r="M18" s="27"/>
    </row>
    <row r="19" spans="1:17" ht="27" customHeight="1" x14ac:dyDescent="0.25">
      <c r="A19" s="27"/>
      <c r="B19" s="24" t="s">
        <v>1</v>
      </c>
      <c r="C19" s="18"/>
      <c r="D19" s="18"/>
      <c r="E19" s="18"/>
      <c r="F19" s="47"/>
      <c r="G19" s="71">
        <v>0.9917656096264833</v>
      </c>
      <c r="H19" s="46">
        <v>1.1153662074719217E-2</v>
      </c>
      <c r="I19" s="61">
        <v>0.56745811803635482</v>
      </c>
      <c r="J19" s="46">
        <v>0.20009883239527856</v>
      </c>
      <c r="K19" s="70">
        <v>0.96754765005804011</v>
      </c>
      <c r="L19" s="19">
        <v>6.1430530936748638E-3</v>
      </c>
      <c r="M19" s="27"/>
    </row>
    <row r="20" spans="1:17" ht="27" customHeight="1" x14ac:dyDescent="0.25">
      <c r="A20" s="27"/>
      <c r="B20" s="24" t="s">
        <v>2</v>
      </c>
      <c r="C20" s="18"/>
      <c r="D20" s="18"/>
      <c r="E20" s="18"/>
      <c r="F20" s="47"/>
      <c r="G20" s="61"/>
      <c r="H20" s="47"/>
      <c r="I20" s="61">
        <v>0.91975068206812127</v>
      </c>
      <c r="J20" s="46">
        <v>0.17193870584747917</v>
      </c>
      <c r="K20" s="57"/>
      <c r="L20" s="18"/>
      <c r="M20" s="27"/>
    </row>
    <row r="21" spans="1:17" ht="27" customHeight="1" x14ac:dyDescent="0.25">
      <c r="A21" s="27"/>
      <c r="B21" s="24" t="s">
        <v>27</v>
      </c>
      <c r="C21" s="26"/>
      <c r="D21" s="26"/>
      <c r="E21" s="26"/>
      <c r="F21" s="48"/>
      <c r="G21" s="71">
        <v>0.16540855620050129</v>
      </c>
      <c r="H21" s="46">
        <v>8.7460190375779269E-4</v>
      </c>
      <c r="I21" s="61">
        <v>6.0902325335555049E-2</v>
      </c>
      <c r="J21" s="46">
        <v>0.29412306714064845</v>
      </c>
      <c r="K21" s="57">
        <v>4.3690281068745354E-2</v>
      </c>
      <c r="L21" s="19">
        <v>0.44528015258423281</v>
      </c>
      <c r="M21" s="27"/>
    </row>
    <row r="22" spans="1:17" ht="27" customHeight="1" x14ac:dyDescent="0.25">
      <c r="A22" s="27"/>
      <c r="B22" s="24" t="s">
        <v>118</v>
      </c>
      <c r="C22" s="26"/>
      <c r="D22" s="26"/>
      <c r="E22" s="26"/>
      <c r="F22" s="48"/>
      <c r="G22" s="61"/>
      <c r="H22" s="47"/>
      <c r="I22" s="71">
        <v>0.19055784526325537</v>
      </c>
      <c r="J22" s="46">
        <v>2.3831002334841964E-2</v>
      </c>
      <c r="K22" s="70">
        <v>0.23286767610022849</v>
      </c>
      <c r="L22" s="19">
        <v>4.0841736844756376E-3</v>
      </c>
      <c r="M22" s="27"/>
    </row>
    <row r="23" spans="1:17" ht="27" customHeight="1" x14ac:dyDescent="0.25">
      <c r="A23" s="27"/>
      <c r="B23" s="24" t="s">
        <v>12</v>
      </c>
      <c r="C23" s="18"/>
      <c r="D23" s="18"/>
      <c r="E23" s="18"/>
      <c r="F23" s="47"/>
      <c r="G23" s="61">
        <v>8.3082753523577488E-4</v>
      </c>
      <c r="H23" s="46">
        <v>0.89515977484928155</v>
      </c>
      <c r="I23" s="61">
        <v>-1.0328308716155252E-3</v>
      </c>
      <c r="J23" s="46">
        <v>0.85338912290697022</v>
      </c>
      <c r="K23" s="57">
        <v>-5.9002957886808394E-4</v>
      </c>
      <c r="L23" s="19">
        <v>0.91693724945325517</v>
      </c>
      <c r="M23" s="27"/>
    </row>
    <row r="24" spans="1:17" ht="27" customHeight="1" x14ac:dyDescent="0.25">
      <c r="A24" s="27"/>
      <c r="B24" s="24" t="s">
        <v>9</v>
      </c>
      <c r="C24" s="20"/>
      <c r="D24" s="20"/>
      <c r="E24" s="20"/>
      <c r="F24" s="54"/>
      <c r="G24" s="240">
        <v>38</v>
      </c>
      <c r="H24" s="241"/>
      <c r="I24" s="242">
        <v>38</v>
      </c>
      <c r="J24" s="241"/>
      <c r="K24" s="240">
        <v>38</v>
      </c>
      <c r="L24" s="240"/>
      <c r="M24" s="27"/>
    </row>
    <row r="25" spans="1:17" ht="27" customHeight="1" x14ac:dyDescent="0.25">
      <c r="A25" s="27"/>
      <c r="B25" s="82" t="s">
        <v>86</v>
      </c>
      <c r="C25" s="76"/>
      <c r="D25" s="76"/>
      <c r="E25" s="76"/>
      <c r="F25" s="55"/>
      <c r="G25" s="236">
        <f>O25</f>
        <v>0.4891966309333044</v>
      </c>
      <c r="H25" s="235"/>
      <c r="I25" s="236">
        <f>P25</f>
        <v>0.6264136825064347</v>
      </c>
      <c r="J25" s="235"/>
      <c r="K25" s="236">
        <f>Q25</f>
        <v>0.6036198370405732</v>
      </c>
      <c r="L25" s="234"/>
      <c r="M25" s="27"/>
      <c r="O25">
        <v>0.4891966309333044</v>
      </c>
      <c r="P25">
        <v>0.6264136825064347</v>
      </c>
      <c r="Q25">
        <v>0.6036198370405732</v>
      </c>
    </row>
    <row r="26" spans="1:17" x14ac:dyDescent="0.25">
      <c r="A26" s="27"/>
      <c r="B26" s="27" t="s">
        <v>32</v>
      </c>
      <c r="C26" s="27"/>
      <c r="D26" s="27"/>
      <c r="E26" s="27"/>
      <c r="F26" s="27"/>
      <c r="G26" s="27"/>
      <c r="H26" s="27"/>
      <c r="I26" s="27"/>
      <c r="J26" s="27"/>
      <c r="K26" s="27"/>
      <c r="L26" s="27"/>
      <c r="M26" s="27"/>
    </row>
    <row r="27" spans="1:17" x14ac:dyDescent="0.25">
      <c r="A27" s="7"/>
      <c r="B27" s="7"/>
      <c r="C27" s="7"/>
      <c r="D27" s="7"/>
      <c r="E27" s="7"/>
      <c r="F27" s="7"/>
      <c r="G27" s="7"/>
      <c r="H27" s="7"/>
      <c r="I27" s="7"/>
      <c r="J27" s="7"/>
      <c r="K27" s="7"/>
      <c r="L27" s="7"/>
      <c r="M27" s="27"/>
    </row>
    <row r="28" spans="1:17" x14ac:dyDescent="0.25">
      <c r="A28" s="7"/>
      <c r="B28" s="7"/>
      <c r="C28" s="7"/>
      <c r="D28" s="7"/>
      <c r="E28" s="7"/>
      <c r="F28" s="7"/>
      <c r="G28" s="7"/>
      <c r="H28" s="7"/>
      <c r="I28" s="7"/>
      <c r="J28" s="7"/>
      <c r="K28" s="7"/>
      <c r="L28" s="7"/>
      <c r="M28" s="27"/>
    </row>
    <row r="29" spans="1:17" x14ac:dyDescent="0.25">
      <c r="A29" s="7"/>
      <c r="B29" s="7"/>
      <c r="C29" s="7"/>
      <c r="D29" s="7"/>
      <c r="E29" s="7"/>
      <c r="F29" s="7"/>
      <c r="G29" s="7"/>
      <c r="H29" s="7"/>
      <c r="I29" s="7"/>
      <c r="J29" s="7"/>
      <c r="K29" s="7"/>
      <c r="L29" s="7"/>
      <c r="M29" s="27"/>
    </row>
    <row r="30" spans="1:17" x14ac:dyDescent="0.25">
      <c r="A30" s="7"/>
      <c r="B30" s="7"/>
      <c r="C30" s="7"/>
      <c r="D30" s="7"/>
      <c r="E30" s="7"/>
      <c r="F30" s="7"/>
      <c r="G30" s="7"/>
      <c r="H30" s="7"/>
      <c r="I30" s="7"/>
      <c r="J30" s="7"/>
      <c r="K30" s="7"/>
      <c r="L30" s="7"/>
      <c r="M30" s="7"/>
    </row>
    <row r="34" spans="2:12" x14ac:dyDescent="0.25">
      <c r="B34" s="24"/>
    </row>
    <row r="35" spans="2:12" x14ac:dyDescent="0.25">
      <c r="B35" s="24"/>
    </row>
    <row r="36" spans="2:12" x14ac:dyDescent="0.25">
      <c r="B36" s="24"/>
    </row>
    <row r="37" spans="2:12" x14ac:dyDescent="0.25">
      <c r="B37" s="24"/>
      <c r="G37" s="237"/>
      <c r="H37" s="238"/>
      <c r="I37" s="239"/>
      <c r="J37" s="238"/>
      <c r="K37" s="237"/>
      <c r="L37" s="237"/>
    </row>
    <row r="38" spans="2:12" x14ac:dyDescent="0.25">
      <c r="B38" s="24"/>
      <c r="G38" s="82"/>
      <c r="H38" s="45"/>
      <c r="I38" s="49"/>
      <c r="J38" s="45"/>
      <c r="K38" s="82"/>
      <c r="L38" s="82"/>
    </row>
    <row r="39" spans="2:12" x14ac:dyDescent="0.25">
      <c r="B39" s="24"/>
      <c r="G39" s="70"/>
      <c r="H39" s="46"/>
      <c r="I39" s="71"/>
      <c r="J39" s="46"/>
      <c r="K39" s="70"/>
      <c r="L39" s="19"/>
    </row>
    <row r="40" spans="2:12" x14ac:dyDescent="0.25">
      <c r="B40" s="24"/>
      <c r="G40" s="58"/>
      <c r="H40" s="46"/>
      <c r="I40" s="62"/>
      <c r="J40" s="46"/>
      <c r="K40" s="58"/>
      <c r="L40" s="19"/>
    </row>
    <row r="41" spans="2:12" x14ac:dyDescent="0.25">
      <c r="B41" s="24"/>
      <c r="G41" s="57"/>
      <c r="H41" s="47"/>
      <c r="I41" s="61"/>
      <c r="J41" s="46"/>
      <c r="K41" s="57"/>
      <c r="L41" s="18"/>
    </row>
    <row r="42" spans="2:12" x14ac:dyDescent="0.25">
      <c r="B42" s="24"/>
      <c r="G42" s="59"/>
      <c r="H42" s="46"/>
      <c r="I42" s="62"/>
      <c r="J42" s="46"/>
      <c r="K42" s="59"/>
      <c r="L42" s="19"/>
    </row>
    <row r="43" spans="2:12" x14ac:dyDescent="0.25">
      <c r="B43" s="24"/>
      <c r="G43" s="70"/>
      <c r="H43" s="46"/>
      <c r="I43" s="71"/>
      <c r="J43" s="46"/>
      <c r="K43" s="70"/>
      <c r="L43" s="19"/>
    </row>
    <row r="44" spans="2:12" x14ac:dyDescent="0.25">
      <c r="B44" s="24"/>
      <c r="G44" s="58"/>
      <c r="H44" s="46"/>
      <c r="I44" s="62"/>
      <c r="J44" s="46"/>
      <c r="K44" s="58"/>
      <c r="L44" s="19"/>
    </row>
    <row r="45" spans="2:12" x14ac:dyDescent="0.25">
      <c r="B45" s="82"/>
      <c r="G45" s="57"/>
      <c r="H45" s="47"/>
      <c r="I45" s="71"/>
      <c r="J45" s="46"/>
      <c r="K45" s="70"/>
      <c r="L45" s="19"/>
    </row>
    <row r="46" spans="2:12" x14ac:dyDescent="0.25">
      <c r="G46" s="59"/>
      <c r="H46" s="46"/>
      <c r="I46" s="62"/>
      <c r="J46" s="46"/>
      <c r="K46" s="58"/>
      <c r="L46" s="19"/>
    </row>
    <row r="47" spans="2:12" x14ac:dyDescent="0.25">
      <c r="G47" s="57"/>
      <c r="H47" s="46"/>
      <c r="I47" s="61"/>
      <c r="J47" s="46"/>
      <c r="K47" s="57"/>
      <c r="L47" s="19"/>
    </row>
    <row r="48" spans="2:12" x14ac:dyDescent="0.25">
      <c r="G48" s="27"/>
      <c r="H48" s="46"/>
      <c r="I48" s="50"/>
      <c r="J48" s="46"/>
      <c r="K48" s="27"/>
      <c r="L48" s="19"/>
    </row>
    <row r="49" spans="7:12" x14ac:dyDescent="0.25">
      <c r="G49" s="240"/>
      <c r="H49" s="241"/>
      <c r="I49" s="242"/>
      <c r="J49" s="241"/>
      <c r="K49" s="240"/>
      <c r="L49" s="240"/>
    </row>
    <row r="50" spans="7:12" x14ac:dyDescent="0.25">
      <c r="G50" s="234"/>
      <c r="H50" s="235"/>
      <c r="I50" s="236"/>
      <c r="J50" s="235"/>
      <c r="K50" s="234"/>
      <c r="L50" s="234"/>
    </row>
  </sheetData>
  <mergeCells count="45">
    <mergeCell ref="B2:L2"/>
    <mergeCell ref="C4:D4"/>
    <mergeCell ref="E4:F4"/>
    <mergeCell ref="G4:H4"/>
    <mergeCell ref="I4:J4"/>
    <mergeCell ref="K4:L4"/>
    <mergeCell ref="C3:L3"/>
    <mergeCell ref="B14:L14"/>
    <mergeCell ref="C5:D5"/>
    <mergeCell ref="E5:F5"/>
    <mergeCell ref="G5:H5"/>
    <mergeCell ref="I5:J5"/>
    <mergeCell ref="K5:L5"/>
    <mergeCell ref="C12:D12"/>
    <mergeCell ref="E12:F12"/>
    <mergeCell ref="G12:H12"/>
    <mergeCell ref="I12:J12"/>
    <mergeCell ref="K12:L12"/>
    <mergeCell ref="C13:D13"/>
    <mergeCell ref="E13:F13"/>
    <mergeCell ref="G13:H13"/>
    <mergeCell ref="I13:J13"/>
    <mergeCell ref="K13:L13"/>
    <mergeCell ref="G16:H16"/>
    <mergeCell ref="I16:J16"/>
    <mergeCell ref="K16:L16"/>
    <mergeCell ref="G17:H17"/>
    <mergeCell ref="I17:J17"/>
    <mergeCell ref="K17:L17"/>
    <mergeCell ref="C15:L15"/>
    <mergeCell ref="G50:H50"/>
    <mergeCell ref="I50:J50"/>
    <mergeCell ref="K50:L50"/>
    <mergeCell ref="G37:H37"/>
    <mergeCell ref="I37:J37"/>
    <mergeCell ref="K37:L37"/>
    <mergeCell ref="G49:H49"/>
    <mergeCell ref="I49:J49"/>
    <mergeCell ref="K49:L49"/>
    <mergeCell ref="G24:H24"/>
    <mergeCell ref="I24:J24"/>
    <mergeCell ref="K24:L24"/>
    <mergeCell ref="G25:H25"/>
    <mergeCell ref="I25:J25"/>
    <mergeCell ref="K25:L25"/>
  </mergeCells>
  <pageMargins left="0.7" right="0.7" top="0.75" bottom="0.75" header="0.3" footer="0.3"/>
  <pageSetup orientation="portrait" horizontalDpi="0" verticalDpi="0" r:id="rId1"/>
  <ignoredErrors>
    <ignoredError sqref="C4:L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5881F-6CFA-41A5-919C-FB7F7567E04E}">
  <dimension ref="A1:N25"/>
  <sheetViews>
    <sheetView zoomScaleNormal="100" workbookViewId="0">
      <selection activeCell="C28" sqref="C28"/>
    </sheetView>
  </sheetViews>
  <sheetFormatPr defaultRowHeight="15" x14ac:dyDescent="0.25"/>
  <cols>
    <col min="2" max="2" width="23.140625" customWidth="1"/>
    <col min="3" max="3" width="11.42578125" style="1" customWidth="1"/>
    <col min="4" max="8" width="11.42578125" style="2" customWidth="1"/>
  </cols>
  <sheetData>
    <row r="1" spans="1:14" x14ac:dyDescent="0.25">
      <c r="A1" s="27"/>
      <c r="B1" s="27"/>
      <c r="C1" s="28"/>
      <c r="D1" s="29"/>
      <c r="E1" s="29"/>
      <c r="F1" s="29"/>
      <c r="G1" s="29"/>
      <c r="H1" s="29"/>
      <c r="I1" s="7"/>
      <c r="J1" s="7"/>
      <c r="K1" s="7"/>
      <c r="L1" s="7"/>
      <c r="M1" s="7"/>
      <c r="N1" s="7"/>
    </row>
    <row r="2" spans="1:14" ht="41.25" customHeight="1" x14ac:dyDescent="0.25">
      <c r="A2" s="27"/>
      <c r="B2" s="246" t="s">
        <v>89</v>
      </c>
      <c r="C2" s="247"/>
      <c r="D2" s="247"/>
      <c r="E2" s="247"/>
      <c r="F2" s="247"/>
      <c r="G2" s="247"/>
      <c r="H2" s="247"/>
      <c r="I2" s="27"/>
      <c r="J2" s="27"/>
      <c r="K2" s="27"/>
      <c r="L2" s="27"/>
      <c r="M2" s="7"/>
      <c r="N2" s="7"/>
    </row>
    <row r="3" spans="1:14" x14ac:dyDescent="0.25">
      <c r="A3" s="27"/>
      <c r="B3" s="31"/>
      <c r="C3" s="243" t="s">
        <v>36</v>
      </c>
      <c r="D3" s="256"/>
      <c r="E3" s="243" t="s">
        <v>37</v>
      </c>
      <c r="F3" s="256"/>
      <c r="G3" s="259" t="s">
        <v>79</v>
      </c>
      <c r="H3" s="243"/>
      <c r="I3" s="27"/>
      <c r="J3" s="27"/>
      <c r="K3" s="27"/>
      <c r="L3" s="27"/>
      <c r="M3" s="7"/>
      <c r="N3" s="7"/>
    </row>
    <row r="4" spans="1:14" ht="64.5" customHeight="1" x14ac:dyDescent="0.25">
      <c r="A4" s="27"/>
      <c r="B4" s="31"/>
      <c r="C4" s="237" t="s">
        <v>76</v>
      </c>
      <c r="D4" s="256"/>
      <c r="E4" s="257" t="s">
        <v>120</v>
      </c>
      <c r="F4" s="258"/>
      <c r="G4" s="257" t="s">
        <v>121</v>
      </c>
      <c r="H4" s="237"/>
      <c r="I4" s="27"/>
      <c r="J4" s="27"/>
      <c r="K4" s="27"/>
      <c r="L4" s="27"/>
      <c r="M4" s="7"/>
      <c r="N4" s="7"/>
    </row>
    <row r="5" spans="1:14" ht="16.5" customHeight="1" x14ac:dyDescent="0.25">
      <c r="A5" s="27"/>
      <c r="B5" s="32"/>
      <c r="C5" s="82" t="s">
        <v>47</v>
      </c>
      <c r="D5" s="35" t="s">
        <v>10</v>
      </c>
      <c r="E5" s="33" t="s">
        <v>47</v>
      </c>
      <c r="F5" s="35" t="s">
        <v>10</v>
      </c>
      <c r="G5" s="33" t="s">
        <v>47</v>
      </c>
      <c r="H5" s="33" t="s">
        <v>10</v>
      </c>
      <c r="I5" s="27"/>
      <c r="J5" s="27"/>
      <c r="K5" s="27"/>
      <c r="L5" s="27"/>
      <c r="M5" s="7"/>
      <c r="N5" s="7"/>
    </row>
    <row r="6" spans="1:14" ht="27" customHeight="1" x14ac:dyDescent="0.25">
      <c r="A6" s="27"/>
      <c r="B6" s="24" t="s">
        <v>1</v>
      </c>
      <c r="C6" s="73">
        <v>1.1985710435027721</v>
      </c>
      <c r="D6" s="36">
        <v>1.7432070603919606E-7</v>
      </c>
      <c r="E6" s="105">
        <v>0.90636663580307086</v>
      </c>
      <c r="F6" s="36">
        <v>1.4255593975744735E-5</v>
      </c>
      <c r="G6" s="109">
        <v>0.70307529530927959</v>
      </c>
      <c r="H6" s="25">
        <v>3.9072070215038605E-3</v>
      </c>
      <c r="I6" s="27"/>
      <c r="J6" s="27"/>
      <c r="K6" s="27"/>
      <c r="L6" s="27"/>
      <c r="M6" s="7"/>
      <c r="N6" s="7"/>
    </row>
    <row r="7" spans="1:14" ht="27" customHeight="1" x14ac:dyDescent="0.25">
      <c r="A7" s="27"/>
      <c r="B7" s="24" t="s">
        <v>108</v>
      </c>
      <c r="C7" s="57"/>
      <c r="D7" s="37"/>
      <c r="E7" s="106">
        <v>-1.5340984918496784E-2</v>
      </c>
      <c r="F7" s="36">
        <v>8.1115163118256339E-2</v>
      </c>
      <c r="G7" s="105">
        <v>-2.506416345296374E-2</v>
      </c>
      <c r="H7" s="25">
        <v>3.3025065249864004E-2</v>
      </c>
      <c r="I7" s="27"/>
      <c r="J7" s="27"/>
      <c r="K7" s="27"/>
      <c r="L7" s="27"/>
      <c r="M7" s="7"/>
      <c r="N7" s="7"/>
    </row>
    <row r="8" spans="1:14" ht="27" customHeight="1" x14ac:dyDescent="0.25">
      <c r="A8" s="27"/>
      <c r="B8" s="24" t="s">
        <v>109</v>
      </c>
      <c r="C8" s="60"/>
      <c r="D8" s="38"/>
      <c r="E8" s="125">
        <v>-3.0178866454237913E-2</v>
      </c>
      <c r="F8" s="38">
        <v>1.689119830070325E-3</v>
      </c>
      <c r="G8" s="125">
        <v>-3.7705078799835853E-2</v>
      </c>
      <c r="H8" s="126">
        <v>8.9514470161445865E-4</v>
      </c>
      <c r="I8" s="27"/>
      <c r="J8" s="27"/>
      <c r="K8" s="27"/>
      <c r="L8" s="27"/>
      <c r="M8" s="7"/>
      <c r="N8" s="7"/>
    </row>
    <row r="9" spans="1:14" ht="27" customHeight="1" x14ac:dyDescent="0.25">
      <c r="A9" s="27"/>
      <c r="B9" s="24" t="s">
        <v>12</v>
      </c>
      <c r="C9" s="65">
        <v>1.1032746473047938E-3</v>
      </c>
      <c r="D9" s="36">
        <v>0.68929987415507576</v>
      </c>
      <c r="E9" s="106">
        <v>5.641459210192371E-3</v>
      </c>
      <c r="F9" s="36">
        <v>4.4850643832523608E-2</v>
      </c>
      <c r="G9" s="105">
        <v>9.8123917831466727E-3</v>
      </c>
      <c r="H9" s="25">
        <v>1.2109241837418908E-2</v>
      </c>
      <c r="I9" s="27"/>
      <c r="J9" s="27"/>
      <c r="K9" s="27"/>
      <c r="L9" s="27"/>
      <c r="M9" s="7"/>
      <c r="N9" s="7"/>
    </row>
    <row r="10" spans="1:14" ht="27" customHeight="1" x14ac:dyDescent="0.25">
      <c r="A10" s="27"/>
      <c r="B10" s="24" t="s">
        <v>9</v>
      </c>
      <c r="C10" s="240">
        <v>31</v>
      </c>
      <c r="D10" s="252"/>
      <c r="E10" s="240">
        <v>32</v>
      </c>
      <c r="F10" s="252"/>
      <c r="G10" s="255">
        <v>21</v>
      </c>
      <c r="H10" s="240"/>
      <c r="I10" s="27"/>
      <c r="J10" s="27"/>
      <c r="K10" s="27"/>
      <c r="L10" s="27"/>
      <c r="M10" s="7"/>
      <c r="N10" s="7"/>
    </row>
    <row r="11" spans="1:14" ht="27" customHeight="1" x14ac:dyDescent="0.25">
      <c r="A11" s="27"/>
      <c r="B11" s="82" t="s">
        <v>86</v>
      </c>
      <c r="C11" s="234">
        <f>L11</f>
        <v>0.61571897814696952</v>
      </c>
      <c r="D11" s="253"/>
      <c r="E11" s="254">
        <f>M11</f>
        <v>0.7417219375190941</v>
      </c>
      <c r="F11" s="253"/>
      <c r="G11" s="254">
        <f>N11</f>
        <v>0.80466929780955043</v>
      </c>
      <c r="H11" s="234"/>
      <c r="I11" s="27"/>
      <c r="J11" s="27"/>
      <c r="K11" s="27"/>
      <c r="L11">
        <v>0.61571897814696952</v>
      </c>
      <c r="M11">
        <v>0.7417219375190941</v>
      </c>
      <c r="N11">
        <v>0.80466929780955043</v>
      </c>
    </row>
    <row r="12" spans="1:14" ht="45" customHeight="1" x14ac:dyDescent="0.25">
      <c r="A12" s="27"/>
      <c r="B12" s="248" t="s">
        <v>119</v>
      </c>
      <c r="C12" s="249"/>
      <c r="D12" s="249"/>
      <c r="E12" s="249"/>
      <c r="F12" s="249"/>
      <c r="G12" s="249"/>
      <c r="H12" s="249"/>
      <c r="I12" s="27"/>
      <c r="J12" s="27"/>
      <c r="K12" s="27"/>
      <c r="L12" s="27"/>
      <c r="M12" s="7"/>
      <c r="N12" s="7"/>
    </row>
    <row r="13" spans="1:14" x14ac:dyDescent="0.25">
      <c r="A13" s="27"/>
      <c r="B13" s="30"/>
      <c r="C13" s="243" t="s">
        <v>36</v>
      </c>
      <c r="D13" s="256"/>
      <c r="E13" s="243" t="s">
        <v>37</v>
      </c>
      <c r="F13" s="256"/>
      <c r="G13" s="259" t="s">
        <v>79</v>
      </c>
      <c r="H13" s="243"/>
      <c r="I13" s="27"/>
      <c r="J13" s="27"/>
      <c r="K13" s="27"/>
      <c r="L13" s="27"/>
      <c r="M13" s="7"/>
      <c r="N13" s="7"/>
    </row>
    <row r="14" spans="1:14" ht="70.5" customHeight="1" x14ac:dyDescent="0.25">
      <c r="A14" s="27"/>
      <c r="B14" s="30"/>
      <c r="C14" s="237" t="s">
        <v>76</v>
      </c>
      <c r="D14" s="256"/>
      <c r="E14" s="257" t="s">
        <v>120</v>
      </c>
      <c r="F14" s="258"/>
      <c r="G14" s="257" t="s">
        <v>121</v>
      </c>
      <c r="H14" s="237"/>
      <c r="I14" s="27"/>
      <c r="J14" s="27"/>
      <c r="K14" s="27"/>
      <c r="L14" s="27"/>
      <c r="M14" s="7"/>
      <c r="N14" s="7"/>
    </row>
    <row r="15" spans="1:14" ht="16.5" customHeight="1" x14ac:dyDescent="0.25">
      <c r="A15" s="27"/>
      <c r="B15" s="32"/>
      <c r="C15" s="82" t="s">
        <v>47</v>
      </c>
      <c r="D15" s="35" t="s">
        <v>10</v>
      </c>
      <c r="E15" s="33" t="s">
        <v>47</v>
      </c>
      <c r="F15" s="35" t="s">
        <v>10</v>
      </c>
      <c r="G15" s="33" t="s">
        <v>47</v>
      </c>
      <c r="H15" s="33" t="s">
        <v>10</v>
      </c>
      <c r="I15" s="27"/>
      <c r="J15" s="27"/>
      <c r="K15" s="27"/>
      <c r="L15" s="27"/>
      <c r="M15" s="7"/>
      <c r="N15" s="7"/>
    </row>
    <row r="16" spans="1:14" ht="27" customHeight="1" x14ac:dyDescent="0.25">
      <c r="A16" s="27"/>
      <c r="B16" s="24" t="s">
        <v>1</v>
      </c>
      <c r="C16" s="57">
        <v>0.50268652081425647</v>
      </c>
      <c r="D16" s="37">
        <v>5.3734674916031573E-2</v>
      </c>
      <c r="E16" s="108">
        <v>0.48384683875815065</v>
      </c>
      <c r="F16" s="37">
        <v>0.10963505431887881</v>
      </c>
      <c r="G16" s="108">
        <v>0.77949883097977657</v>
      </c>
      <c r="H16" s="19">
        <v>5.1047758037413064E-2</v>
      </c>
      <c r="I16" s="27"/>
      <c r="J16" s="27"/>
      <c r="K16" s="27"/>
      <c r="L16" s="27"/>
      <c r="M16" s="7"/>
      <c r="N16" s="7"/>
    </row>
    <row r="17" spans="1:14" ht="27" customHeight="1" x14ac:dyDescent="0.25">
      <c r="A17" s="27"/>
      <c r="B17" s="24" t="s">
        <v>108</v>
      </c>
      <c r="C17" s="57"/>
      <c r="D17" s="37"/>
      <c r="E17" s="108">
        <v>8.0434635925066885E-3</v>
      </c>
      <c r="F17" s="37">
        <v>0.58188700071576538</v>
      </c>
      <c r="G17" s="108">
        <v>1.8504887995216979E-2</v>
      </c>
      <c r="H17" s="19">
        <v>0.26501385657983023</v>
      </c>
      <c r="I17" s="27"/>
      <c r="J17" s="27"/>
      <c r="K17" s="27"/>
      <c r="L17" s="27"/>
      <c r="M17" s="7"/>
      <c r="N17" s="7"/>
    </row>
    <row r="18" spans="1:14" ht="27" customHeight="1" x14ac:dyDescent="0.25">
      <c r="A18" s="27"/>
      <c r="B18" s="24" t="s">
        <v>109</v>
      </c>
      <c r="C18" s="60"/>
      <c r="D18" s="38"/>
      <c r="E18" s="107">
        <v>-9.4615194615974476E-3</v>
      </c>
      <c r="F18" s="38">
        <v>0.52673033250354395</v>
      </c>
      <c r="G18" s="107">
        <v>1.8419348913026349E-3</v>
      </c>
      <c r="H18" s="126">
        <v>0.91298137067565788</v>
      </c>
      <c r="I18" s="27"/>
      <c r="J18" s="27"/>
      <c r="K18" s="27"/>
      <c r="L18" s="27"/>
      <c r="M18" s="7"/>
      <c r="N18" s="7"/>
    </row>
    <row r="19" spans="1:14" ht="27" customHeight="1" x14ac:dyDescent="0.25">
      <c r="A19" s="27"/>
      <c r="B19" s="24" t="s">
        <v>12</v>
      </c>
      <c r="C19" s="57">
        <v>-1.5785462754268242E-4</v>
      </c>
      <c r="D19" s="37">
        <v>0.96786351519638458</v>
      </c>
      <c r="E19" s="108">
        <v>-1.2045901295428795E-5</v>
      </c>
      <c r="F19" s="37">
        <v>0.99791681868105719</v>
      </c>
      <c r="G19" s="108">
        <v>-6.4358278252889334E-3</v>
      </c>
      <c r="H19" s="19">
        <v>0.32806619892997835</v>
      </c>
      <c r="I19" s="27"/>
      <c r="J19" s="27"/>
      <c r="K19" s="27"/>
      <c r="L19" s="27"/>
      <c r="M19" s="7"/>
      <c r="N19" s="7"/>
    </row>
    <row r="20" spans="1:14" ht="27" customHeight="1" x14ac:dyDescent="0.25">
      <c r="A20" s="27"/>
      <c r="B20" s="24" t="s">
        <v>9</v>
      </c>
      <c r="C20" s="240">
        <v>31</v>
      </c>
      <c r="D20" s="252"/>
      <c r="E20" s="240">
        <v>32</v>
      </c>
      <c r="F20" s="252"/>
      <c r="G20" s="255">
        <v>21</v>
      </c>
      <c r="H20" s="240"/>
      <c r="I20" s="27"/>
      <c r="J20" s="27"/>
      <c r="K20" s="27"/>
      <c r="L20" s="27"/>
      <c r="M20" s="7"/>
      <c r="N20" s="7"/>
    </row>
    <row r="21" spans="1:14" ht="27" customHeight="1" x14ac:dyDescent="0.25">
      <c r="A21" s="27"/>
      <c r="B21" s="82" t="s">
        <v>86</v>
      </c>
      <c r="C21" s="234">
        <f>L21</f>
        <v>0.12235556050138582</v>
      </c>
      <c r="D21" s="253"/>
      <c r="E21" s="254">
        <f>M21</f>
        <v>0.15210459418202643</v>
      </c>
      <c r="F21" s="253"/>
      <c r="G21" s="254">
        <f>N21</f>
        <v>0.26204031407125944</v>
      </c>
      <c r="H21" s="234"/>
      <c r="I21" s="27"/>
      <c r="J21" s="27"/>
      <c r="K21" s="27"/>
      <c r="L21">
        <v>0.12235556050138582</v>
      </c>
      <c r="M21">
        <v>0.15210459418202643</v>
      </c>
      <c r="N21">
        <v>0.26204031407125944</v>
      </c>
    </row>
    <row r="22" spans="1:14" x14ac:dyDescent="0.25">
      <c r="A22" s="27"/>
      <c r="B22" s="250" t="s">
        <v>32</v>
      </c>
      <c r="C22" s="250"/>
      <c r="D22" s="250"/>
      <c r="E22" s="250"/>
      <c r="F22" s="250"/>
      <c r="G22" s="250"/>
      <c r="H22" s="250"/>
      <c r="I22" s="27"/>
      <c r="J22" s="27"/>
      <c r="K22" s="27"/>
    </row>
    <row r="23" spans="1:14" ht="33" customHeight="1" x14ac:dyDescent="0.25">
      <c r="A23" s="27"/>
      <c r="B23" s="251"/>
      <c r="C23" s="251"/>
      <c r="D23" s="251"/>
      <c r="E23" s="251"/>
      <c r="F23" s="251"/>
      <c r="G23" s="251"/>
      <c r="H23" s="251"/>
      <c r="I23" s="27"/>
      <c r="J23" s="27"/>
      <c r="K23" s="27"/>
    </row>
    <row r="24" spans="1:14" x14ac:dyDescent="0.25">
      <c r="A24" s="27"/>
      <c r="B24" s="27"/>
      <c r="C24" s="28"/>
      <c r="D24" s="29"/>
      <c r="E24" s="29"/>
      <c r="F24" s="29"/>
      <c r="G24" s="29"/>
      <c r="H24" s="29"/>
      <c r="I24" s="7"/>
      <c r="J24" s="7"/>
      <c r="K24" s="7"/>
      <c r="L24" s="7"/>
      <c r="M24" s="7"/>
      <c r="N24" s="7"/>
    </row>
    <row r="25" spans="1:14" x14ac:dyDescent="0.25">
      <c r="A25" s="7"/>
      <c r="B25" s="7"/>
      <c r="C25" s="22"/>
      <c r="D25" s="23"/>
      <c r="E25" s="23"/>
      <c r="F25" s="23"/>
      <c r="G25" s="23"/>
      <c r="H25" s="23"/>
    </row>
  </sheetData>
  <mergeCells count="27">
    <mergeCell ref="C3:D3"/>
    <mergeCell ref="E3:F3"/>
    <mergeCell ref="C4:D4"/>
    <mergeCell ref="E4:F4"/>
    <mergeCell ref="G3:H3"/>
    <mergeCell ref="G4:H4"/>
    <mergeCell ref="E10:F10"/>
    <mergeCell ref="C11:D11"/>
    <mergeCell ref="E11:F11"/>
    <mergeCell ref="G10:H10"/>
    <mergeCell ref="G11:H11"/>
    <mergeCell ref="B2:H2"/>
    <mergeCell ref="B12:H12"/>
    <mergeCell ref="B22:H23"/>
    <mergeCell ref="C20:D20"/>
    <mergeCell ref="E20:F20"/>
    <mergeCell ref="C21:D21"/>
    <mergeCell ref="E21:F21"/>
    <mergeCell ref="G20:H20"/>
    <mergeCell ref="G21:H21"/>
    <mergeCell ref="C13:D13"/>
    <mergeCell ref="E13:F13"/>
    <mergeCell ref="C14:D14"/>
    <mergeCell ref="E14:F14"/>
    <mergeCell ref="G13:H13"/>
    <mergeCell ref="G14:H14"/>
    <mergeCell ref="C10:D10"/>
  </mergeCells>
  <pageMargins left="0.7" right="0.7" top="0.75" bottom="0.75" header="0.3" footer="0.3"/>
  <ignoredErrors>
    <ignoredError sqref="C3 E3 C13:H13"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F651-ACD0-45F1-9A3D-0EF0F457B298}">
  <dimension ref="A1:P19"/>
  <sheetViews>
    <sheetView workbookViewId="0">
      <selection activeCell="G32" sqref="G32"/>
    </sheetView>
  </sheetViews>
  <sheetFormatPr defaultRowHeight="15" x14ac:dyDescent="0.25"/>
  <cols>
    <col min="2" max="2" width="26.85546875" customWidth="1"/>
    <col min="3" max="3" width="11.140625" style="3" customWidth="1"/>
    <col min="4" max="4" width="11.140625" style="4" customWidth="1"/>
    <col min="5" max="5" width="11.140625" style="3" customWidth="1"/>
    <col min="6" max="6" width="11.140625" style="4" customWidth="1"/>
    <col min="7" max="7" width="11.140625" style="3" customWidth="1"/>
    <col min="8" max="8" width="11.140625" style="4" customWidth="1"/>
    <col min="9" max="9" width="11.140625" style="3" customWidth="1"/>
    <col min="10" max="10" width="11.140625" style="4" customWidth="1"/>
  </cols>
  <sheetData>
    <row r="1" spans="1:16" x14ac:dyDescent="0.25">
      <c r="A1" s="27"/>
      <c r="B1" s="27"/>
      <c r="C1" s="18"/>
      <c r="D1" s="19"/>
      <c r="E1" s="18"/>
      <c r="F1" s="19"/>
      <c r="G1" s="18"/>
      <c r="H1" s="19"/>
      <c r="I1" s="18"/>
      <c r="J1" s="19"/>
    </row>
    <row r="2" spans="1:16" ht="44.25" customHeight="1" x14ac:dyDescent="0.25">
      <c r="A2" s="27"/>
      <c r="B2" s="246" t="s">
        <v>91</v>
      </c>
      <c r="C2" s="247"/>
      <c r="D2" s="247"/>
      <c r="E2" s="247"/>
      <c r="F2" s="247"/>
      <c r="G2" s="247"/>
      <c r="H2" s="247"/>
      <c r="I2" s="247"/>
      <c r="J2" s="247"/>
      <c r="K2" s="7"/>
      <c r="L2" s="7"/>
    </row>
    <row r="3" spans="1:16" x14ac:dyDescent="0.25">
      <c r="A3" s="27"/>
      <c r="B3" s="31"/>
      <c r="C3" s="243" t="s">
        <v>36</v>
      </c>
      <c r="D3" s="256"/>
      <c r="E3" s="243" t="s">
        <v>37</v>
      </c>
      <c r="F3" s="256"/>
      <c r="G3" s="259" t="s">
        <v>38</v>
      </c>
      <c r="H3" s="256"/>
      <c r="I3" s="243" t="s">
        <v>39</v>
      </c>
      <c r="J3" s="231"/>
      <c r="K3" s="27"/>
      <c r="L3" s="7"/>
    </row>
    <row r="4" spans="1:16" ht="52.5" customHeight="1" x14ac:dyDescent="0.25">
      <c r="A4" s="27"/>
      <c r="B4" s="31"/>
      <c r="C4" s="231" t="s">
        <v>4</v>
      </c>
      <c r="D4" s="256"/>
      <c r="E4" s="257" t="s">
        <v>128</v>
      </c>
      <c r="F4" s="258"/>
      <c r="G4" s="257" t="s">
        <v>126</v>
      </c>
      <c r="H4" s="256"/>
      <c r="I4" s="237" t="s">
        <v>127</v>
      </c>
      <c r="J4" s="231"/>
      <c r="K4" s="7"/>
      <c r="L4" s="7"/>
    </row>
    <row r="5" spans="1:16" ht="16.5" customHeight="1" x14ac:dyDescent="0.25">
      <c r="A5" s="27"/>
      <c r="B5" s="32"/>
      <c r="C5" s="114" t="s">
        <v>47</v>
      </c>
      <c r="D5" s="35" t="s">
        <v>10</v>
      </c>
      <c r="E5" s="114" t="s">
        <v>47</v>
      </c>
      <c r="F5" s="35" t="s">
        <v>10</v>
      </c>
      <c r="G5" s="120" t="s">
        <v>47</v>
      </c>
      <c r="H5" s="35" t="s">
        <v>10</v>
      </c>
      <c r="I5" s="114" t="s">
        <v>47</v>
      </c>
      <c r="J5" s="33" t="s">
        <v>10</v>
      </c>
      <c r="K5" s="7"/>
      <c r="L5" s="7"/>
    </row>
    <row r="6" spans="1:16" ht="27" customHeight="1" x14ac:dyDescent="0.25">
      <c r="A6" s="27"/>
      <c r="B6" s="24" t="s">
        <v>1</v>
      </c>
      <c r="C6" s="70">
        <v>1.3011021950794981</v>
      </c>
      <c r="D6" s="37">
        <v>3.4023873654854511E-4</v>
      </c>
      <c r="E6" s="68">
        <v>0.62086618428647855</v>
      </c>
      <c r="F6" s="37">
        <v>0.11124387394439501</v>
      </c>
      <c r="G6" s="68">
        <v>0.69558849535139422</v>
      </c>
      <c r="H6" s="37">
        <v>6.1058658601784388E-2</v>
      </c>
      <c r="I6" s="70">
        <v>0.94907379301236661</v>
      </c>
      <c r="J6" s="19">
        <v>5.6253385874917433E-3</v>
      </c>
      <c r="K6" s="7"/>
      <c r="L6" s="7"/>
    </row>
    <row r="7" spans="1:16" ht="27" customHeight="1" x14ac:dyDescent="0.25">
      <c r="A7" s="27"/>
      <c r="B7" s="24" t="s">
        <v>125</v>
      </c>
      <c r="C7" s="57"/>
      <c r="D7" s="37"/>
      <c r="E7" s="75">
        <v>1.7953702222653893</v>
      </c>
      <c r="F7" s="37">
        <v>6.3349542662485903E-3</v>
      </c>
      <c r="G7" s="68"/>
      <c r="H7" s="37"/>
      <c r="I7" s="57"/>
      <c r="J7" s="19"/>
      <c r="K7" s="7"/>
      <c r="L7" s="7"/>
    </row>
    <row r="8" spans="1:16" ht="27" customHeight="1" x14ac:dyDescent="0.25">
      <c r="A8" s="27"/>
      <c r="B8" s="24" t="s">
        <v>122</v>
      </c>
      <c r="C8" s="60"/>
      <c r="D8" s="38"/>
      <c r="E8" s="75"/>
      <c r="F8" s="37"/>
      <c r="G8" s="75">
        <v>2.0379499248330708</v>
      </c>
      <c r="H8" s="37">
        <v>4.9640027013868743E-3</v>
      </c>
      <c r="I8" s="57"/>
      <c r="J8" s="19"/>
      <c r="K8" s="7"/>
      <c r="L8" s="7"/>
    </row>
    <row r="9" spans="1:16" ht="27" customHeight="1" x14ac:dyDescent="0.25">
      <c r="A9" s="27"/>
      <c r="B9" s="24" t="s">
        <v>123</v>
      </c>
      <c r="C9" s="60"/>
      <c r="D9" s="38"/>
      <c r="E9" s="75"/>
      <c r="F9" s="37"/>
      <c r="G9" s="75"/>
      <c r="H9" s="37"/>
      <c r="I9" s="70">
        <v>-6.2004266757516864E-2</v>
      </c>
      <c r="J9" s="19">
        <v>2.3322408640208389E-2</v>
      </c>
      <c r="K9" s="7"/>
      <c r="L9" s="7"/>
    </row>
    <row r="10" spans="1:16" ht="27" customHeight="1" x14ac:dyDescent="0.25">
      <c r="A10" s="27"/>
      <c r="B10" s="24" t="s">
        <v>124</v>
      </c>
      <c r="C10" s="60"/>
      <c r="D10" s="38"/>
      <c r="E10" s="75"/>
      <c r="F10" s="37"/>
      <c r="G10" s="68"/>
      <c r="H10" s="37"/>
      <c r="I10" s="70">
        <v>-4.8911897106560021E-2</v>
      </c>
      <c r="J10" s="19">
        <v>3.1856526046963152E-2</v>
      </c>
      <c r="K10" s="7"/>
      <c r="L10" s="7"/>
    </row>
    <row r="11" spans="1:16" ht="27" customHeight="1" x14ac:dyDescent="0.25">
      <c r="A11" s="27"/>
      <c r="B11" s="24" t="s">
        <v>12</v>
      </c>
      <c r="C11" s="57">
        <v>-9.2987735165112691E-4</v>
      </c>
      <c r="D11" s="37">
        <v>0.881215433173826</v>
      </c>
      <c r="E11" s="68">
        <v>1.2731360174916302E-4</v>
      </c>
      <c r="F11" s="37">
        <v>0.98210910564465959</v>
      </c>
      <c r="G11" s="68">
        <v>3.9241956723195942E-3</v>
      </c>
      <c r="H11" s="37">
        <v>0.50450913739667635</v>
      </c>
      <c r="I11" s="69">
        <v>6.3922561205901228E-3</v>
      </c>
      <c r="J11" s="42">
        <v>0.30399559352138372</v>
      </c>
      <c r="K11" s="7"/>
      <c r="L11" s="7"/>
    </row>
    <row r="12" spans="1:16" ht="27" customHeight="1" x14ac:dyDescent="0.25">
      <c r="A12" s="27"/>
      <c r="B12" s="24" t="s">
        <v>9</v>
      </c>
      <c r="C12" s="240">
        <v>38</v>
      </c>
      <c r="D12" s="252"/>
      <c r="E12" s="255">
        <v>38</v>
      </c>
      <c r="F12" s="252"/>
      <c r="G12" s="255">
        <v>38</v>
      </c>
      <c r="H12" s="252"/>
      <c r="I12" s="240">
        <v>38</v>
      </c>
      <c r="J12" s="240"/>
      <c r="K12" s="7"/>
      <c r="L12" s="7"/>
    </row>
    <row r="13" spans="1:16" ht="27" customHeight="1" x14ac:dyDescent="0.25">
      <c r="A13" s="27"/>
      <c r="B13" s="114" t="s">
        <v>11</v>
      </c>
      <c r="C13" s="234">
        <f>M13</f>
        <v>0.3032675605879514</v>
      </c>
      <c r="D13" s="253"/>
      <c r="E13" s="254">
        <f>N13</f>
        <v>0.43858138193669671</v>
      </c>
      <c r="F13" s="253"/>
      <c r="G13" s="254">
        <f>O13</f>
        <v>0.44569213309189742</v>
      </c>
      <c r="H13" s="253"/>
      <c r="I13" s="234">
        <f>P13</f>
        <v>0.45380565810102486</v>
      </c>
      <c r="J13" s="234"/>
      <c r="K13" s="7"/>
      <c r="L13" s="7"/>
      <c r="M13">
        <v>0.3032675605879514</v>
      </c>
      <c r="N13">
        <v>0.43858138193669671</v>
      </c>
      <c r="O13">
        <v>0.44569213309189742</v>
      </c>
      <c r="P13">
        <v>0.45380565810102486</v>
      </c>
    </row>
    <row r="14" spans="1:16" ht="45" customHeight="1" x14ac:dyDescent="0.25">
      <c r="A14" s="27"/>
      <c r="B14" s="260" t="s">
        <v>32</v>
      </c>
      <c r="C14" s="260"/>
      <c r="D14" s="260"/>
      <c r="E14" s="260"/>
      <c r="F14" s="260"/>
      <c r="G14" s="260"/>
      <c r="H14" s="260"/>
      <c r="I14" s="27"/>
      <c r="J14" s="7"/>
      <c r="K14" s="7"/>
      <c r="L14" s="7"/>
    </row>
    <row r="15" spans="1:16" x14ac:dyDescent="0.25">
      <c r="A15" s="27"/>
      <c r="B15" s="27"/>
      <c r="C15" s="18"/>
      <c r="D15" s="19"/>
      <c r="E15" s="18"/>
      <c r="F15" s="19"/>
      <c r="G15" s="18"/>
      <c r="H15" s="19"/>
      <c r="I15" s="18"/>
      <c r="J15" s="19"/>
      <c r="K15" s="7"/>
      <c r="L15" s="7"/>
    </row>
    <row r="16" spans="1:16" x14ac:dyDescent="0.25">
      <c r="A16" s="27"/>
      <c r="B16" s="27"/>
      <c r="C16" s="18"/>
      <c r="D16" s="19"/>
      <c r="E16" s="18"/>
      <c r="F16" s="19"/>
      <c r="G16" s="18"/>
      <c r="H16" s="19"/>
      <c r="I16" s="18"/>
      <c r="J16" s="19"/>
      <c r="K16" s="7"/>
      <c r="L16" s="7"/>
    </row>
    <row r="17" spans="1:12" x14ac:dyDescent="0.25">
      <c r="A17" s="7"/>
      <c r="B17" s="7"/>
      <c r="C17" s="43"/>
      <c r="D17" s="42"/>
      <c r="E17" s="43"/>
      <c r="F17" s="42"/>
      <c r="G17" s="43"/>
      <c r="H17" s="42"/>
      <c r="I17" s="43"/>
      <c r="J17" s="42"/>
      <c r="K17" s="7"/>
      <c r="L17" s="7"/>
    </row>
    <row r="18" spans="1:12" x14ac:dyDescent="0.25">
      <c r="A18" s="7"/>
      <c r="B18" s="7"/>
      <c r="C18" s="43"/>
      <c r="D18" s="42"/>
      <c r="E18" s="43"/>
      <c r="F18" s="42"/>
      <c r="G18" s="43"/>
      <c r="H18" s="42"/>
      <c r="I18" s="43"/>
      <c r="J18" s="42"/>
      <c r="K18" s="7"/>
      <c r="L18" s="7"/>
    </row>
    <row r="19" spans="1:12" x14ac:dyDescent="0.25">
      <c r="A19" s="7"/>
      <c r="B19" s="7"/>
      <c r="C19" s="43"/>
      <c r="D19" s="42"/>
      <c r="E19" s="43"/>
      <c r="F19" s="42"/>
      <c r="G19" s="43"/>
      <c r="H19" s="42"/>
      <c r="I19" s="43"/>
      <c r="J19" s="42"/>
    </row>
  </sheetData>
  <mergeCells count="18">
    <mergeCell ref="B14:H14"/>
    <mergeCell ref="C3:D3"/>
    <mergeCell ref="E3:F3"/>
    <mergeCell ref="G3:H3"/>
    <mergeCell ref="C13:D13"/>
    <mergeCell ref="E13:F13"/>
    <mergeCell ref="G13:H13"/>
    <mergeCell ref="C4:D4"/>
    <mergeCell ref="E4:F4"/>
    <mergeCell ref="G4:H4"/>
    <mergeCell ref="C12:D12"/>
    <mergeCell ref="E12:F12"/>
    <mergeCell ref="G12:H12"/>
    <mergeCell ref="I3:J3"/>
    <mergeCell ref="I4:J4"/>
    <mergeCell ref="I12:J12"/>
    <mergeCell ref="I13:J13"/>
    <mergeCell ref="B2:J2"/>
  </mergeCells>
  <pageMargins left="0.7" right="0.7" top="0.75" bottom="0.75" header="0.3" footer="0.3"/>
  <ignoredErrors>
    <ignoredError sqref="C3:H3"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BB73-3039-4953-BD24-D349197BA471}">
  <dimension ref="A1"/>
  <sheetViews>
    <sheetView workbookViewId="0">
      <selection activeCell="G45" sqref="G45"/>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554E6-A927-4522-A53C-FCC47E758F2F}">
  <dimension ref="A1:I20"/>
  <sheetViews>
    <sheetView zoomScale="160" zoomScaleNormal="160" workbookViewId="0">
      <selection activeCell="D20" sqref="D20"/>
    </sheetView>
  </sheetViews>
  <sheetFormatPr defaultRowHeight="15" x14ac:dyDescent="0.25"/>
  <cols>
    <col min="2" max="2" width="8" customWidth="1"/>
    <col min="3" max="3" width="17" customWidth="1"/>
    <col min="4" max="7" width="13.140625" customWidth="1"/>
  </cols>
  <sheetData>
    <row r="1" spans="1:9" x14ac:dyDescent="0.25">
      <c r="A1" s="7"/>
      <c r="B1" s="7"/>
      <c r="C1" s="7"/>
      <c r="D1" s="7"/>
      <c r="E1" s="7"/>
      <c r="F1" s="7"/>
      <c r="G1" s="7"/>
      <c r="H1" s="7"/>
      <c r="I1" s="7"/>
    </row>
    <row r="2" spans="1:9" ht="33" customHeight="1" x14ac:dyDescent="0.25">
      <c r="A2" s="7"/>
      <c r="B2" s="261" t="s">
        <v>65</v>
      </c>
      <c r="C2" s="261"/>
      <c r="D2" s="261"/>
      <c r="E2" s="261"/>
      <c r="F2" s="261"/>
      <c r="G2" s="261"/>
      <c r="H2" s="7"/>
      <c r="I2" s="7"/>
    </row>
    <row r="3" spans="1:9" ht="46.5" customHeight="1" x14ac:dyDescent="0.25">
      <c r="A3" s="7"/>
      <c r="B3" s="79"/>
      <c r="C3" s="56" t="s">
        <v>64</v>
      </c>
      <c r="D3" s="56" t="s">
        <v>60</v>
      </c>
      <c r="E3" s="56" t="s">
        <v>22</v>
      </c>
      <c r="F3" s="56" t="s">
        <v>21</v>
      </c>
      <c r="G3" s="56" t="s">
        <v>61</v>
      </c>
      <c r="H3" s="7"/>
      <c r="I3" s="7"/>
    </row>
    <row r="4" spans="1:9" ht="21" customHeight="1" x14ac:dyDescent="0.25">
      <c r="A4" s="7"/>
      <c r="B4" s="86" t="s">
        <v>49</v>
      </c>
      <c r="C4" s="87">
        <v>911042.78700000001</v>
      </c>
      <c r="D4" s="81">
        <v>0.36906519408072541</v>
      </c>
      <c r="E4" s="81">
        <v>0.31434646329075211</v>
      </c>
      <c r="F4" s="81">
        <v>0.15890687689512437</v>
      </c>
      <c r="G4" s="81">
        <v>0.15768146573339806</v>
      </c>
      <c r="H4" s="7"/>
      <c r="I4" s="7"/>
    </row>
    <row r="5" spans="1:9" ht="21" customHeight="1" x14ac:dyDescent="0.25">
      <c r="A5" s="7"/>
      <c r="B5" s="231" t="s">
        <v>62</v>
      </c>
      <c r="C5" s="231"/>
      <c r="D5" s="231"/>
      <c r="E5" s="231"/>
      <c r="F5" s="231"/>
      <c r="G5" s="231"/>
      <c r="H5" s="7"/>
      <c r="I5" s="7"/>
    </row>
    <row r="6" spans="1:9" s="84" customFormat="1" ht="18" customHeight="1" x14ac:dyDescent="0.25">
      <c r="A6" s="83"/>
      <c r="B6" s="83" t="s">
        <v>50</v>
      </c>
      <c r="C6" s="90">
        <v>10575.165000000001</v>
      </c>
      <c r="D6" s="78">
        <v>0.69115848310641015</v>
      </c>
      <c r="E6" s="78">
        <v>0</v>
      </c>
      <c r="F6" s="78">
        <v>0.14171381723122051</v>
      </c>
      <c r="G6" s="78">
        <v>0.16712769966236934</v>
      </c>
      <c r="H6" s="83"/>
      <c r="I6" s="83"/>
    </row>
    <row r="7" spans="1:9" s="84" customFormat="1" ht="18" customHeight="1" x14ac:dyDescent="0.25">
      <c r="A7" s="83"/>
      <c r="B7" s="83" t="s">
        <v>51</v>
      </c>
      <c r="C7" s="90">
        <v>20536.884999999998</v>
      </c>
      <c r="D7" s="78">
        <v>0.57963732084977837</v>
      </c>
      <c r="E7" s="78">
        <v>0.1847025486094897</v>
      </c>
      <c r="F7" s="78">
        <v>0.13156191895703753</v>
      </c>
      <c r="G7" s="78">
        <v>0.10409821158369439</v>
      </c>
      <c r="H7" s="83"/>
      <c r="I7" s="83"/>
    </row>
    <row r="8" spans="1:9" s="84" customFormat="1" ht="18" customHeight="1" x14ac:dyDescent="0.25">
      <c r="A8" s="83"/>
      <c r="B8" s="83" t="s">
        <v>52</v>
      </c>
      <c r="C8" s="90">
        <v>78205.404999999999</v>
      </c>
      <c r="D8" s="78">
        <v>0.55895732526415531</v>
      </c>
      <c r="E8" s="78">
        <v>0.1675641344738257</v>
      </c>
      <c r="F8" s="78">
        <v>0.13845713093615461</v>
      </c>
      <c r="G8" s="78">
        <v>0.13502140932586429</v>
      </c>
      <c r="H8" s="83"/>
      <c r="I8" s="83"/>
    </row>
    <row r="9" spans="1:9" s="84" customFormat="1" ht="18" customHeight="1" x14ac:dyDescent="0.25">
      <c r="A9" s="83"/>
      <c r="B9" s="83" t="s">
        <v>53</v>
      </c>
      <c r="C9" s="90">
        <v>27012.205999999998</v>
      </c>
      <c r="D9" s="78">
        <v>0.53649461284280153</v>
      </c>
      <c r="E9" s="78">
        <v>0.21486338435298472</v>
      </c>
      <c r="F9" s="78">
        <v>9.1448954594822801E-2</v>
      </c>
      <c r="G9" s="78">
        <v>0.15719304820939101</v>
      </c>
      <c r="H9" s="83"/>
      <c r="I9" s="83"/>
    </row>
    <row r="10" spans="1:9" s="84" customFormat="1" ht="18" customHeight="1" x14ac:dyDescent="0.25">
      <c r="A10" s="83"/>
      <c r="B10" s="85" t="s">
        <v>54</v>
      </c>
      <c r="C10" s="91">
        <v>151172.64300000001</v>
      </c>
      <c r="D10" s="80">
        <v>0.51550035412161177</v>
      </c>
      <c r="E10" s="80">
        <v>0.25444222735458821</v>
      </c>
      <c r="F10" s="80">
        <v>9.1832475271335964E-2</v>
      </c>
      <c r="G10" s="80">
        <v>0.13822494325246396</v>
      </c>
      <c r="H10" s="83"/>
      <c r="I10" s="83"/>
    </row>
    <row r="11" spans="1:9" ht="22.5" customHeight="1" x14ac:dyDescent="0.25">
      <c r="A11" s="7"/>
      <c r="B11" s="231" t="s">
        <v>63</v>
      </c>
      <c r="C11" s="231"/>
      <c r="D11" s="231"/>
      <c r="E11" s="231"/>
      <c r="F11" s="231"/>
      <c r="G11" s="231"/>
      <c r="H11" s="7"/>
      <c r="I11" s="7"/>
    </row>
    <row r="12" spans="1:9" ht="18" customHeight="1" x14ac:dyDescent="0.25">
      <c r="A12" s="7"/>
      <c r="B12" s="83" t="s">
        <v>55</v>
      </c>
      <c r="C12" s="88">
        <v>55086.438000000002</v>
      </c>
      <c r="D12" s="78">
        <v>0</v>
      </c>
      <c r="E12" s="78">
        <v>0.61111569784199882</v>
      </c>
      <c r="F12" s="78">
        <v>0.25396441497996297</v>
      </c>
      <c r="G12" s="78">
        <v>0.13491988717803821</v>
      </c>
      <c r="H12" s="7"/>
      <c r="I12" s="7"/>
    </row>
    <row r="13" spans="1:9" ht="18" customHeight="1" x14ac:dyDescent="0.25">
      <c r="A13" s="7"/>
      <c r="B13" s="83" t="s">
        <v>56</v>
      </c>
      <c r="C13" s="88">
        <v>20644.454000000002</v>
      </c>
      <c r="D13" s="78">
        <v>0</v>
      </c>
      <c r="E13" s="78">
        <v>0.60635321234458417</v>
      </c>
      <c r="F13" s="78">
        <v>0.1803585117823896</v>
      </c>
      <c r="G13" s="78">
        <v>0.21328827587302626</v>
      </c>
      <c r="H13" s="7"/>
      <c r="I13" s="7"/>
    </row>
    <row r="14" spans="1:9" ht="18" customHeight="1" x14ac:dyDescent="0.25">
      <c r="A14" s="7"/>
      <c r="B14" s="83" t="s">
        <v>57</v>
      </c>
      <c r="C14" s="88">
        <v>37217.758999999998</v>
      </c>
      <c r="D14" s="78">
        <v>0</v>
      </c>
      <c r="E14" s="78">
        <v>0.585765924272872</v>
      </c>
      <c r="F14" s="78">
        <v>0.22933729029735508</v>
      </c>
      <c r="G14" s="78">
        <v>0.18489678542977286</v>
      </c>
      <c r="H14" s="7"/>
      <c r="I14" s="7"/>
    </row>
    <row r="15" spans="1:9" ht="18" customHeight="1" x14ac:dyDescent="0.25">
      <c r="A15" s="7"/>
      <c r="B15" s="83" t="s">
        <v>58</v>
      </c>
      <c r="C15" s="88">
        <v>1674.1079999999999</v>
      </c>
      <c r="D15" s="78">
        <v>0</v>
      </c>
      <c r="E15" s="78">
        <v>0.57988134576741768</v>
      </c>
      <c r="F15" s="78">
        <v>0.24006694908572207</v>
      </c>
      <c r="G15" s="78">
        <v>0.18005170514686028</v>
      </c>
      <c r="H15" s="7"/>
      <c r="I15" s="7"/>
    </row>
    <row r="16" spans="1:9" ht="18" customHeight="1" x14ac:dyDescent="0.25">
      <c r="A16" s="7"/>
      <c r="B16" s="85" t="s">
        <v>59</v>
      </c>
      <c r="C16" s="89">
        <v>7532.9889999999996</v>
      </c>
      <c r="D16" s="80">
        <v>0</v>
      </c>
      <c r="E16" s="80">
        <v>0.54168498055685466</v>
      </c>
      <c r="F16" s="80">
        <v>0.2599580325950297</v>
      </c>
      <c r="G16" s="80">
        <v>0.19835698684811562</v>
      </c>
      <c r="H16" s="7"/>
      <c r="I16" s="7"/>
    </row>
    <row r="17" spans="1:9" x14ac:dyDescent="0.25">
      <c r="A17" s="7"/>
      <c r="B17" s="7"/>
      <c r="C17" s="7"/>
      <c r="D17" s="7"/>
      <c r="E17" s="7"/>
      <c r="F17" s="7"/>
      <c r="G17" s="7"/>
      <c r="H17" s="7"/>
      <c r="I17" s="7"/>
    </row>
    <row r="18" spans="1:9" x14ac:dyDescent="0.25">
      <c r="A18" s="7"/>
      <c r="B18" s="7"/>
      <c r="C18" s="7"/>
      <c r="D18" s="7"/>
      <c r="E18" s="7"/>
      <c r="F18" s="7"/>
      <c r="G18" s="7"/>
      <c r="H18" s="7"/>
      <c r="I18" s="7"/>
    </row>
    <row r="19" spans="1:9" x14ac:dyDescent="0.25">
      <c r="A19" s="7"/>
      <c r="B19" s="7"/>
      <c r="C19" s="7"/>
      <c r="D19" s="7"/>
      <c r="E19" s="7"/>
      <c r="F19" s="7"/>
      <c r="G19" s="7"/>
      <c r="H19" s="7"/>
      <c r="I19" s="7"/>
    </row>
    <row r="20" spans="1:9" x14ac:dyDescent="0.25">
      <c r="A20" s="7"/>
      <c r="B20" s="7"/>
      <c r="C20" s="7"/>
      <c r="D20" s="7"/>
      <c r="E20" s="7"/>
      <c r="F20" s="7"/>
      <c r="G20" s="7"/>
      <c r="H20" s="7"/>
      <c r="I20" s="7"/>
    </row>
  </sheetData>
  <mergeCells count="3">
    <mergeCell ref="B5:G5"/>
    <mergeCell ref="B11:G11"/>
    <mergeCell ref="B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TOC</vt:lpstr>
      <vt:lpstr>Fat-tails</vt:lpstr>
      <vt:lpstr>Fat-tails (2)</vt:lpstr>
      <vt:lpstr>CheckGrowth</vt:lpstr>
      <vt:lpstr>PIT_real_cycle</vt:lpstr>
      <vt:lpstr>Sales_real_cycle</vt:lpstr>
      <vt:lpstr>Other_real_cycle</vt:lpstr>
      <vt:lpstr>PropertyLoc_real_cycle</vt:lpstr>
      <vt:lpstr>TaxStr</vt:lpstr>
      <vt:lpstr>TaxStr_US</vt:lpstr>
      <vt:lpstr>SimInputs_elast</vt:lpstr>
      <vt:lpstr>SimInputs_eg</vt:lpstr>
      <vt:lpstr>SimInputs_shareTax</vt:lpstr>
      <vt:lpstr>ERC_tax_high (3)</vt:lpstr>
      <vt:lpstr>ERC_tax_hike (3)</vt:lpstr>
      <vt:lpstr>ERC_tax_high (2)</vt:lpstr>
      <vt:lpstr>ERC_tax_hike (2)</vt:lpstr>
      <vt:lpstr>ERC_tax_high</vt:lpstr>
      <vt:lpstr>ERC_tax_hike</vt:lpstr>
      <vt:lpstr>penFinance (2)</vt:lpstr>
      <vt:lpstr>penFinance (3)</vt:lpstr>
      <vt:lpstr>Models</vt:lpstr>
      <vt:lpstr>PIT_stock_real (2)</vt:lpstr>
      <vt:lpstr>PIT_stock_nom</vt:lpstr>
      <vt:lpstr>PIT_stock_nom (2)</vt:lpstr>
      <vt:lpstr>Sales_old</vt:lpstr>
      <vt:lpstr>Probs</vt:lpstr>
      <vt:lpstr>Sales_real_cycle_old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2018-07-03T14:07:44Z</dcterms:modified>
</cp:coreProperties>
</file>