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89CC99D6-0C38-41A1-8C71-D8638313FF6F}" xr6:coauthVersionLast="33" xr6:coauthVersionMax="33" xr10:uidLastSave="{00000000-0000-0000-0000-000000000000}"/>
  <bookViews>
    <workbookView xWindow="0" yWindow="0" windowWidth="22260" windowHeight="12645" firstSheet="7" activeTab="12" xr2:uid="{00000000-000D-0000-FFFF-FFFF00000000}"/>
  </bookViews>
  <sheets>
    <sheet name="Fat-tails" sheetId="10" r:id="rId1"/>
    <sheet name="Fat-tails (2)" sheetId="17" r:id="rId2"/>
    <sheet name="CheckGrowth" sheetId="19" r:id="rId3"/>
    <sheet name="PIT_real_cycle" sheetId="12" r:id="rId4"/>
    <sheet name="Sales_real_cycle" sheetId="13" r:id="rId5"/>
    <sheet name="Other_real_cycle" sheetId="6" r:id="rId6"/>
    <sheet name="PropertyLoc_real_cycle" sheetId="18" r:id="rId7"/>
    <sheet name="TaxStr" sheetId="7" r:id="rId8"/>
    <sheet name="SimInput1_new" sheetId="15" r:id="rId9"/>
    <sheet name="SimInputs2" sheetId="8" r:id="rId10"/>
    <sheet name="ERC_tax_high" sheetId="21" r:id="rId11"/>
    <sheet name="ERC_tax_hike" sheetId="22" r:id="rId12"/>
    <sheet name="penFinance" sheetId="23" r:id="rId13"/>
    <sheet name="PIT_stock_real (2)" sheetId="14" r:id="rId14"/>
    <sheet name="PIT_stock_nom" sheetId="1" r:id="rId15"/>
    <sheet name="PIT_stock_nom (2)" sheetId="5" r:id="rId16"/>
    <sheet name="Sales_old" sheetId="2" r:id="rId17"/>
    <sheet name="Probs" sheetId="16" r:id="rId18"/>
    <sheet name="Sales_real_cycle_old" sheetId="20" r:id="rId1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3" l="1"/>
  <c r="G8" i="23"/>
  <c r="H7" i="23"/>
  <c r="G7" i="23"/>
  <c r="G5" i="23"/>
  <c r="H5" i="23"/>
  <c r="H4" i="23"/>
  <c r="G4" i="23"/>
  <c r="E9" i="22"/>
  <c r="F9" i="22"/>
  <c r="G9" i="22"/>
  <c r="D9" i="22"/>
  <c r="E8" i="22"/>
  <c r="F8" i="22"/>
  <c r="G8" i="22"/>
  <c r="D8" i="22"/>
  <c r="E6" i="22"/>
  <c r="F6" i="22"/>
  <c r="G6" i="22"/>
  <c r="D6" i="22"/>
  <c r="E5" i="22"/>
  <c r="F5" i="22"/>
  <c r="G5" i="22"/>
  <c r="D5" i="22"/>
  <c r="E21" i="21"/>
  <c r="F21" i="21"/>
  <c r="G21" i="21"/>
  <c r="E22" i="21"/>
  <c r="F22" i="21"/>
  <c r="G22" i="21"/>
  <c r="D22" i="21"/>
  <c r="D21" i="21"/>
  <c r="E18" i="21"/>
  <c r="F18" i="21"/>
  <c r="G18" i="21"/>
  <c r="E19" i="21"/>
  <c r="F19" i="21"/>
  <c r="G19" i="21"/>
  <c r="D19" i="21"/>
  <c r="D18" i="21"/>
  <c r="D9" i="21"/>
  <c r="E9" i="21"/>
  <c r="F9" i="21"/>
  <c r="G9" i="21"/>
  <c r="E8" i="21"/>
  <c r="F8" i="21"/>
  <c r="G8" i="21"/>
  <c r="D8" i="21"/>
  <c r="D6" i="21"/>
  <c r="E6" i="21"/>
  <c r="F6" i="21"/>
  <c r="G6" i="21"/>
  <c r="E5" i="21"/>
  <c r="F5" i="21"/>
  <c r="G5" i="21"/>
  <c r="D5" i="21"/>
  <c r="G21" i="13" l="1"/>
  <c r="E21" i="13"/>
  <c r="G11" i="13"/>
  <c r="E11" i="13"/>
  <c r="I21" i="20"/>
  <c r="G21" i="20"/>
  <c r="E21" i="20"/>
  <c r="C21" i="20"/>
  <c r="I11" i="20"/>
  <c r="G11" i="20"/>
  <c r="E11" i="20"/>
  <c r="C11" i="20"/>
  <c r="C74" i="19" l="1"/>
  <c r="C85" i="19"/>
  <c r="B85" i="19"/>
  <c r="G84" i="19"/>
  <c r="F84" i="19"/>
  <c r="E84" i="19"/>
  <c r="E85" i="19" s="1"/>
  <c r="D84" i="19"/>
  <c r="D85" i="19" s="1"/>
  <c r="G83" i="19"/>
  <c r="F83" i="19"/>
  <c r="E83" i="19"/>
  <c r="D83" i="19"/>
  <c r="B74" i="19"/>
  <c r="G73" i="19"/>
  <c r="G74" i="19" s="1"/>
  <c r="F73" i="19"/>
  <c r="E73" i="19"/>
  <c r="D73" i="19"/>
  <c r="G72" i="19"/>
  <c r="F72" i="19"/>
  <c r="E72" i="19"/>
  <c r="D72" i="19"/>
  <c r="C51" i="19"/>
  <c r="B51" i="19"/>
  <c r="G50" i="19"/>
  <c r="G51" i="19" s="1"/>
  <c r="F50" i="19"/>
  <c r="F51" i="19" s="1"/>
  <c r="E50" i="19"/>
  <c r="D50" i="19"/>
  <c r="G49" i="19"/>
  <c r="F49" i="19"/>
  <c r="E49" i="19"/>
  <c r="D49" i="19"/>
  <c r="C40" i="19"/>
  <c r="B40" i="19"/>
  <c r="G39" i="19"/>
  <c r="F39" i="19"/>
  <c r="E39" i="19"/>
  <c r="D39" i="19"/>
  <c r="G38" i="19"/>
  <c r="F38" i="19"/>
  <c r="E38" i="19"/>
  <c r="D38" i="19"/>
  <c r="D11" i="19"/>
  <c r="E10" i="19"/>
  <c r="F10" i="19"/>
  <c r="G10" i="19"/>
  <c r="D10" i="19"/>
  <c r="G11" i="19"/>
  <c r="F11" i="19"/>
  <c r="E11" i="19"/>
  <c r="C12" i="19"/>
  <c r="B12" i="19"/>
  <c r="I13" i="6"/>
  <c r="G13" i="6"/>
  <c r="E13" i="6"/>
  <c r="C13" i="6"/>
  <c r="C21" i="13"/>
  <c r="C11" i="13"/>
  <c r="K13" i="12"/>
  <c r="I13" i="12"/>
  <c r="G13" i="12"/>
  <c r="K25" i="12"/>
  <c r="I25" i="12"/>
  <c r="G25" i="12"/>
  <c r="D40" i="19" l="1"/>
  <c r="D74" i="19"/>
  <c r="F12" i="19"/>
  <c r="E40" i="19"/>
  <c r="E74" i="19"/>
  <c r="F40" i="19"/>
  <c r="D51" i="19"/>
  <c r="G40" i="19"/>
  <c r="E51" i="19"/>
  <c r="F85" i="19"/>
  <c r="G85" i="19"/>
  <c r="F74" i="19"/>
  <c r="D12" i="19"/>
  <c r="G12" i="19"/>
  <c r="E12" i="19"/>
</calcChain>
</file>

<file path=xl/sharedStrings.xml><?xml version="1.0" encoding="utf-8"?>
<sst xmlns="http://schemas.openxmlformats.org/spreadsheetml/2006/main" count="516" uniqueCount="167">
  <si>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</si>
  <si>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</si>
  <si>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</si>
  <si>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</si>
  <si>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</si>
  <si>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</si>
  <si>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</si>
  <si>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</si>
  <si>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</si>
  <si>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</si>
  <si>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</si>
  <si>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</si>
  <si>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</si>
  <si>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</si>
  <si>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</si>
  <si>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</si>
  <si>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</si>
  <si>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</si>
  <si>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</si>
  <si>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</si>
  <si>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</si>
  <si>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</si>
  <si>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</si>
  <si>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</si>
  <si>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</si>
  <si>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</si>
  <si>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</si>
  <si>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</si>
  <si>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</si>
  <si>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</si>
  <si>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</si>
  <si>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</si>
  <si>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</si>
  <si>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</si>
  <si>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</si>
  <si>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</si>
  <si>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</si>
  <si>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</si>
  <si>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</si>
  <si>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</si>
  <si>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</si>
  <si>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</si>
  <si>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</si>
  <si>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</si>
  <si>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</si>
  <si>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</si>
  <si>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</si>
  <si>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</si>
  <si>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</si>
  <si>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</si>
  <si>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</si>
  <si>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</si>
  <si>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</si>
  <si>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</si>
  <si>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</si>
  <si>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</si>
  <si>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</si>
  <si>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</si>
  <si>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</si>
  <si>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</si>
  <si>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</si>
  <si>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</si>
  <si>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</si>
  <si>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</si>
  <si>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</si>
  <si>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</si>
  <si>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Share of personal tax revenue</t>
  </si>
  <si>
    <t>Share of general tax revenue</t>
  </si>
  <si>
    <t>Share of select sales tax revenue</t>
  </si>
  <si>
    <t>Share of other taxes</t>
  </si>
  <si>
    <t>Sales tax 
dominant state</t>
  </si>
  <si>
    <t>Personal income tax dominant state</t>
  </si>
  <si>
    <t>Tax revenue structure of stylized state governments</t>
  </si>
  <si>
    <t xml:space="preserve">Real growth of Individual income tax </t>
  </si>
  <si>
    <t>Real growth of general sales tax</t>
  </si>
  <si>
    <t>Real growth of other taxes</t>
  </si>
  <si>
    <t>Real GDP growth</t>
  </si>
  <si>
    <t>60/40 portfolio; Normal distribution</t>
  </si>
  <si>
    <t>60/40 portfolio; Simulated distribution</t>
  </si>
  <si>
    <t>Stock; Normal distribution</t>
  </si>
  <si>
    <t>Stock; Simulated distribution</t>
  </si>
  <si>
    <t>Stock; Bootstrapped distribution</t>
  </si>
  <si>
    <t>60/40 portfolio; Bootstrapped distribution</t>
  </si>
  <si>
    <t>Probability of return lower than</t>
  </si>
  <si>
    <t>GDP only 
(1985-2015)</t>
  </si>
  <si>
    <t>GDP w/ dummy for all recessions
 (1985-2015)</t>
  </si>
  <si>
    <t>GDP w/ dummy for the two recent recessions
 (1985-2015)</t>
  </si>
  <si>
    <t>(2')</t>
  </si>
  <si>
    <t>GDP w/ dummy for the two recent recessions
 (1995-2015)</t>
  </si>
  <si>
    <t>The recent two recessions</t>
  </si>
  <si>
    <t xml:space="preserve">Notes: 
1. The dummy variable for recession takes 1 in 2001, 2002, 2008 and 2009, 2010, and 0 in other years.  
2. Estimated parameters significant at 5% level are underscored. </t>
  </si>
  <si>
    <t>All recessions</t>
  </si>
  <si>
    <t>70/30 portfolio; Normal distribution</t>
  </si>
  <si>
    <t>70/30 portfolio; Bootstrapped distribution</t>
  </si>
  <si>
    <t>Assumption 1</t>
  </si>
  <si>
    <t>Assumption 2</t>
  </si>
  <si>
    <t>Real growth of selective sales tax</t>
  </si>
  <si>
    <t>R-squared</t>
  </si>
  <si>
    <t>Growth of total state individual income tax; with GDP and stock returns as regressors
Cyclical components; 1978-2015</t>
  </si>
  <si>
    <t>Growth of total state individual income tax; with GDP and realized capital gain tax as regressors
Cyclical components; 1978-2015</t>
  </si>
  <si>
    <r>
      <t xml:space="preserve">Growth of general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</si>
  <si>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Selective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</si>
  <si>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Non-personal-income-non-sales taxes
</t>
    </r>
    <r>
      <rPr>
        <b/>
        <sz val="12"/>
        <color theme="1"/>
        <rFont val="Calibri"/>
        <family val="2"/>
        <scheme val="minor"/>
      </rPr>
      <t>Cyclical component; 1978-2015</t>
    </r>
  </si>
  <si>
    <t>parameters</t>
  </si>
  <si>
    <t xml:space="preserve">Trend </t>
  </si>
  <si>
    <t xml:space="preserve">GDP </t>
  </si>
  <si>
    <t>PIT</t>
  </si>
  <si>
    <t>gen sales</t>
  </si>
  <si>
    <t>selective sales</t>
  </si>
  <si>
    <t xml:space="preserve">other </t>
  </si>
  <si>
    <t>elasticity wrt GDP</t>
  </si>
  <si>
    <t>elasticity wrt stock</t>
  </si>
  <si>
    <t>stock</t>
  </si>
  <si>
    <t>total change</t>
  </si>
  <si>
    <t>Cyclical change</t>
  </si>
  <si>
    <t>GDP -3%, stock-30%</t>
  </si>
  <si>
    <t>adjustment for recession</t>
  </si>
  <si>
    <t>In recession</t>
  </si>
  <si>
    <t>recession adjustment</t>
  </si>
  <si>
    <t>Recession 2001-03</t>
  </si>
  <si>
    <t>Recession 2008-10</t>
  </si>
  <si>
    <t>GDP growth x after 1997</t>
  </si>
  <si>
    <t>Realized Capital Gains (1-year lag) x after 1997</t>
  </si>
  <si>
    <t>Dependent variable: cyclical portion of state individual income tax growth</t>
  </si>
  <si>
    <t>GDP 
with a break point in 1997</t>
  </si>
  <si>
    <t>GDP and realized capital gains;
both with a breaking point in 1997</t>
  </si>
  <si>
    <t>GDP and realized capital gains; 
capital gains with a break point in 1997</t>
  </si>
  <si>
    <t>GDP and stock return;
both with a breaking point in 1997</t>
  </si>
  <si>
    <t>GDP and stock return
stock return with break point in 1997</t>
  </si>
  <si>
    <t>Stock return (1-year lag) x after 1999</t>
  </si>
  <si>
    <r>
      <t xml:space="preserve">Growth of selective sales tax
</t>
    </r>
    <r>
      <rPr>
        <b/>
        <sz val="12"/>
        <color theme="1"/>
        <rFont val="Calibri"/>
        <family val="2"/>
        <scheme val="minor"/>
      </rPr>
      <t>Cyclical component</t>
    </r>
  </si>
  <si>
    <t>GDP and
 dummies for the two recent recessions
 (1985-2015)</t>
  </si>
  <si>
    <t>GDP and
 dummies for the two recent recessions
 (1995-2015)</t>
  </si>
  <si>
    <t>GDP growth x recent 2 recessions</t>
  </si>
  <si>
    <t>recession 2001-2002</t>
  </si>
  <si>
    <t>recession 2008-2010</t>
  </si>
  <si>
    <t>GDP growth x after 2000</t>
  </si>
  <si>
    <t>GDP and
interaction with the two recent recessions</t>
  </si>
  <si>
    <t>GDP and  
dummies for the two recent recessions</t>
  </si>
  <si>
    <t>GDP with a break point in 2000</t>
  </si>
  <si>
    <t>Trend growth rate</t>
  </si>
  <si>
    <t>Elasticity 
of cyclical change</t>
  </si>
  <si>
    <t>Real Stock returns</t>
  </si>
  <si>
    <t>Adjustment for recession</t>
  </si>
  <si>
    <t>Assumptions on trend and cyclical growth rate of tax revenues for simulation analysis</t>
  </si>
  <si>
    <t>Income tax dominant state</t>
  </si>
  <si>
    <t>Sales tax dominant state</t>
  </si>
  <si>
    <t>Constant growth of tax revenue</t>
  </si>
  <si>
    <t>returns from normal distribution</t>
  </si>
  <si>
    <t>Return from simulation</t>
  </si>
  <si>
    <t>Discount rate = 7.5%</t>
  </si>
  <si>
    <t>Discount rate = 6%</t>
  </si>
  <si>
    <t>Fast repayment of UAAL</t>
  </si>
  <si>
    <t>Slow repayment of UAAL</t>
  </si>
  <si>
    <t>Notes: 
Fast repayment of UAAL: Funding policy of 15-year level-dollar closed amortization with 5-year asset smoothing. 
Slow repayment of UAAL: Funding policy of 30-year level-percent open amortization with 5-year asset smoothing.</t>
  </si>
  <si>
    <t>Probability of employer contribution rising more than 3 percent of total tax revenue 
in a 2-year period at any time during the 30-year simulation period</t>
  </si>
  <si>
    <t>Returns from simulation</t>
  </si>
  <si>
    <t>Retursn from simulation</t>
  </si>
  <si>
    <t>Returns from normal distribution</t>
  </si>
  <si>
    <t>Probability of employer contribution as a percentage of total tax revenue 
rising above twice as high as the year-1 level at any time during the 30-year simulation period</t>
  </si>
  <si>
    <t>Probability of employer contribution as a percentage of total tax revenue 
rising above 1.5 times as high as the year-1 level at any time during the 30-year simulation period</t>
  </si>
  <si>
    <t>Employer contribution as a % of payroll in year 1</t>
  </si>
  <si>
    <t>Probability of low funded ratio*</t>
  </si>
  <si>
    <t>Probability of sharp increase in contribution rate**</t>
  </si>
  <si>
    <t>Present value of total employer contribution for 
year 1-15***</t>
  </si>
  <si>
    <t>Present value of total employer contribution for 
year 16-30***</t>
  </si>
  <si>
    <t xml:space="preserve">Notes:
* Probability of low funded ratio:  the probabilities of funded ratio falling below 40% in any year during the 30 year simulation period.
** Probability of sharp increase in contribution rate:  the probability of employer contribution rising more than 10% of payroll in a 5-year period at any time during the 30-year simulation period.
***  The present value of total employer contribution in year 1-15 under the policy scenario "fast repayment of UAAL and 7.5% discount rate" is standardized to 1. All other values are standardized accordingly.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</si>
</sst>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11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10" fontId="0" fillId="2" borderId="0" xfId="2" applyNumberFormat="1" applyFont="1" applyFill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19" xfId="2" applyNumberFormat="1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/>
    <xf numFmtId="165" fontId="0" fillId="0" borderId="0" xfId="2" applyNumberFormat="1" applyFont="1"/>
    <xf numFmtId="165" fontId="0" fillId="3" borderId="0" xfId="2" applyNumberFormat="1" applyFont="1" applyFill="1"/>
    <xf numFmtId="0" fontId="0" fillId="0" borderId="0" xfId="0" applyFont="1"/>
    <xf numFmtId="164" fontId="3" fillId="2" borderId="10" xfId="0" quotePrefix="1" applyNumberFormat="1" applyFont="1" applyFill="1" applyBorder="1" applyAlignment="1">
      <alignment horizontal="center" vertical="center"/>
    </xf>
    <xf numFmtId="164" fontId="0" fillId="2" borderId="0" xfId="0" quotePrefix="1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1" fillId="2" borderId="4" xfId="0" quotePrefix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9" fontId="0" fillId="2" borderId="7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20" xfId="0" applyBorder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0" xfId="0" applyBorder="1"/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165" fontId="0" fillId="0" borderId="6" xfId="2" applyNumberFormat="1" applyFont="1" applyBorder="1" applyAlignment="1">
      <alignment horizontal="center" vertical="center"/>
    </xf>
    <xf numFmtId="165" fontId="0" fillId="0" borderId="8" xfId="2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5" fontId="0" fillId="2" borderId="0" xfId="2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E4"/>
      <color rgb="FF450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24</xdr:row>
      <xdr:rowOff>76200</xdr:rowOff>
    </xdr:from>
    <xdr:to>
      <xdr:col>5</xdr:col>
      <xdr:colOff>18174</xdr:colOff>
      <xdr:row>45</xdr:row>
      <xdr:rowOff>76583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693C-65FB-443E-8BED-04E1EC3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867400"/>
          <a:ext cx="4475874" cy="400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32</xdr:row>
      <xdr:rowOff>156443</xdr:rowOff>
    </xdr:from>
    <xdr:to>
      <xdr:col>12</xdr:col>
      <xdr:colOff>399174</xdr:colOff>
      <xdr:row>54</xdr:row>
      <xdr:rowOff>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73C-DE15-4F77-BF43-5D4EC3FC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49" y="7471643"/>
          <a:ext cx="4513975" cy="403494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124992</xdr:rowOff>
    </xdr:from>
    <xdr:to>
      <xdr:col>6</xdr:col>
      <xdr:colOff>218466</xdr:colOff>
      <xdr:row>81</xdr:row>
      <xdr:rowOff>10692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2134D-7313-4B74-9552-C329E5B9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2012192"/>
          <a:ext cx="5200041" cy="464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12</xdr:row>
      <xdr:rowOff>104148</xdr:rowOff>
    </xdr:from>
    <xdr:to>
      <xdr:col>4</xdr:col>
      <xdr:colOff>466724</xdr:colOff>
      <xdr:row>34</xdr:row>
      <xdr:rowOff>76584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92D4E-6928-4E7F-8429-EEBAA899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4942848"/>
          <a:ext cx="4657725" cy="416343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438149</xdr:colOff>
      <xdr:row>12</xdr:row>
      <xdr:rowOff>104775</xdr:rowOff>
    </xdr:from>
    <xdr:to>
      <xdr:col>12</xdr:col>
      <xdr:colOff>218373</xdr:colOff>
      <xdr:row>34</xdr:row>
      <xdr:rowOff>76584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1DE045-C113-4368-89CE-E6DD8F4B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4943475"/>
          <a:ext cx="4657024" cy="4162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1</xdr:col>
      <xdr:colOff>1733550</xdr:colOff>
      <xdr:row>17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AFFC64-9F62-4814-9317-4C189E12C2D0}"/>
            </a:ext>
          </a:extLst>
        </xdr:cNvPr>
        <xdr:cNvSpPr txBox="1"/>
      </xdr:nvSpPr>
      <xdr:spPr>
        <a:xfrm>
          <a:off x="609600" y="54006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>
    <xdr:from>
      <xdr:col>5</xdr:col>
      <xdr:colOff>266699</xdr:colOff>
      <xdr:row>14</xdr:row>
      <xdr:rowOff>161925</xdr:rowOff>
    </xdr:from>
    <xdr:to>
      <xdr:col>8</xdr:col>
      <xdr:colOff>171449</xdr:colOff>
      <xdr:row>17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E6D9EC-8230-4950-A864-3766CFE8850F}"/>
            </a:ext>
          </a:extLst>
        </xdr:cNvPr>
        <xdr:cNvSpPr txBox="1"/>
      </xdr:nvSpPr>
      <xdr:spPr>
        <a:xfrm>
          <a:off x="5276849" y="538162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 editAs="oneCell">
    <xdr:from>
      <xdr:col>1</xdr:col>
      <xdr:colOff>1800224</xdr:colOff>
      <xdr:row>34</xdr:row>
      <xdr:rowOff>161924</xdr:rowOff>
    </xdr:from>
    <xdr:to>
      <xdr:col>8</xdr:col>
      <xdr:colOff>238125</xdr:colOff>
      <xdr:row>56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667F6B-5B3E-44D9-BF13-3D37A3C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824" y="7324724"/>
          <a:ext cx="4667251" cy="4171951"/>
        </a:xfrm>
        <a:prstGeom prst="rect">
          <a:avLst/>
        </a:prstGeom>
      </xdr:spPr>
    </xdr:pic>
    <xdr:clientData/>
  </xdr:twoCellAnchor>
  <xdr:twoCellAnchor>
    <xdr:from>
      <xdr:col>1</xdr:col>
      <xdr:colOff>2228849</xdr:colOff>
      <xdr:row>37</xdr:row>
      <xdr:rowOff>104775</xdr:rowOff>
    </xdr:from>
    <xdr:to>
      <xdr:col>4</xdr:col>
      <xdr:colOff>171449</xdr:colOff>
      <xdr:row>40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0A987C-CBBC-4629-9603-13C556C6B879}"/>
            </a:ext>
          </a:extLst>
        </xdr:cNvPr>
        <xdr:cNvSpPr txBox="1"/>
      </xdr:nvSpPr>
      <xdr:spPr>
        <a:xfrm>
          <a:off x="2838449" y="97059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95250</xdr:rowOff>
    </xdr:from>
    <xdr:to>
      <xdr:col>10</xdr:col>
      <xdr:colOff>598912</xdr:colOff>
      <xdr:row>23</xdr:row>
      <xdr:rowOff>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F01BC-1FA6-4127-99BC-C4106717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0"/>
          <a:ext cx="93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133350</xdr:rowOff>
    </xdr:from>
    <xdr:to>
      <xdr:col>11</xdr:col>
      <xdr:colOff>27412</xdr:colOff>
      <xdr:row>26</xdr:row>
      <xdr:rowOff>142802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70D84-494D-4F77-94D3-DB975CA7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514850"/>
          <a:ext cx="9304762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46455</xdr:colOff>
      <xdr:row>57</xdr:row>
      <xdr:rowOff>9429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90762-A7DE-47B9-8507-CDA79676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9361905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541769</xdr:colOff>
      <xdr:row>61</xdr:row>
      <xdr:rowOff>180881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54D8E-D508-41D7-8298-A53B4D08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049000"/>
          <a:ext cx="9247619" cy="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142875</xdr:rowOff>
    </xdr:from>
    <xdr:to>
      <xdr:col>21</xdr:col>
      <xdr:colOff>129835</xdr:colOff>
      <xdr:row>21</xdr:row>
      <xdr:rowOff>170743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ED72E-7E5F-4AA1-A16D-84F3B1E3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23875"/>
          <a:ext cx="6054385" cy="364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C3-6ACB-4EF0-B3FB-72A8951BB9D5}">
  <dimension ref="A2:G16"/>
  <sheetViews>
    <sheetView workbookViewId="0">
      <selection activeCell="B30" sqref="B30"/>
    </sheetView>
  </sheetViews>
  <sheetFormatPr defaultRowHeight="15" x14ac:dyDescent="0.25"/>
  <cols>
    <col min="2" max="2" width="38.5703125" customWidth="1"/>
  </cols>
  <sheetData>
    <row r="2" spans="1:7" x14ac:dyDescent="0.25">
      <c r="A2" s="7"/>
      <c r="B2" s="98"/>
      <c r="C2" s="98"/>
      <c r="D2" s="98"/>
      <c r="E2" s="98"/>
      <c r="F2" s="98"/>
      <c r="G2" s="7"/>
    </row>
    <row r="3" spans="1:7" ht="18" customHeight="1" x14ac:dyDescent="0.25">
      <c r="A3" s="7"/>
      <c r="B3" s="7"/>
      <c r="C3" s="138" t="s">
        <v>83</v>
      </c>
      <c r="D3" s="138"/>
      <c r="E3" s="138"/>
      <c r="F3" s="138"/>
      <c r="G3" s="7"/>
    </row>
    <row r="4" spans="1:7" ht="18" customHeight="1" x14ac:dyDescent="0.25">
      <c r="A4" s="7"/>
      <c r="B4" s="98"/>
      <c r="C4" s="103">
        <v>-0.4</v>
      </c>
      <c r="D4" s="103">
        <v>-0.3</v>
      </c>
      <c r="E4" s="103">
        <v>-0.2</v>
      </c>
      <c r="F4" s="103">
        <v>-0.1</v>
      </c>
      <c r="G4" s="7"/>
    </row>
    <row r="5" spans="1:7" ht="24" customHeight="1" x14ac:dyDescent="0.25">
      <c r="A5" s="7"/>
      <c r="B5" s="104" t="s">
        <v>79</v>
      </c>
      <c r="C5" s="99">
        <v>1.5E-3</v>
      </c>
      <c r="D5" s="99">
        <v>9.3333333333333341E-3</v>
      </c>
      <c r="E5" s="99">
        <v>3.6183333333333331E-2</v>
      </c>
      <c r="F5" s="99">
        <v>0.1125</v>
      </c>
      <c r="G5" s="7"/>
    </row>
    <row r="6" spans="1:7" ht="24" customHeight="1" x14ac:dyDescent="0.25">
      <c r="A6" s="7"/>
      <c r="B6" s="105" t="s">
        <v>80</v>
      </c>
      <c r="C6" s="101">
        <v>3.2000000000000002E-3</v>
      </c>
      <c r="D6" s="101">
        <v>1.2283333333333334E-2</v>
      </c>
      <c r="E6" s="101">
        <v>3.6900000000000002E-2</v>
      </c>
      <c r="F6" s="101">
        <v>0.10453333333333334</v>
      </c>
      <c r="G6" s="7"/>
    </row>
    <row r="7" spans="1:7" ht="24" customHeight="1" x14ac:dyDescent="0.25">
      <c r="A7" s="7"/>
      <c r="B7" s="104" t="s">
        <v>77</v>
      </c>
      <c r="C7" s="99"/>
      <c r="D7" s="99"/>
      <c r="E7" s="99"/>
      <c r="F7" s="99"/>
      <c r="G7" s="7"/>
    </row>
    <row r="8" spans="1:7" ht="24" customHeight="1" x14ac:dyDescent="0.25">
      <c r="A8" s="7"/>
      <c r="B8" s="32" t="s">
        <v>78</v>
      </c>
      <c r="C8" s="100"/>
      <c r="D8" s="100"/>
      <c r="E8" s="100"/>
      <c r="F8" s="100"/>
      <c r="G8" s="7"/>
    </row>
    <row r="9" spans="1:7" ht="24" customHeight="1" x14ac:dyDescent="0.25">
      <c r="A9" s="7"/>
      <c r="B9" s="104"/>
      <c r="C9" s="139" t="s">
        <v>83</v>
      </c>
      <c r="D9" s="139"/>
      <c r="E9" s="139"/>
      <c r="F9" s="139"/>
      <c r="G9" s="7"/>
    </row>
    <row r="10" spans="1:7" ht="24" customHeight="1" x14ac:dyDescent="0.25">
      <c r="A10" s="7"/>
      <c r="B10" s="32"/>
      <c r="C10" s="103">
        <v>-0.4</v>
      </c>
      <c r="D10" s="103">
        <v>-0.3</v>
      </c>
      <c r="E10" s="103">
        <v>-0.2</v>
      </c>
      <c r="F10" s="103">
        <v>-0.1</v>
      </c>
      <c r="G10" s="7"/>
    </row>
    <row r="11" spans="1:7" ht="24" customHeight="1" x14ac:dyDescent="0.25">
      <c r="A11" s="7"/>
      <c r="B11" s="30" t="s">
        <v>79</v>
      </c>
      <c r="C11" s="102">
        <v>6.6666666666666664E-4</v>
      </c>
      <c r="D11" s="102">
        <v>4.6333333333333331E-3</v>
      </c>
      <c r="E11" s="102">
        <v>2.6599999999999999E-2</v>
      </c>
      <c r="F11" s="102">
        <v>9.8016666666666669E-2</v>
      </c>
      <c r="G11" s="7"/>
    </row>
    <row r="12" spans="1:7" ht="24" customHeight="1" x14ac:dyDescent="0.25">
      <c r="A12" s="7"/>
      <c r="B12" s="30" t="s">
        <v>81</v>
      </c>
      <c r="C12" s="102">
        <v>0</v>
      </c>
      <c r="D12" s="102">
        <v>1.5866666666666668E-2</v>
      </c>
      <c r="E12" s="102">
        <v>3.1966666666666664E-2</v>
      </c>
      <c r="F12" s="102">
        <v>0.13046666666666668</v>
      </c>
      <c r="G12" s="7"/>
    </row>
    <row r="13" spans="1:7" ht="24" customHeight="1" x14ac:dyDescent="0.25">
      <c r="A13" s="7"/>
      <c r="B13" s="30" t="s">
        <v>77</v>
      </c>
      <c r="C13" s="102"/>
      <c r="D13" s="102"/>
      <c r="E13" s="102"/>
      <c r="F13" s="102"/>
      <c r="G13" s="7"/>
    </row>
    <row r="14" spans="1:7" ht="24" customHeight="1" x14ac:dyDescent="0.25">
      <c r="A14" s="7"/>
      <c r="B14" s="32" t="s">
        <v>82</v>
      </c>
      <c r="C14" s="100"/>
      <c r="D14" s="100"/>
      <c r="E14" s="100"/>
      <c r="F14" s="100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</sheetData>
  <mergeCells count="2">
    <mergeCell ref="C3:F3"/>
    <mergeCell ref="C9:F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H10"/>
  <sheetViews>
    <sheetView zoomScale="160" zoomScaleNormal="160" workbookViewId="0">
      <selection activeCell="D20" sqref="D20"/>
    </sheetView>
  </sheetViews>
  <sheetFormatPr defaultRowHeight="15" x14ac:dyDescent="0.25"/>
  <cols>
    <col min="2" max="2" width="21.7109375" customWidth="1"/>
    <col min="3" max="6" width="13.42578125" customWidth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24" customHeight="1" x14ac:dyDescent="0.25">
      <c r="A2" s="27"/>
      <c r="B2" s="139" t="s">
        <v>72</v>
      </c>
      <c r="C2" s="139"/>
      <c r="D2" s="139"/>
      <c r="E2" s="139"/>
      <c r="F2" s="139"/>
      <c r="G2" s="27"/>
      <c r="H2" s="27"/>
    </row>
    <row r="3" spans="1:8" ht="48" customHeight="1" x14ac:dyDescent="0.25">
      <c r="A3" s="27"/>
      <c r="B3" s="56"/>
      <c r="C3" s="56" t="s">
        <v>66</v>
      </c>
      <c r="D3" s="56" t="s">
        <v>67</v>
      </c>
      <c r="E3" s="56" t="s">
        <v>68</v>
      </c>
      <c r="F3" s="56" t="s">
        <v>69</v>
      </c>
      <c r="G3" s="27"/>
      <c r="H3" s="27"/>
    </row>
    <row r="4" spans="1:8" ht="30" x14ac:dyDescent="0.25">
      <c r="A4" s="27"/>
      <c r="B4" s="17" t="s">
        <v>71</v>
      </c>
      <c r="C4" s="94">
        <v>0.55000000000000004</v>
      </c>
      <c r="D4" s="94">
        <v>0.2</v>
      </c>
      <c r="E4" s="94">
        <v>0.1</v>
      </c>
      <c r="F4" s="94">
        <v>0.15</v>
      </c>
      <c r="G4" s="27"/>
      <c r="H4" s="27"/>
    </row>
    <row r="5" spans="1:8" ht="42" customHeight="1" x14ac:dyDescent="0.25">
      <c r="A5" s="27"/>
      <c r="B5" s="44" t="s">
        <v>70</v>
      </c>
      <c r="C5" s="95">
        <v>0</v>
      </c>
      <c r="D5" s="95">
        <v>0.6</v>
      </c>
      <c r="E5" s="95">
        <v>0.25</v>
      </c>
      <c r="F5" s="95">
        <v>0.15</v>
      </c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93"/>
      <c r="B10" s="93"/>
      <c r="C10" s="93"/>
      <c r="D10" s="93"/>
      <c r="E10" s="93"/>
      <c r="F10" s="93"/>
      <c r="G10" s="93"/>
      <c r="H10" s="93"/>
    </row>
  </sheetData>
  <mergeCells count="1">
    <mergeCell ref="B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A0ED-A2B5-4FB8-80F2-7DD4B0EDAE27}">
  <dimension ref="A1:M31"/>
  <sheetViews>
    <sheetView zoomScale="115" zoomScaleNormal="115" workbookViewId="0">
      <selection activeCell="B1" sqref="B1:B1048576"/>
    </sheetView>
  </sheetViews>
  <sheetFormatPr defaultRowHeight="15" x14ac:dyDescent="0.25"/>
  <cols>
    <col min="1" max="1" width="9.140625" style="7"/>
    <col min="2" max="2" width="19.7109375" customWidth="1"/>
    <col min="3" max="3" width="24.28515625" customWidth="1"/>
    <col min="4" max="7" width="21.140625" customWidth="1"/>
    <col min="8" max="8" width="9.140625" style="7"/>
  </cols>
  <sheetData>
    <row r="1" spans="2:13" s="7" customFormat="1" x14ac:dyDescent="0.25"/>
    <row r="2" spans="2:13" ht="42" customHeight="1" x14ac:dyDescent="0.25">
      <c r="B2" s="202" t="s">
        <v>159</v>
      </c>
      <c r="C2" s="200"/>
      <c r="D2" s="200"/>
      <c r="E2" s="200"/>
      <c r="F2" s="200"/>
      <c r="G2" s="200"/>
      <c r="I2" s="7"/>
      <c r="J2" s="7"/>
    </row>
    <row r="3" spans="2:13" ht="30" customHeight="1" x14ac:dyDescent="0.25">
      <c r="B3" s="185"/>
      <c r="C3" s="186"/>
      <c r="D3" s="203" t="s">
        <v>145</v>
      </c>
      <c r="E3" s="203" t="s">
        <v>146</v>
      </c>
      <c r="F3" s="187" t="s">
        <v>147</v>
      </c>
      <c r="G3" s="188"/>
    </row>
    <row r="4" spans="2:13" ht="45" customHeight="1" x14ac:dyDescent="0.25">
      <c r="B4" s="189"/>
      <c r="C4" s="93"/>
      <c r="D4" s="190" t="s">
        <v>156</v>
      </c>
      <c r="E4" s="190" t="s">
        <v>157</v>
      </c>
      <c r="F4" s="190" t="s">
        <v>156</v>
      </c>
      <c r="G4" s="191" t="s">
        <v>158</v>
      </c>
    </row>
    <row r="5" spans="2:13" ht="19.5" customHeight="1" x14ac:dyDescent="0.25">
      <c r="B5" s="192" t="s">
        <v>150</v>
      </c>
      <c r="C5" s="93" t="s">
        <v>152</v>
      </c>
      <c r="D5" s="193">
        <f>J5</f>
        <v>0.20449999999999999</v>
      </c>
      <c r="E5" s="193">
        <f t="shared" ref="E5:G5" si="0">K5</f>
        <v>0.14299999999999999</v>
      </c>
      <c r="F5" s="193">
        <f t="shared" si="0"/>
        <v>8.1500000000000003E-2</v>
      </c>
      <c r="G5" s="194">
        <f t="shared" si="0"/>
        <v>6.5500000000000003E-2</v>
      </c>
      <c r="J5">
        <v>0.20449999999999999</v>
      </c>
      <c r="K5">
        <v>0.14299999999999999</v>
      </c>
      <c r="L5">
        <v>8.1500000000000003E-2</v>
      </c>
      <c r="M5">
        <v>6.5500000000000003E-2</v>
      </c>
    </row>
    <row r="6" spans="2:13" ht="19.5" customHeight="1" x14ac:dyDescent="0.25">
      <c r="B6" s="192"/>
      <c r="C6" s="93" t="s">
        <v>153</v>
      </c>
      <c r="D6" s="193">
        <f>J6</f>
        <v>0.1585</v>
      </c>
      <c r="E6" s="193">
        <f t="shared" ref="E6" si="1">K6</f>
        <v>7.8E-2</v>
      </c>
      <c r="F6" s="193">
        <f t="shared" ref="F6" si="2">L6</f>
        <v>9.4999999999999998E-3</v>
      </c>
      <c r="G6" s="194">
        <f t="shared" ref="G6" si="3">M6</f>
        <v>7.0000000000000001E-3</v>
      </c>
      <c r="J6">
        <v>0.1585</v>
      </c>
      <c r="K6">
        <v>7.8E-2</v>
      </c>
      <c r="L6">
        <v>9.4999999999999998E-3</v>
      </c>
      <c r="M6">
        <v>7.0000000000000001E-3</v>
      </c>
    </row>
    <row r="7" spans="2:13" ht="9" customHeight="1" x14ac:dyDescent="0.25">
      <c r="B7" s="195"/>
      <c r="C7" s="93"/>
      <c r="D7" s="193"/>
      <c r="E7" s="193"/>
      <c r="F7" s="193"/>
      <c r="G7" s="194"/>
      <c r="J7">
        <v>1.95E-2</v>
      </c>
      <c r="K7">
        <v>3.5000000000000001E-3</v>
      </c>
      <c r="L7">
        <v>1E-3</v>
      </c>
      <c r="M7">
        <v>0</v>
      </c>
    </row>
    <row r="8" spans="2:13" ht="19.5" customHeight="1" x14ac:dyDescent="0.25">
      <c r="B8" s="192" t="s">
        <v>151</v>
      </c>
      <c r="C8" s="93" t="s">
        <v>152</v>
      </c>
      <c r="D8" s="193">
        <f>J7</f>
        <v>1.95E-2</v>
      </c>
      <c r="E8" s="193">
        <f t="shared" ref="E8:G8" si="4">K7</f>
        <v>3.5000000000000001E-3</v>
      </c>
      <c r="F8" s="193">
        <f t="shared" si="4"/>
        <v>1E-3</v>
      </c>
      <c r="G8" s="194">
        <f t="shared" si="4"/>
        <v>0</v>
      </c>
      <c r="J8">
        <v>0.01</v>
      </c>
      <c r="K8">
        <v>0</v>
      </c>
      <c r="L8">
        <v>0</v>
      </c>
      <c r="M8">
        <v>0</v>
      </c>
    </row>
    <row r="9" spans="2:13" ht="19.5" customHeight="1" x14ac:dyDescent="0.25">
      <c r="B9" s="196"/>
      <c r="C9" s="197" t="s">
        <v>153</v>
      </c>
      <c r="D9" s="198">
        <f>J8</f>
        <v>0.01</v>
      </c>
      <c r="E9" s="198">
        <f t="shared" ref="E9" si="5">K8</f>
        <v>0</v>
      </c>
      <c r="F9" s="198">
        <f t="shared" ref="F9" si="6">L8</f>
        <v>0</v>
      </c>
      <c r="G9" s="199">
        <f t="shared" ref="G9" si="7">M8</f>
        <v>0</v>
      </c>
    </row>
    <row r="10" spans="2:13" ht="66" customHeight="1" x14ac:dyDescent="0.25">
      <c r="B10" s="184" t="s">
        <v>154</v>
      </c>
      <c r="C10" s="184"/>
      <c r="D10" s="184"/>
      <c r="E10" s="184"/>
      <c r="F10" s="184"/>
      <c r="G10" s="184"/>
    </row>
    <row r="11" spans="2:13" x14ac:dyDescent="0.25">
      <c r="B11" s="7"/>
      <c r="C11" s="7"/>
      <c r="D11" s="83"/>
      <c r="E11" s="83"/>
      <c r="F11" s="83"/>
      <c r="G11" s="7"/>
    </row>
    <row r="12" spans="2:13" s="7" customFormat="1" x14ac:dyDescent="0.25"/>
    <row r="13" spans="2:13" s="7" customFormat="1" x14ac:dyDescent="0.25"/>
    <row r="14" spans="2:13" s="7" customFormat="1" x14ac:dyDescent="0.25"/>
    <row r="15" spans="2:13" ht="32.25" customHeight="1" x14ac:dyDescent="0.25">
      <c r="B15" s="202" t="s">
        <v>160</v>
      </c>
      <c r="C15" s="200"/>
      <c r="D15" s="200"/>
      <c r="E15" s="200"/>
      <c r="F15" s="200"/>
      <c r="G15" s="200"/>
    </row>
    <row r="16" spans="2:13" ht="30" x14ac:dyDescent="0.25">
      <c r="B16" s="185"/>
      <c r="C16" s="186"/>
      <c r="D16" s="203" t="s">
        <v>145</v>
      </c>
      <c r="E16" s="203" t="s">
        <v>146</v>
      </c>
      <c r="F16" s="187" t="s">
        <v>147</v>
      </c>
      <c r="G16" s="188"/>
    </row>
    <row r="17" spans="2:13" ht="30" x14ac:dyDescent="0.25">
      <c r="B17" s="189"/>
      <c r="C17" s="93"/>
      <c r="D17" s="190" t="s">
        <v>156</v>
      </c>
      <c r="E17" s="190" t="s">
        <v>157</v>
      </c>
      <c r="F17" s="190" t="s">
        <v>156</v>
      </c>
      <c r="G17" s="191" t="s">
        <v>158</v>
      </c>
    </row>
    <row r="18" spans="2:13" ht="19.5" customHeight="1" x14ac:dyDescent="0.25">
      <c r="B18" s="192" t="s">
        <v>150</v>
      </c>
      <c r="C18" s="93" t="s">
        <v>152</v>
      </c>
      <c r="D18" s="193">
        <f>J18</f>
        <v>0.45</v>
      </c>
      <c r="E18" s="193">
        <f t="shared" ref="E18:G19" si="8">K18</f>
        <v>0.40450000000000003</v>
      </c>
      <c r="F18" s="193">
        <f t="shared" si="8"/>
        <v>0.39450000000000002</v>
      </c>
      <c r="G18" s="194">
        <f t="shared" si="8"/>
        <v>0.40100000000000002</v>
      </c>
      <c r="J18">
        <v>0.45</v>
      </c>
      <c r="K18">
        <v>0.40450000000000003</v>
      </c>
      <c r="L18">
        <v>0.39450000000000002</v>
      </c>
      <c r="M18">
        <v>0.40100000000000002</v>
      </c>
    </row>
    <row r="19" spans="2:13" ht="19.5" customHeight="1" x14ac:dyDescent="0.25">
      <c r="B19" s="192"/>
      <c r="C19" s="93" t="s">
        <v>153</v>
      </c>
      <c r="D19" s="193">
        <f>J19</f>
        <v>0.39600000000000002</v>
      </c>
      <c r="E19" s="193">
        <f t="shared" si="8"/>
        <v>0.34499999999999997</v>
      </c>
      <c r="F19" s="193">
        <f t="shared" si="8"/>
        <v>0.31950000000000001</v>
      </c>
      <c r="G19" s="194">
        <f t="shared" si="8"/>
        <v>0.29849999999999999</v>
      </c>
      <c r="J19">
        <v>0.39600000000000002</v>
      </c>
      <c r="K19">
        <v>0.34499999999999997</v>
      </c>
      <c r="L19">
        <v>0.31950000000000001</v>
      </c>
      <c r="M19">
        <v>0.29849999999999999</v>
      </c>
    </row>
    <row r="20" spans="2:13" ht="7.5" customHeight="1" x14ac:dyDescent="0.25">
      <c r="B20" s="195"/>
      <c r="C20" s="93"/>
      <c r="D20" s="193"/>
      <c r="E20" s="193"/>
      <c r="F20" s="193"/>
      <c r="G20" s="194"/>
      <c r="J20">
        <v>0.1195</v>
      </c>
      <c r="K20">
        <v>5.5E-2</v>
      </c>
      <c r="L20">
        <v>2.2499999999999999E-2</v>
      </c>
      <c r="M20">
        <v>1.0500000000000001E-2</v>
      </c>
    </row>
    <row r="21" spans="2:13" ht="19.5" customHeight="1" x14ac:dyDescent="0.25">
      <c r="B21" s="192" t="s">
        <v>151</v>
      </c>
      <c r="C21" s="93" t="s">
        <v>152</v>
      </c>
      <c r="D21" s="193">
        <f>J20</f>
        <v>0.1195</v>
      </c>
      <c r="E21" s="193">
        <f t="shared" ref="E21:G22" si="9">K20</f>
        <v>5.5E-2</v>
      </c>
      <c r="F21" s="193">
        <f t="shared" si="9"/>
        <v>2.2499999999999999E-2</v>
      </c>
      <c r="G21" s="194">
        <f t="shared" si="9"/>
        <v>1.0500000000000001E-2</v>
      </c>
      <c r="J21">
        <v>7.85E-2</v>
      </c>
      <c r="K21">
        <v>1.7500000000000002E-2</v>
      </c>
      <c r="L21">
        <v>0</v>
      </c>
      <c r="M21">
        <v>0</v>
      </c>
    </row>
    <row r="22" spans="2:13" ht="19.5" customHeight="1" x14ac:dyDescent="0.25">
      <c r="B22" s="196"/>
      <c r="C22" s="197" t="s">
        <v>153</v>
      </c>
      <c r="D22" s="198">
        <f>J21</f>
        <v>7.85E-2</v>
      </c>
      <c r="E22" s="198">
        <f t="shared" si="9"/>
        <v>1.7500000000000002E-2</v>
      </c>
      <c r="F22" s="198">
        <f t="shared" si="9"/>
        <v>0</v>
      </c>
      <c r="G22" s="199">
        <f t="shared" si="9"/>
        <v>0</v>
      </c>
    </row>
    <row r="23" spans="2:13" ht="57" customHeight="1" x14ac:dyDescent="0.25">
      <c r="B23" s="184" t="s">
        <v>154</v>
      </c>
      <c r="C23" s="184"/>
      <c r="D23" s="184"/>
      <c r="E23" s="184"/>
      <c r="F23" s="184"/>
      <c r="G23" s="184"/>
    </row>
    <row r="24" spans="2:13" x14ac:dyDescent="0.25">
      <c r="B24" s="7"/>
      <c r="C24" s="7"/>
      <c r="D24" s="7"/>
      <c r="E24" s="7"/>
      <c r="F24" s="7"/>
      <c r="G24" s="7"/>
      <c r="I24" s="7"/>
      <c r="J24" s="7"/>
      <c r="K24" s="7"/>
    </row>
    <row r="25" spans="2:13" x14ac:dyDescent="0.25">
      <c r="B25" s="7"/>
      <c r="C25" s="7"/>
      <c r="D25" s="7"/>
      <c r="E25" s="7"/>
      <c r="F25" s="7"/>
      <c r="G25" s="7"/>
      <c r="I25" s="7"/>
      <c r="J25" s="7"/>
      <c r="K25" s="7"/>
    </row>
    <row r="26" spans="2:13" x14ac:dyDescent="0.25">
      <c r="B26" s="7"/>
      <c r="C26" s="7"/>
      <c r="D26" s="7"/>
      <c r="E26" s="7"/>
      <c r="F26" s="7"/>
      <c r="G26" s="7"/>
      <c r="I26" s="7"/>
      <c r="J26" s="7"/>
      <c r="K26" s="7"/>
    </row>
    <row r="27" spans="2:13" x14ac:dyDescent="0.25">
      <c r="B27" s="7"/>
      <c r="C27" s="7"/>
      <c r="D27" s="7"/>
      <c r="E27" s="7"/>
      <c r="F27" s="7"/>
      <c r="G27" s="7"/>
      <c r="I27" s="7"/>
      <c r="J27" s="7"/>
      <c r="K27" s="7"/>
    </row>
    <row r="28" spans="2:13" x14ac:dyDescent="0.25">
      <c r="B28" s="7"/>
      <c r="C28" s="7"/>
      <c r="D28" s="7"/>
      <c r="E28" s="7"/>
      <c r="F28" s="7"/>
      <c r="G28" s="7"/>
      <c r="I28" s="7"/>
      <c r="J28" s="7"/>
      <c r="K28" s="7"/>
    </row>
    <row r="29" spans="2:13" x14ac:dyDescent="0.25">
      <c r="B29" s="7"/>
      <c r="C29" s="7"/>
      <c r="D29" s="7"/>
      <c r="E29" s="7"/>
      <c r="F29" s="7"/>
      <c r="G29" s="7"/>
      <c r="I29" s="7"/>
      <c r="J29" s="7"/>
      <c r="K29" s="7"/>
    </row>
    <row r="30" spans="2:13" x14ac:dyDescent="0.25">
      <c r="B30" s="7"/>
      <c r="C30" s="7"/>
      <c r="D30" s="7"/>
      <c r="E30" s="7"/>
      <c r="F30" s="7"/>
      <c r="G30" s="7"/>
      <c r="I30" s="7"/>
      <c r="J30" s="7"/>
      <c r="K30" s="7"/>
    </row>
    <row r="31" spans="2:13" x14ac:dyDescent="0.25">
      <c r="B31" s="7"/>
      <c r="C31" s="7"/>
      <c r="D31" s="7"/>
      <c r="E31" s="7"/>
      <c r="F31" s="7"/>
      <c r="G31" s="7"/>
      <c r="I31" s="7"/>
      <c r="J31" s="7"/>
      <c r="K31" s="7"/>
    </row>
  </sheetData>
  <mergeCells count="10">
    <mergeCell ref="B2:G2"/>
    <mergeCell ref="B15:G15"/>
    <mergeCell ref="F16:G16"/>
    <mergeCell ref="B18:B19"/>
    <mergeCell ref="B21:B22"/>
    <mergeCell ref="B23:G23"/>
    <mergeCell ref="F3:G3"/>
    <mergeCell ref="B5:B6"/>
    <mergeCell ref="B8:B9"/>
    <mergeCell ref="B10:G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20AD-1954-4ED3-85EA-DC4DA14EE02C}">
  <dimension ref="A2:M19"/>
  <sheetViews>
    <sheetView zoomScale="130" zoomScaleNormal="130" workbookViewId="0">
      <selection activeCell="C17" sqref="C17"/>
    </sheetView>
  </sheetViews>
  <sheetFormatPr defaultRowHeight="15" x14ac:dyDescent="0.25"/>
  <cols>
    <col min="2" max="2" width="19.7109375" customWidth="1"/>
    <col min="3" max="3" width="24.28515625" customWidth="1"/>
    <col min="4" max="7" width="21.140625" customWidth="1"/>
  </cols>
  <sheetData>
    <row r="2" spans="1:13" ht="37.5" customHeight="1" x14ac:dyDescent="0.25">
      <c r="A2" s="7"/>
      <c r="B2" s="202" t="s">
        <v>155</v>
      </c>
      <c r="C2" s="200"/>
      <c r="D2" s="200"/>
      <c r="E2" s="200"/>
      <c r="F2" s="200"/>
      <c r="G2" s="200"/>
      <c r="H2" s="7"/>
      <c r="I2" s="7"/>
      <c r="J2" s="7"/>
    </row>
    <row r="3" spans="1:13" ht="30" customHeight="1" x14ac:dyDescent="0.25">
      <c r="A3" s="7"/>
      <c r="B3" s="185"/>
      <c r="C3" s="186"/>
      <c r="D3" s="203" t="s">
        <v>145</v>
      </c>
      <c r="E3" s="203" t="s">
        <v>146</v>
      </c>
      <c r="F3" s="187" t="s">
        <v>147</v>
      </c>
      <c r="G3" s="188"/>
      <c r="H3" s="7"/>
    </row>
    <row r="4" spans="1:13" ht="45" customHeight="1" x14ac:dyDescent="0.25">
      <c r="A4" s="7"/>
      <c r="B4" s="189"/>
      <c r="C4" s="93"/>
      <c r="D4" s="190" t="s">
        <v>149</v>
      </c>
      <c r="E4" s="190" t="s">
        <v>149</v>
      </c>
      <c r="F4" s="190" t="s">
        <v>149</v>
      </c>
      <c r="G4" s="191" t="s">
        <v>148</v>
      </c>
      <c r="H4" s="7"/>
    </row>
    <row r="5" spans="1:13" ht="19.5" customHeight="1" x14ac:dyDescent="0.25">
      <c r="A5" s="7"/>
      <c r="B5" s="192" t="s">
        <v>150</v>
      </c>
      <c r="C5" s="93" t="s">
        <v>152</v>
      </c>
      <c r="D5" s="193">
        <f>J5</f>
        <v>0.4995</v>
      </c>
      <c r="E5" s="193">
        <f t="shared" ref="E5:G6" si="0">K5</f>
        <v>0.42149999999999999</v>
      </c>
      <c r="F5" s="193">
        <f t="shared" si="0"/>
        <v>0.36849999999999999</v>
      </c>
      <c r="G5" s="194">
        <f t="shared" si="0"/>
        <v>0.33400000000000002</v>
      </c>
      <c r="H5" s="7"/>
      <c r="J5">
        <v>0.4995</v>
      </c>
      <c r="K5">
        <v>0.42149999999999999</v>
      </c>
      <c r="L5">
        <v>0.36849999999999999</v>
      </c>
      <c r="M5">
        <v>0.33400000000000002</v>
      </c>
    </row>
    <row r="6" spans="1:13" ht="19.5" customHeight="1" x14ac:dyDescent="0.25">
      <c r="A6" s="7"/>
      <c r="B6" s="192"/>
      <c r="C6" s="93" t="s">
        <v>153</v>
      </c>
      <c r="D6" s="193">
        <f>J6</f>
        <v>5.9499999999999997E-2</v>
      </c>
      <c r="E6" s="193">
        <f t="shared" si="0"/>
        <v>2.0500000000000001E-2</v>
      </c>
      <c r="F6" s="193">
        <f t="shared" si="0"/>
        <v>9.4999999999999998E-3</v>
      </c>
      <c r="G6" s="194">
        <f t="shared" si="0"/>
        <v>5.4999999999999997E-3</v>
      </c>
      <c r="H6" s="7"/>
      <c r="J6">
        <v>5.9499999999999997E-2</v>
      </c>
      <c r="K6">
        <v>2.0500000000000001E-2</v>
      </c>
      <c r="L6">
        <v>9.4999999999999998E-3</v>
      </c>
      <c r="M6">
        <v>5.4999999999999997E-3</v>
      </c>
    </row>
    <row r="7" spans="1:13" ht="9" customHeight="1" x14ac:dyDescent="0.25">
      <c r="A7" s="7"/>
      <c r="B7" s="195"/>
      <c r="C7" s="93"/>
      <c r="D7" s="193"/>
      <c r="E7" s="193"/>
      <c r="F7" s="193"/>
      <c r="G7" s="194"/>
      <c r="H7" s="7"/>
      <c r="J7">
        <v>0.47899999999999998</v>
      </c>
      <c r="K7">
        <v>0.4</v>
      </c>
      <c r="L7">
        <v>0.34300000000000003</v>
      </c>
      <c r="M7">
        <v>0.34050000000000002</v>
      </c>
    </row>
    <row r="8" spans="1:13" ht="19.5" customHeight="1" x14ac:dyDescent="0.25">
      <c r="A8" s="7"/>
      <c r="B8" s="192" t="s">
        <v>151</v>
      </c>
      <c r="C8" s="93" t="s">
        <v>152</v>
      </c>
      <c r="D8" s="193">
        <f>J7</f>
        <v>0.47899999999999998</v>
      </c>
      <c r="E8" s="193">
        <f t="shared" ref="E8:G9" si="1">K7</f>
        <v>0.4</v>
      </c>
      <c r="F8" s="193">
        <f t="shared" si="1"/>
        <v>0.34300000000000003</v>
      </c>
      <c r="G8" s="194">
        <f t="shared" si="1"/>
        <v>0.34050000000000002</v>
      </c>
      <c r="H8" s="7"/>
      <c r="J8">
        <v>5.8000000000000003E-2</v>
      </c>
      <c r="K8">
        <v>1.4999999999999999E-2</v>
      </c>
      <c r="L8">
        <v>6.4999999999999997E-3</v>
      </c>
      <c r="M8">
        <v>7.4999999999999997E-3</v>
      </c>
    </row>
    <row r="9" spans="1:13" ht="19.5" customHeight="1" x14ac:dyDescent="0.25">
      <c r="A9" s="7"/>
      <c r="B9" s="196"/>
      <c r="C9" s="197" t="s">
        <v>153</v>
      </c>
      <c r="D9" s="198">
        <f>J8</f>
        <v>5.8000000000000003E-2</v>
      </c>
      <c r="E9" s="198">
        <f t="shared" si="1"/>
        <v>1.4999999999999999E-2</v>
      </c>
      <c r="F9" s="198">
        <f t="shared" si="1"/>
        <v>6.4999999999999997E-3</v>
      </c>
      <c r="G9" s="199">
        <f t="shared" si="1"/>
        <v>7.4999999999999997E-3</v>
      </c>
      <c r="H9" s="7"/>
    </row>
    <row r="10" spans="1:13" ht="66" customHeight="1" x14ac:dyDescent="0.25">
      <c r="A10" s="7"/>
      <c r="B10" s="184" t="s">
        <v>154</v>
      </c>
      <c r="C10" s="184"/>
      <c r="D10" s="184"/>
      <c r="E10" s="184"/>
      <c r="F10" s="184"/>
      <c r="G10" s="184"/>
      <c r="H10" s="7"/>
    </row>
    <row r="11" spans="1:13" x14ac:dyDescent="0.25">
      <c r="A11" s="7"/>
      <c r="B11" s="7"/>
      <c r="C11" s="7"/>
      <c r="D11" s="83"/>
      <c r="E11" s="83"/>
      <c r="F11" s="83"/>
      <c r="G11" s="7"/>
      <c r="H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</row>
    <row r="13" spans="1:13" x14ac:dyDescent="0.25">
      <c r="A13" s="7"/>
      <c r="H13" s="7"/>
    </row>
    <row r="14" spans="1:13" x14ac:dyDescent="0.25">
      <c r="A14" s="7"/>
      <c r="H14" s="7"/>
    </row>
    <row r="15" spans="1:13" x14ac:dyDescent="0.25">
      <c r="A15" s="7"/>
      <c r="H15" s="7"/>
    </row>
    <row r="16" spans="1:13" x14ac:dyDescent="0.25">
      <c r="A16" s="7"/>
      <c r="D16">
        <v>0.4995</v>
      </c>
      <c r="E16">
        <v>0.42149999999999999</v>
      </c>
      <c r="F16">
        <v>0.36849999999999999</v>
      </c>
      <c r="G16">
        <v>0.33400000000000002</v>
      </c>
    </row>
    <row r="17" spans="1:7" x14ac:dyDescent="0.25">
      <c r="A17" s="7"/>
      <c r="D17">
        <v>5.9499999999999997E-2</v>
      </c>
      <c r="E17">
        <v>2.0500000000000001E-2</v>
      </c>
      <c r="F17">
        <v>9.4999999999999998E-3</v>
      </c>
      <c r="G17">
        <v>5.4999999999999997E-3</v>
      </c>
    </row>
    <row r="18" spans="1:7" x14ac:dyDescent="0.25">
      <c r="A18" s="7"/>
      <c r="D18">
        <v>0.50349999999999995</v>
      </c>
      <c r="E18">
        <v>0.435</v>
      </c>
      <c r="F18">
        <v>0.38900000000000001</v>
      </c>
      <c r="G18">
        <v>0.36799999999999999</v>
      </c>
    </row>
    <row r="19" spans="1:7" x14ac:dyDescent="0.25">
      <c r="D19">
        <v>7.5499999999999998E-2</v>
      </c>
      <c r="E19">
        <v>2.3E-2</v>
      </c>
      <c r="F19">
        <v>1.15E-2</v>
      </c>
      <c r="G19">
        <v>0.01</v>
      </c>
    </row>
  </sheetData>
  <mergeCells count="5">
    <mergeCell ref="B10:G10"/>
    <mergeCell ref="B2:G2"/>
    <mergeCell ref="F3:G3"/>
    <mergeCell ref="B5:B6"/>
    <mergeCell ref="B8:B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3980-1656-4AE6-ACDB-03C79D967769}">
  <dimension ref="A2:K9"/>
  <sheetViews>
    <sheetView tabSelected="1" workbookViewId="0">
      <selection activeCell="F30" sqref="F30"/>
    </sheetView>
  </sheetViews>
  <sheetFormatPr defaultRowHeight="15" x14ac:dyDescent="0.25"/>
  <cols>
    <col min="1" max="1" width="9.140625" style="27"/>
    <col min="2" max="2" width="19.7109375" style="7" customWidth="1"/>
    <col min="3" max="3" width="27.140625" style="7" customWidth="1"/>
    <col min="4" max="5" width="18" style="201" customWidth="1"/>
    <col min="6" max="6" width="18" style="7" customWidth="1"/>
    <col min="7" max="8" width="23.7109375" style="7" customWidth="1"/>
    <col min="9" max="9" width="9.140625" style="7"/>
    <col min="10" max="11" width="14" customWidth="1"/>
  </cols>
  <sheetData>
    <row r="2" spans="2:11" x14ac:dyDescent="0.25">
      <c r="B2" s="98"/>
      <c r="C2" s="98"/>
      <c r="D2" s="207"/>
      <c r="E2" s="207"/>
      <c r="F2" s="98"/>
      <c r="G2" s="98"/>
      <c r="H2" s="98"/>
    </row>
    <row r="3" spans="2:11" ht="60" x14ac:dyDescent="0.25">
      <c r="B3" s="209"/>
      <c r="C3" s="210"/>
      <c r="D3" s="126" t="s">
        <v>162</v>
      </c>
      <c r="E3" s="126" t="s">
        <v>163</v>
      </c>
      <c r="F3" s="126" t="s">
        <v>161</v>
      </c>
      <c r="G3" s="126" t="s">
        <v>164</v>
      </c>
      <c r="H3" s="126" t="s">
        <v>165</v>
      </c>
    </row>
    <row r="4" spans="2:11" ht="28.5" customHeight="1" x14ac:dyDescent="0.25">
      <c r="B4" s="147" t="s">
        <v>150</v>
      </c>
      <c r="C4" s="24" t="s">
        <v>152</v>
      </c>
      <c r="D4" s="78">
        <v>7.2463768115942032E-2</v>
      </c>
      <c r="E4" s="78">
        <v>0.83408295852073966</v>
      </c>
      <c r="F4" s="205">
        <v>0.20699999999999999</v>
      </c>
      <c r="G4" s="206">
        <f>J4/$J$4</f>
        <v>1</v>
      </c>
      <c r="H4" s="43">
        <f>K4/$J$4</f>
        <v>0.43987497515525315</v>
      </c>
      <c r="J4" s="204">
        <v>94924493</v>
      </c>
      <c r="K4" s="204">
        <v>41754909</v>
      </c>
    </row>
    <row r="5" spans="2:11" ht="28.5" customHeight="1" x14ac:dyDescent="0.25">
      <c r="B5" s="147"/>
      <c r="C5" s="24" t="s">
        <v>153</v>
      </c>
      <c r="D5" s="78">
        <v>0.32433783108445779</v>
      </c>
      <c r="E5" s="78">
        <v>0.42678660669665169</v>
      </c>
      <c r="F5" s="205">
        <v>0.14299999999999999</v>
      </c>
      <c r="G5" s="43">
        <f>J5/$J$4</f>
        <v>0.71089249852511727</v>
      </c>
      <c r="H5" s="43">
        <f>K5/$J$4</f>
        <v>0.46941240971389753</v>
      </c>
      <c r="J5" s="204">
        <v>67481110</v>
      </c>
      <c r="K5" s="204">
        <v>44558735</v>
      </c>
    </row>
    <row r="6" spans="2:11" ht="24" customHeight="1" x14ac:dyDescent="0.25">
      <c r="B6" s="208"/>
      <c r="C6" s="24"/>
      <c r="D6" s="205"/>
      <c r="E6" s="205"/>
      <c r="F6" s="205"/>
      <c r="G6" s="43"/>
      <c r="H6" s="43"/>
    </row>
    <row r="7" spans="2:11" ht="28.5" customHeight="1" x14ac:dyDescent="0.25">
      <c r="B7" s="147" t="s">
        <v>151</v>
      </c>
      <c r="C7" s="24" t="s">
        <v>152</v>
      </c>
      <c r="D7" s="78">
        <v>6.9965017491254375E-3</v>
      </c>
      <c r="E7" s="78">
        <v>0.69565217391304346</v>
      </c>
      <c r="F7" s="205">
        <v>0.36399999999999999</v>
      </c>
      <c r="G7" s="43">
        <f>J7/$J$4</f>
        <v>1.5209419975516751</v>
      </c>
      <c r="H7" s="43">
        <f>K7/$J$4</f>
        <v>0.32958138633408346</v>
      </c>
      <c r="J7" s="204">
        <v>144374648</v>
      </c>
      <c r="K7" s="204">
        <v>31285346</v>
      </c>
    </row>
    <row r="8" spans="2:11" ht="28.5" customHeight="1" x14ac:dyDescent="0.25">
      <c r="B8" s="172"/>
      <c r="C8" s="124" t="s">
        <v>153</v>
      </c>
      <c r="D8" s="80">
        <v>0.10444777611194402</v>
      </c>
      <c r="E8" s="80">
        <v>0.27486256871564219</v>
      </c>
      <c r="F8" s="80">
        <v>0.24199999999999999</v>
      </c>
      <c r="G8" s="125">
        <f>J8/$J$4</f>
        <v>1.0701954552446227</v>
      </c>
      <c r="H8" s="125">
        <f>K8/$J$4</f>
        <v>0.49075043255695872</v>
      </c>
      <c r="J8" s="204">
        <v>101587761</v>
      </c>
      <c r="K8" s="204">
        <v>46584236</v>
      </c>
    </row>
    <row r="9" spans="2:11" ht="94.5" customHeight="1" x14ac:dyDescent="0.25">
      <c r="B9" s="157" t="s">
        <v>166</v>
      </c>
      <c r="C9" s="157"/>
      <c r="D9" s="157"/>
      <c r="E9" s="157"/>
      <c r="F9" s="157"/>
      <c r="G9" s="157"/>
      <c r="H9" s="157"/>
    </row>
  </sheetData>
  <mergeCells count="3">
    <mergeCell ref="B9:H9"/>
    <mergeCell ref="B4:B5"/>
    <mergeCell ref="B7:B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CBE0-AF60-4563-9A47-BEE291487850}">
  <dimension ref="A1:N58"/>
  <sheetViews>
    <sheetView topLeftCell="A7" zoomScaleNormal="100" workbookViewId="0">
      <selection activeCell="K37" sqref="K3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53" t="s">
        <v>44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27"/>
      <c r="N2" s="7"/>
    </row>
    <row r="3" spans="1:14" x14ac:dyDescent="0.25">
      <c r="A3" s="27"/>
      <c r="B3" s="30"/>
      <c r="C3" s="150" t="s">
        <v>36</v>
      </c>
      <c r="D3" s="151"/>
      <c r="E3" s="150" t="s">
        <v>37</v>
      </c>
      <c r="F3" s="151"/>
      <c r="G3" s="150" t="s">
        <v>38</v>
      </c>
      <c r="H3" s="151"/>
      <c r="I3" s="150" t="s">
        <v>39</v>
      </c>
      <c r="J3" s="151"/>
      <c r="K3" s="150" t="s">
        <v>40</v>
      </c>
      <c r="L3" s="151"/>
      <c r="M3" s="27"/>
      <c r="N3" s="7"/>
    </row>
    <row r="4" spans="1:14" ht="43.5" customHeight="1" x14ac:dyDescent="0.25">
      <c r="A4" s="27"/>
      <c r="B4" s="30"/>
      <c r="C4" s="138" t="s">
        <v>4</v>
      </c>
      <c r="D4" s="151"/>
      <c r="E4" s="146" t="s">
        <v>24</v>
      </c>
      <c r="F4" s="145"/>
      <c r="G4" s="144" t="s">
        <v>16</v>
      </c>
      <c r="H4" s="145"/>
      <c r="I4" s="146" t="s">
        <v>34</v>
      </c>
      <c r="J4" s="145"/>
      <c r="K4" s="144" t="s">
        <v>35</v>
      </c>
      <c r="L4" s="144"/>
      <c r="M4" s="27"/>
      <c r="N4" s="7"/>
    </row>
    <row r="5" spans="1:14" ht="43.5" customHeight="1" x14ac:dyDescent="0.25">
      <c r="A5" s="27"/>
      <c r="B5" s="32"/>
      <c r="C5" s="82" t="s">
        <v>47</v>
      </c>
      <c r="D5" s="45" t="s">
        <v>10</v>
      </c>
      <c r="E5" s="82" t="s">
        <v>47</v>
      </c>
      <c r="F5" s="45" t="s">
        <v>10</v>
      </c>
      <c r="G5" s="82" t="s">
        <v>47</v>
      </c>
      <c r="H5" s="45" t="s">
        <v>10</v>
      </c>
      <c r="I5" s="82" t="s">
        <v>47</v>
      </c>
      <c r="J5" s="45" t="s">
        <v>10</v>
      </c>
      <c r="K5" s="82" t="s">
        <v>47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47">
        <v>38</v>
      </c>
      <c r="D16" s="148"/>
      <c r="E16" s="149">
        <v>38</v>
      </c>
      <c r="F16" s="148"/>
      <c r="G16" s="147">
        <v>38</v>
      </c>
      <c r="H16" s="148"/>
      <c r="I16" s="149">
        <v>38</v>
      </c>
      <c r="J16" s="148"/>
      <c r="K16" s="147">
        <v>38</v>
      </c>
      <c r="L16" s="147"/>
      <c r="M16" s="27"/>
      <c r="N16" s="7"/>
    </row>
    <row r="17" spans="1:14" ht="16.5" customHeight="1" x14ac:dyDescent="0.25">
      <c r="A17" s="27"/>
      <c r="B17" s="82" t="s">
        <v>11</v>
      </c>
      <c r="C17" s="141">
        <v>0.30566541074933518</v>
      </c>
      <c r="D17" s="142"/>
      <c r="E17" s="143">
        <v>0.29069709635633112</v>
      </c>
      <c r="F17" s="142"/>
      <c r="G17" s="141">
        <v>0.72602714664401657</v>
      </c>
      <c r="H17" s="142"/>
      <c r="I17" s="143">
        <v>0.79510827890217706</v>
      </c>
      <c r="J17" s="142"/>
      <c r="K17" s="141">
        <v>0.7906694981397554</v>
      </c>
      <c r="L17" s="141"/>
      <c r="M17" s="27"/>
      <c r="N17" s="7"/>
    </row>
    <row r="18" spans="1:14" ht="45" customHeight="1" x14ac:dyDescent="0.25">
      <c r="A18" s="27"/>
      <c r="B18" s="153" t="s">
        <v>45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27"/>
    </row>
    <row r="19" spans="1:14" x14ac:dyDescent="0.25">
      <c r="A19" s="27"/>
      <c r="B19" s="30"/>
      <c r="C19" s="24"/>
      <c r="D19" s="24"/>
      <c r="E19" s="17"/>
      <c r="F19" s="52"/>
      <c r="G19" s="150" t="s">
        <v>41</v>
      </c>
      <c r="H19" s="151"/>
      <c r="I19" s="150" t="s">
        <v>42</v>
      </c>
      <c r="J19" s="151"/>
      <c r="K19" s="150" t="s">
        <v>43</v>
      </c>
      <c r="L19" s="151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52" t="s">
        <v>5</v>
      </c>
      <c r="H20" s="151"/>
      <c r="I20" s="146" t="s">
        <v>25</v>
      </c>
      <c r="J20" s="145"/>
      <c r="K20" s="144" t="s">
        <v>26</v>
      </c>
      <c r="L20" s="144"/>
      <c r="M20" s="27"/>
    </row>
    <row r="21" spans="1:14" ht="42" customHeight="1" x14ac:dyDescent="0.25">
      <c r="A21" s="27"/>
      <c r="B21" s="32"/>
      <c r="C21" s="82"/>
      <c r="D21" s="82"/>
      <c r="E21" s="92"/>
      <c r="F21" s="53"/>
      <c r="G21" s="82" t="s">
        <v>47</v>
      </c>
      <c r="H21" s="45" t="s">
        <v>10</v>
      </c>
      <c r="I21" s="82" t="s">
        <v>47</v>
      </c>
      <c r="J21" s="45" t="s">
        <v>10</v>
      </c>
      <c r="K21" s="82" t="s">
        <v>47</v>
      </c>
      <c r="L21" s="82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9">
        <v>38</v>
      </c>
      <c r="H32" s="148"/>
      <c r="I32" s="149">
        <v>38</v>
      </c>
      <c r="J32" s="148"/>
      <c r="K32" s="147">
        <v>38</v>
      </c>
      <c r="L32" s="147"/>
      <c r="M32" s="27"/>
    </row>
    <row r="33" spans="1:13" ht="16.5" customHeight="1" x14ac:dyDescent="0.25">
      <c r="A33" s="27"/>
      <c r="B33" s="82" t="s">
        <v>11</v>
      </c>
      <c r="C33" s="76"/>
      <c r="D33" s="76"/>
      <c r="E33" s="76"/>
      <c r="F33" s="55"/>
      <c r="G33" s="143">
        <v>0.48341395624872252</v>
      </c>
      <c r="H33" s="142"/>
      <c r="I33" s="143">
        <v>0.53998913899059575</v>
      </c>
      <c r="J33" s="142"/>
      <c r="K33" s="141">
        <v>0.55376503919168529</v>
      </c>
      <c r="L33" s="141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44"/>
      <c r="H45" s="145"/>
      <c r="I45" s="146"/>
      <c r="J45" s="145"/>
      <c r="K45" s="144"/>
      <c r="L45" s="144"/>
    </row>
    <row r="46" spans="1:13" x14ac:dyDescent="0.25">
      <c r="B46" s="24"/>
      <c r="G46" s="82"/>
      <c r="H46" s="45"/>
      <c r="I46" s="49"/>
      <c r="J46" s="45"/>
      <c r="K46" s="82"/>
      <c r="L46" s="82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47"/>
      <c r="H57" s="148"/>
      <c r="I57" s="149"/>
      <c r="J57" s="148"/>
      <c r="K57" s="147"/>
      <c r="L57" s="147"/>
    </row>
    <row r="58" spans="2:12" x14ac:dyDescent="0.25">
      <c r="G58" s="141"/>
      <c r="H58" s="142"/>
      <c r="I58" s="143"/>
      <c r="J58" s="142"/>
      <c r="K58" s="141"/>
      <c r="L58" s="141"/>
    </row>
  </sheetData>
  <mergeCells count="43">
    <mergeCell ref="B2:L2"/>
    <mergeCell ref="C3:D3"/>
    <mergeCell ref="E3:F3"/>
    <mergeCell ref="G3:H3"/>
    <mergeCell ref="I3:J3"/>
    <mergeCell ref="K3:L3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G19:H19"/>
    <mergeCell ref="I19:J19"/>
    <mergeCell ref="K19:L19"/>
    <mergeCell ref="G20:H20"/>
    <mergeCell ref="I20:J20"/>
    <mergeCell ref="K20:L20"/>
    <mergeCell ref="G32:H32"/>
    <mergeCell ref="I32:J32"/>
    <mergeCell ref="K32:L32"/>
    <mergeCell ref="G33:H33"/>
    <mergeCell ref="I33:J33"/>
    <mergeCell ref="K33:L33"/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I25" sqref="I25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176" t="s">
        <v>17</v>
      </c>
      <c r="C2" s="176"/>
      <c r="D2" s="176"/>
      <c r="E2" s="176"/>
      <c r="F2" s="176"/>
      <c r="G2" s="176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176" t="s">
        <v>18</v>
      </c>
      <c r="C16" s="176"/>
      <c r="D16" s="176"/>
      <c r="E16" s="176"/>
      <c r="F16" s="176"/>
      <c r="G16" s="176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M17" sqref="M1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53" t="s">
        <v>44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27"/>
      <c r="N2" s="7"/>
    </row>
    <row r="3" spans="1:14" x14ac:dyDescent="0.25">
      <c r="A3" s="27"/>
      <c r="B3" s="30"/>
      <c r="C3" s="150" t="s">
        <v>36</v>
      </c>
      <c r="D3" s="151"/>
      <c r="E3" s="150" t="s">
        <v>37</v>
      </c>
      <c r="F3" s="151"/>
      <c r="G3" s="150" t="s">
        <v>38</v>
      </c>
      <c r="H3" s="151"/>
      <c r="I3" s="150" t="s">
        <v>39</v>
      </c>
      <c r="J3" s="151"/>
      <c r="K3" s="150" t="s">
        <v>40</v>
      </c>
      <c r="L3" s="151"/>
      <c r="M3" s="27"/>
      <c r="N3" s="7"/>
    </row>
    <row r="4" spans="1:14" ht="43.5" customHeight="1" x14ac:dyDescent="0.25">
      <c r="A4" s="27"/>
      <c r="B4" s="30"/>
      <c r="C4" s="138" t="s">
        <v>4</v>
      </c>
      <c r="D4" s="151"/>
      <c r="E4" s="146" t="s">
        <v>24</v>
      </c>
      <c r="F4" s="145"/>
      <c r="G4" s="144" t="s">
        <v>16</v>
      </c>
      <c r="H4" s="145"/>
      <c r="I4" s="146" t="s">
        <v>34</v>
      </c>
      <c r="J4" s="145"/>
      <c r="K4" s="144" t="s">
        <v>35</v>
      </c>
      <c r="L4" s="144"/>
      <c r="M4" s="27"/>
      <c r="N4" s="7"/>
    </row>
    <row r="5" spans="1:14" ht="43.5" customHeight="1" x14ac:dyDescent="0.25">
      <c r="A5" s="27"/>
      <c r="B5" s="32"/>
      <c r="C5" s="34" t="s">
        <v>47</v>
      </c>
      <c r="D5" s="45" t="s">
        <v>10</v>
      </c>
      <c r="E5" s="34" t="s">
        <v>47</v>
      </c>
      <c r="F5" s="45" t="s">
        <v>10</v>
      </c>
      <c r="G5" s="34" t="s">
        <v>47</v>
      </c>
      <c r="H5" s="45" t="s">
        <v>10</v>
      </c>
      <c r="I5" s="34" t="s">
        <v>47</v>
      </c>
      <c r="J5" s="45" t="s">
        <v>10</v>
      </c>
      <c r="K5" s="34" t="s">
        <v>47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47">
        <v>38</v>
      </c>
      <c r="D16" s="148"/>
      <c r="E16" s="149">
        <v>38</v>
      </c>
      <c r="F16" s="148"/>
      <c r="G16" s="147">
        <v>38</v>
      </c>
      <c r="H16" s="148"/>
      <c r="I16" s="149">
        <v>38</v>
      </c>
      <c r="J16" s="148"/>
      <c r="K16" s="147">
        <v>38</v>
      </c>
      <c r="L16" s="147"/>
      <c r="M16" s="27"/>
      <c r="N16" s="7"/>
    </row>
    <row r="17" spans="1:14" ht="16.5" customHeight="1" x14ac:dyDescent="0.25">
      <c r="A17" s="27"/>
      <c r="B17" s="34" t="s">
        <v>11</v>
      </c>
      <c r="C17" s="141">
        <v>0.30566541074933518</v>
      </c>
      <c r="D17" s="142"/>
      <c r="E17" s="143">
        <v>0.29069709635633112</v>
      </c>
      <c r="F17" s="142"/>
      <c r="G17" s="141">
        <v>0.72602714664401657</v>
      </c>
      <c r="H17" s="142"/>
      <c r="I17" s="143">
        <v>0.79510827890217706</v>
      </c>
      <c r="J17" s="142"/>
      <c r="K17" s="141">
        <v>0.7906694981397554</v>
      </c>
      <c r="L17" s="141"/>
      <c r="M17" s="27"/>
      <c r="N17" s="7"/>
    </row>
    <row r="18" spans="1:14" ht="45" customHeight="1" x14ac:dyDescent="0.25">
      <c r="A18" s="27"/>
      <c r="B18" s="153" t="s">
        <v>45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27"/>
    </row>
    <row r="19" spans="1:14" x14ac:dyDescent="0.25">
      <c r="A19" s="27"/>
      <c r="B19" s="30"/>
      <c r="C19" s="24"/>
      <c r="D19" s="24"/>
      <c r="E19" s="17"/>
      <c r="F19" s="52"/>
      <c r="G19" s="150" t="s">
        <v>41</v>
      </c>
      <c r="H19" s="151"/>
      <c r="I19" s="150" t="s">
        <v>42</v>
      </c>
      <c r="J19" s="151"/>
      <c r="K19" s="150" t="s">
        <v>43</v>
      </c>
      <c r="L19" s="151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52" t="s">
        <v>5</v>
      </c>
      <c r="H20" s="151"/>
      <c r="I20" s="146" t="s">
        <v>25</v>
      </c>
      <c r="J20" s="145"/>
      <c r="K20" s="144" t="s">
        <v>26</v>
      </c>
      <c r="L20" s="144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47</v>
      </c>
      <c r="H21" s="45" t="s">
        <v>10</v>
      </c>
      <c r="I21" s="34" t="s">
        <v>47</v>
      </c>
      <c r="J21" s="45" t="s">
        <v>10</v>
      </c>
      <c r="K21" s="34" t="s">
        <v>47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9">
        <v>38</v>
      </c>
      <c r="H32" s="148"/>
      <c r="I32" s="149">
        <v>38</v>
      </c>
      <c r="J32" s="148"/>
      <c r="K32" s="147">
        <v>38</v>
      </c>
      <c r="L32" s="147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143">
        <v>0.48341395624872252</v>
      </c>
      <c r="H33" s="142"/>
      <c r="I33" s="143">
        <v>0.53998913899059575</v>
      </c>
      <c r="J33" s="142"/>
      <c r="K33" s="141">
        <v>0.55376503919168529</v>
      </c>
      <c r="L33" s="141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44"/>
      <c r="H45" s="145"/>
      <c r="I45" s="146"/>
      <c r="J45" s="145"/>
      <c r="K45" s="144"/>
      <c r="L45" s="144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47"/>
      <c r="H57" s="148"/>
      <c r="I57" s="149"/>
      <c r="J57" s="148"/>
      <c r="K57" s="147"/>
      <c r="L57" s="147"/>
    </row>
    <row r="58" spans="2:12" x14ac:dyDescent="0.25">
      <c r="G58" s="141"/>
      <c r="H58" s="142"/>
      <c r="I58" s="143"/>
      <c r="J58" s="142"/>
      <c r="K58" s="141"/>
      <c r="L58" s="141"/>
    </row>
  </sheetData>
  <mergeCells count="43"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C3:D3"/>
    <mergeCell ref="E3:F3"/>
    <mergeCell ref="G3:H3"/>
    <mergeCell ref="I3:J3"/>
    <mergeCell ref="K3:L3"/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C40" sqref="C40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154" t="s">
        <v>22</v>
      </c>
      <c r="C2" s="154"/>
      <c r="D2" s="154"/>
      <c r="E2" s="154"/>
      <c r="F2" s="154"/>
      <c r="G2" s="154"/>
      <c r="H2" s="154"/>
      <c r="I2" s="27"/>
    </row>
    <row r="3" spans="1:9" x14ac:dyDescent="0.25">
      <c r="A3" s="27"/>
      <c r="B3" s="31"/>
      <c r="C3" s="150" t="s">
        <v>36</v>
      </c>
      <c r="D3" s="163"/>
      <c r="E3" s="150" t="s">
        <v>37</v>
      </c>
      <c r="F3" s="163"/>
      <c r="G3" s="150" t="s">
        <v>38</v>
      </c>
      <c r="H3" s="163"/>
      <c r="I3" s="27"/>
    </row>
    <row r="4" spans="1:9" ht="31.5" customHeight="1" x14ac:dyDescent="0.25">
      <c r="A4" s="27"/>
      <c r="B4" s="31"/>
      <c r="C4" s="138" t="s">
        <v>4</v>
      </c>
      <c r="D4" s="163"/>
      <c r="E4" s="164" t="s">
        <v>31</v>
      </c>
      <c r="F4" s="165"/>
      <c r="G4" s="138" t="s">
        <v>46</v>
      </c>
      <c r="H4" s="138"/>
      <c r="I4" s="27"/>
    </row>
    <row r="5" spans="1:9" ht="16.5" customHeight="1" x14ac:dyDescent="0.25">
      <c r="A5" s="27"/>
      <c r="B5" s="32"/>
      <c r="C5" s="34" t="s">
        <v>47</v>
      </c>
      <c r="D5" s="35" t="s">
        <v>10</v>
      </c>
      <c r="E5" s="34" t="s">
        <v>47</v>
      </c>
      <c r="F5" s="35" t="s">
        <v>10</v>
      </c>
      <c r="G5" s="34" t="s">
        <v>47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147">
        <v>38</v>
      </c>
      <c r="D14" s="159"/>
      <c r="E14" s="162">
        <v>38</v>
      </c>
      <c r="F14" s="159"/>
      <c r="G14" s="147">
        <v>38</v>
      </c>
      <c r="H14" s="147"/>
      <c r="I14" s="27"/>
    </row>
    <row r="15" spans="1:9" ht="16.5" customHeight="1" x14ac:dyDescent="0.25">
      <c r="A15" s="27"/>
      <c r="B15" s="34" t="s">
        <v>11</v>
      </c>
      <c r="C15" s="141">
        <v>0.55581969851319468</v>
      </c>
      <c r="D15" s="160"/>
      <c r="E15" s="177">
        <v>0.54352923406841147</v>
      </c>
      <c r="F15" s="178"/>
      <c r="G15" s="141">
        <v>0.55189173576406514</v>
      </c>
      <c r="H15" s="141"/>
      <c r="I15" s="27"/>
    </row>
    <row r="16" spans="1:9" ht="34.5" customHeight="1" x14ac:dyDescent="0.25">
      <c r="A16" s="27"/>
      <c r="B16" s="154" t="s">
        <v>21</v>
      </c>
      <c r="C16" s="154"/>
      <c r="D16" s="154"/>
      <c r="E16" s="154"/>
      <c r="F16" s="154"/>
      <c r="G16" s="154"/>
      <c r="H16" s="154"/>
      <c r="I16" s="27"/>
    </row>
    <row r="17" spans="1:9" x14ac:dyDescent="0.25">
      <c r="A17" s="27"/>
      <c r="B17" s="30"/>
      <c r="C17" s="150" t="s">
        <v>39</v>
      </c>
      <c r="D17" s="163"/>
      <c r="E17" s="150" t="s">
        <v>40</v>
      </c>
      <c r="F17" s="163"/>
      <c r="G17" s="150" t="s">
        <v>48</v>
      </c>
      <c r="H17" s="163"/>
      <c r="I17" s="27"/>
    </row>
    <row r="18" spans="1:9" ht="31.5" customHeight="1" x14ac:dyDescent="0.25">
      <c r="A18" s="27"/>
      <c r="B18" s="30"/>
      <c r="C18" s="138" t="s">
        <v>4</v>
      </c>
      <c r="D18" s="163"/>
      <c r="E18" s="164" t="s">
        <v>31</v>
      </c>
      <c r="F18" s="165"/>
      <c r="G18" s="138" t="s">
        <v>46</v>
      </c>
      <c r="H18" s="138"/>
      <c r="I18" s="27"/>
    </row>
    <row r="19" spans="1:9" ht="16.5" customHeight="1" x14ac:dyDescent="0.25">
      <c r="A19" s="27"/>
      <c r="B19" s="32"/>
      <c r="C19" s="34" t="s">
        <v>47</v>
      </c>
      <c r="D19" s="35" t="s">
        <v>10</v>
      </c>
      <c r="E19" s="34" t="s">
        <v>47</v>
      </c>
      <c r="F19" s="35" t="s">
        <v>10</v>
      </c>
      <c r="G19" s="34" t="s">
        <v>47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147">
        <v>38</v>
      </c>
      <c r="D28" s="159"/>
      <c r="E28" s="162">
        <v>38</v>
      </c>
      <c r="F28" s="159"/>
      <c r="G28" s="147">
        <v>38</v>
      </c>
      <c r="H28" s="147"/>
      <c r="I28" s="27"/>
    </row>
    <row r="29" spans="1:9" ht="16.5" customHeight="1" x14ac:dyDescent="0.25">
      <c r="A29" s="27"/>
      <c r="B29" s="34" t="s">
        <v>11</v>
      </c>
      <c r="C29" s="181">
        <v>8.7068576318375279E-2</v>
      </c>
      <c r="D29" s="180"/>
      <c r="E29" s="179">
        <v>0.1066523504141621</v>
      </c>
      <c r="F29" s="180"/>
      <c r="G29" s="141">
        <v>6.1086704610555098E-2</v>
      </c>
      <c r="H29" s="141"/>
      <c r="I29" s="27"/>
    </row>
    <row r="30" spans="1:9" x14ac:dyDescent="0.25">
      <c r="A30" s="27"/>
      <c r="B30" s="168" t="s">
        <v>33</v>
      </c>
      <c r="C30" s="168"/>
      <c r="D30" s="168"/>
      <c r="E30" s="168"/>
      <c r="F30" s="168"/>
      <c r="G30" s="168"/>
      <c r="H30" s="168"/>
      <c r="I30" s="27"/>
    </row>
    <row r="31" spans="1:9" ht="33" customHeight="1" x14ac:dyDescent="0.25">
      <c r="A31" s="27"/>
      <c r="B31" s="169"/>
      <c r="C31" s="169"/>
      <c r="D31" s="169"/>
      <c r="E31" s="169"/>
      <c r="F31" s="169"/>
      <c r="G31" s="169"/>
      <c r="H31" s="169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G29:H29"/>
    <mergeCell ref="E28:F28"/>
    <mergeCell ref="E29:F29"/>
    <mergeCell ref="C28:D28"/>
    <mergeCell ref="C29:D29"/>
    <mergeCell ref="G15:H15"/>
    <mergeCell ref="B16:H16"/>
    <mergeCell ref="G18:H18"/>
    <mergeCell ref="G28:H28"/>
    <mergeCell ref="C18:D18"/>
    <mergeCell ref="E18:F18"/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</mergeCells>
  <pageMargins left="0.7" right="0.7" top="0.75" bottom="0.75" header="0.3" footer="0.3"/>
  <ignoredErrors>
    <ignoredError sqref="C3:H3 D17 C17 E17:H1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ACA-D433-4506-97D2-88BB510C36DA}">
  <dimension ref="A1"/>
  <sheetViews>
    <sheetView workbookViewId="0">
      <selection activeCell="C83" sqref="C83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9BA0-416B-417C-AA31-30FDBB55A55B}">
  <dimension ref="A1:Q25"/>
  <sheetViews>
    <sheetView zoomScaleNormal="100" workbookViewId="0">
      <selection activeCell="B9" sqref="B9"/>
    </sheetView>
  </sheetViews>
  <sheetFormatPr defaultRowHeight="15" x14ac:dyDescent="0.25"/>
  <cols>
    <col min="2" max="2" width="23.140625" customWidth="1"/>
    <col min="3" max="3" width="9.7109375" style="1" customWidth="1"/>
    <col min="4" max="10" width="9.7109375" style="2" customWidth="1"/>
  </cols>
  <sheetData>
    <row r="1" spans="1:17" x14ac:dyDescent="0.25">
      <c r="A1" s="27"/>
      <c r="B1" s="27"/>
      <c r="C1" s="28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</row>
    <row r="2" spans="1:17" ht="41.25" customHeight="1" x14ac:dyDescent="0.25">
      <c r="A2" s="27"/>
      <c r="B2" s="153" t="s">
        <v>100</v>
      </c>
      <c r="C2" s="154"/>
      <c r="D2" s="154"/>
      <c r="E2" s="154"/>
      <c r="F2" s="154"/>
      <c r="G2" s="154"/>
      <c r="H2" s="154"/>
      <c r="I2" s="154"/>
      <c r="J2" s="154"/>
      <c r="K2" s="27"/>
      <c r="L2" s="27"/>
      <c r="M2" s="27"/>
      <c r="N2" s="27"/>
      <c r="O2" s="7"/>
      <c r="P2" s="7"/>
    </row>
    <row r="3" spans="1:17" x14ac:dyDescent="0.25">
      <c r="A3" s="27"/>
      <c r="B3" s="31"/>
      <c r="C3" s="150" t="s">
        <v>36</v>
      </c>
      <c r="D3" s="163"/>
      <c r="E3" s="150" t="s">
        <v>37</v>
      </c>
      <c r="F3" s="163"/>
      <c r="G3" s="166" t="s">
        <v>87</v>
      </c>
      <c r="H3" s="170"/>
      <c r="I3" s="150" t="s">
        <v>38</v>
      </c>
      <c r="J3" s="138"/>
      <c r="K3" s="27"/>
      <c r="L3" s="27"/>
      <c r="M3" s="27"/>
      <c r="N3" s="27"/>
      <c r="O3" s="7"/>
      <c r="P3" s="7"/>
    </row>
    <row r="4" spans="1:17" ht="64.5" customHeight="1" x14ac:dyDescent="0.25">
      <c r="A4" s="27"/>
      <c r="B4" s="31"/>
      <c r="C4" s="144" t="s">
        <v>84</v>
      </c>
      <c r="D4" s="163"/>
      <c r="E4" s="164" t="s">
        <v>86</v>
      </c>
      <c r="F4" s="165"/>
      <c r="G4" s="164" t="s">
        <v>88</v>
      </c>
      <c r="H4" s="165"/>
      <c r="I4" s="164" t="s">
        <v>85</v>
      </c>
      <c r="J4" s="138"/>
      <c r="K4" s="27"/>
      <c r="L4" s="27"/>
      <c r="M4" s="27"/>
      <c r="N4" s="27"/>
      <c r="O4" s="7"/>
      <c r="P4" s="7"/>
    </row>
    <row r="5" spans="1:17" ht="16.5" customHeight="1" x14ac:dyDescent="0.25">
      <c r="A5" s="27"/>
      <c r="B5" s="32"/>
      <c r="C5" s="115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5" t="s">
        <v>10</v>
      </c>
      <c r="I5" s="112" t="s">
        <v>47</v>
      </c>
      <c r="J5" s="33" t="s">
        <v>10</v>
      </c>
      <c r="K5" s="27"/>
      <c r="L5" s="27"/>
      <c r="M5" s="27"/>
      <c r="N5" s="27"/>
      <c r="O5" s="7"/>
      <c r="P5" s="7"/>
    </row>
    <row r="6" spans="1:17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0.91624794461780756</v>
      </c>
      <c r="F6" s="36">
        <v>1.2869297199360935E-5</v>
      </c>
      <c r="G6" s="110">
        <v>0.69960251025962072</v>
      </c>
      <c r="H6" s="36">
        <v>3.9545306886094363E-3</v>
      </c>
      <c r="I6" s="113">
        <v>0.77314979187053146</v>
      </c>
      <c r="J6" s="114">
        <v>5.89162216186539E-4</v>
      </c>
      <c r="K6" s="27"/>
      <c r="L6" s="27"/>
      <c r="M6" s="27"/>
      <c r="N6" s="27"/>
      <c r="O6" s="7"/>
      <c r="P6" s="7"/>
    </row>
    <row r="7" spans="1:17" ht="27" customHeight="1" x14ac:dyDescent="0.25">
      <c r="A7" s="27"/>
      <c r="B7" s="24" t="s">
        <v>89</v>
      </c>
      <c r="C7" s="57"/>
      <c r="D7" s="37"/>
      <c r="E7" s="106">
        <v>-2.441733370653024E-2</v>
      </c>
      <c r="F7" s="36">
        <v>2.4277773113505386E-3</v>
      </c>
      <c r="G7" s="106">
        <v>-3.2731435922535509E-2</v>
      </c>
      <c r="H7" s="36">
        <v>9.0582967642711075E-4</v>
      </c>
      <c r="I7" s="111"/>
      <c r="J7" s="25"/>
      <c r="K7" s="27"/>
      <c r="L7" s="27"/>
      <c r="M7" s="27"/>
      <c r="N7" s="27"/>
      <c r="O7" s="7"/>
      <c r="P7" s="7"/>
    </row>
    <row r="8" spans="1:17" ht="27" customHeight="1" x14ac:dyDescent="0.25">
      <c r="A8" s="27"/>
      <c r="B8" s="24" t="s">
        <v>91</v>
      </c>
      <c r="C8" s="60"/>
      <c r="D8" s="38"/>
      <c r="E8" s="108"/>
      <c r="F8" s="38"/>
      <c r="G8" s="108"/>
      <c r="H8" s="38"/>
      <c r="I8" s="110">
        <v>-2.5800857032040939E-2</v>
      </c>
      <c r="J8" s="25">
        <v>2.7208136610027164E-3</v>
      </c>
      <c r="K8" s="27"/>
      <c r="L8" s="27"/>
      <c r="M8" s="27"/>
      <c r="N8" s="27"/>
      <c r="O8" s="7"/>
      <c r="P8" s="7"/>
    </row>
    <row r="9" spans="1:17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5.1700930751561831E-3</v>
      </c>
      <c r="F9" s="36">
        <v>6.1154618589393979E-2</v>
      </c>
      <c r="G9" s="106">
        <v>9.8366455164323029E-3</v>
      </c>
      <c r="H9" s="36">
        <v>1.1844059003509582E-2</v>
      </c>
      <c r="I9" s="111">
        <v>6.2906788237488123E-3</v>
      </c>
      <c r="J9" s="25">
        <v>3.5064944989601984E-2</v>
      </c>
      <c r="K9" s="27"/>
      <c r="L9" s="27"/>
      <c r="M9" s="27"/>
      <c r="N9" s="27"/>
      <c r="O9" s="7"/>
      <c r="P9" s="7"/>
    </row>
    <row r="10" spans="1:17" ht="27" customHeight="1" x14ac:dyDescent="0.25">
      <c r="A10" s="27"/>
      <c r="B10" s="24" t="s">
        <v>9</v>
      </c>
      <c r="C10" s="147">
        <v>31</v>
      </c>
      <c r="D10" s="159"/>
      <c r="E10" s="147">
        <v>32</v>
      </c>
      <c r="F10" s="159"/>
      <c r="G10" s="162">
        <v>21</v>
      </c>
      <c r="H10" s="159"/>
      <c r="I10" s="147">
        <v>33</v>
      </c>
      <c r="J10" s="147"/>
      <c r="K10" s="27"/>
      <c r="L10" s="27"/>
      <c r="M10" s="27"/>
      <c r="N10" s="27"/>
      <c r="O10" s="7"/>
      <c r="P10" s="7"/>
    </row>
    <row r="11" spans="1:17" ht="27" customHeight="1" x14ac:dyDescent="0.25">
      <c r="A11" s="27"/>
      <c r="B11" s="115" t="s">
        <v>97</v>
      </c>
      <c r="C11" s="141">
        <f>N11</f>
        <v>0.61571897814696952</v>
      </c>
      <c r="D11" s="160"/>
      <c r="E11" s="161">
        <f>O11</f>
        <v>0.72486496224438524</v>
      </c>
      <c r="F11" s="160"/>
      <c r="G11" s="161">
        <f>P11</f>
        <v>0.79096913931575263</v>
      </c>
      <c r="H11" s="160"/>
      <c r="I11" s="141">
        <f>Q11</f>
        <v>0.72277433456881901</v>
      </c>
      <c r="J11" s="141"/>
      <c r="K11" s="27"/>
      <c r="L11" s="27"/>
      <c r="M11" s="27"/>
      <c r="N11">
        <v>0.61571897814696952</v>
      </c>
      <c r="O11">
        <v>0.72486496224438524</v>
      </c>
      <c r="P11">
        <v>0.79096913931575263</v>
      </c>
      <c r="Q11">
        <v>0.72277433456881901</v>
      </c>
    </row>
    <row r="12" spans="1:17" ht="45" customHeight="1" x14ac:dyDescent="0.25">
      <c r="A12" s="27"/>
      <c r="B12" s="155" t="s">
        <v>101</v>
      </c>
      <c r="C12" s="156"/>
      <c r="D12" s="156"/>
      <c r="E12" s="156"/>
      <c r="F12" s="156"/>
      <c r="G12" s="156"/>
      <c r="H12" s="156"/>
      <c r="I12" s="156"/>
      <c r="J12" s="156"/>
      <c r="K12" s="27"/>
      <c r="L12" s="27"/>
      <c r="M12" s="27"/>
      <c r="N12" s="27"/>
      <c r="O12" s="7"/>
      <c r="P12" s="7"/>
    </row>
    <row r="13" spans="1:17" x14ac:dyDescent="0.25">
      <c r="A13" s="27"/>
      <c r="B13" s="30"/>
      <c r="C13" s="150" t="s">
        <v>36</v>
      </c>
      <c r="D13" s="163"/>
      <c r="E13" s="150" t="s">
        <v>37</v>
      </c>
      <c r="F13" s="163"/>
      <c r="G13" s="166" t="s">
        <v>87</v>
      </c>
      <c r="H13" s="170"/>
      <c r="I13" s="150" t="s">
        <v>38</v>
      </c>
      <c r="J13" s="138"/>
      <c r="K13" s="27"/>
      <c r="L13" s="27"/>
      <c r="M13" s="27"/>
      <c r="N13" s="27"/>
      <c r="O13" s="7"/>
      <c r="P13" s="7"/>
    </row>
    <row r="14" spans="1:17" ht="70.5" customHeight="1" x14ac:dyDescent="0.25">
      <c r="A14" s="27"/>
      <c r="B14" s="30"/>
      <c r="C14" s="138" t="s">
        <v>4</v>
      </c>
      <c r="D14" s="163"/>
      <c r="E14" s="164" t="s">
        <v>86</v>
      </c>
      <c r="F14" s="165"/>
      <c r="G14" s="164" t="s">
        <v>88</v>
      </c>
      <c r="H14" s="165"/>
      <c r="I14" s="164" t="s">
        <v>85</v>
      </c>
      <c r="J14" s="138"/>
      <c r="K14" s="27"/>
      <c r="L14" s="27"/>
      <c r="M14" s="27"/>
      <c r="N14" s="27"/>
      <c r="O14" s="7"/>
      <c r="P14" s="7"/>
    </row>
    <row r="15" spans="1:17" ht="16.5" customHeight="1" x14ac:dyDescent="0.25">
      <c r="A15" s="27"/>
      <c r="B15" s="32"/>
      <c r="C15" s="115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5" t="s">
        <v>10</v>
      </c>
      <c r="I15" s="112" t="s">
        <v>47</v>
      </c>
      <c r="J15" s="33" t="s">
        <v>10</v>
      </c>
      <c r="K15" s="27"/>
      <c r="L15" s="27"/>
      <c r="M15" s="27"/>
      <c r="N15" s="27"/>
      <c r="O15" s="7"/>
      <c r="P15" s="7"/>
    </row>
    <row r="16" spans="1:17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0.37350267384449576</v>
      </c>
      <c r="F16" s="37">
        <v>0.20406338826988368</v>
      </c>
      <c r="G16" s="109">
        <v>0.55232925117860721</v>
      </c>
      <c r="H16" s="37">
        <v>0.15238834234927567</v>
      </c>
      <c r="I16" s="109">
        <v>0.37749099350366305</v>
      </c>
      <c r="J16" s="19">
        <v>0.26534093475150033</v>
      </c>
      <c r="K16" s="27"/>
      <c r="L16" s="27"/>
      <c r="M16" s="27"/>
      <c r="N16" s="27"/>
      <c r="O16" s="7"/>
      <c r="P16" s="7"/>
    </row>
    <row r="17" spans="1:17" ht="27" customHeight="1" x14ac:dyDescent="0.25">
      <c r="A17" s="27"/>
      <c r="B17" s="24" t="s">
        <v>89</v>
      </c>
      <c r="C17" s="57"/>
      <c r="D17" s="37"/>
      <c r="E17" s="109">
        <v>-1.1172748929903331E-2</v>
      </c>
      <c r="F17" s="37">
        <v>0.36481327385789131</v>
      </c>
      <c r="G17" s="109">
        <v>-4.2366440390252105E-3</v>
      </c>
      <c r="H17" s="37">
        <v>0.77197944038505806</v>
      </c>
      <c r="I17" s="109"/>
      <c r="J17" s="19"/>
      <c r="K17" s="27"/>
      <c r="L17" s="27"/>
      <c r="M17" s="27"/>
      <c r="N17" s="27"/>
      <c r="O17" s="7"/>
      <c r="P17" s="7"/>
    </row>
    <row r="18" spans="1:17" ht="27" customHeight="1" x14ac:dyDescent="0.25">
      <c r="A18" s="27"/>
      <c r="B18" s="24" t="s">
        <v>91</v>
      </c>
      <c r="C18" s="60"/>
      <c r="D18" s="38"/>
      <c r="E18" s="108"/>
      <c r="F18" s="38"/>
      <c r="G18" s="108"/>
      <c r="H18" s="38"/>
      <c r="I18" s="109">
        <v>-7.5928315494307565E-3</v>
      </c>
      <c r="J18" s="19">
        <v>0.56552206628954749</v>
      </c>
      <c r="K18" s="27"/>
      <c r="L18" s="27"/>
      <c r="M18" s="27"/>
      <c r="N18" s="27"/>
      <c r="O18" s="7"/>
      <c r="P18" s="7"/>
    </row>
    <row r="19" spans="1:17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1.7030177258435439E-3</v>
      </c>
      <c r="F19" s="37">
        <v>0.70082957419222935</v>
      </c>
      <c r="G19" s="109">
        <v>-2.222274387913272E-3</v>
      </c>
      <c r="H19" s="37">
        <v>0.72121943519152154</v>
      </c>
      <c r="I19" s="109">
        <v>1.3687259058729304E-3</v>
      </c>
      <c r="J19" s="19">
        <v>0.77422976383740183</v>
      </c>
      <c r="K19" s="27"/>
      <c r="L19" s="27"/>
      <c r="M19" s="27"/>
      <c r="N19" s="27"/>
      <c r="O19" s="7"/>
      <c r="P19" s="7"/>
    </row>
    <row r="20" spans="1:17" ht="27" customHeight="1" x14ac:dyDescent="0.25">
      <c r="A20" s="27"/>
      <c r="B20" s="24" t="s">
        <v>9</v>
      </c>
      <c r="C20" s="147">
        <v>31</v>
      </c>
      <c r="D20" s="159"/>
      <c r="E20" s="147">
        <v>32</v>
      </c>
      <c r="F20" s="159"/>
      <c r="G20" s="162">
        <v>21</v>
      </c>
      <c r="H20" s="159"/>
      <c r="I20" s="147">
        <v>33</v>
      </c>
      <c r="J20" s="147"/>
      <c r="K20" s="27"/>
      <c r="L20" s="27"/>
      <c r="M20" s="27"/>
      <c r="N20" s="27"/>
      <c r="O20" s="7"/>
      <c r="P20" s="7"/>
    </row>
    <row r="21" spans="1:17" ht="27" customHeight="1" x14ac:dyDescent="0.25">
      <c r="A21" s="27"/>
      <c r="B21" s="115" t="s">
        <v>97</v>
      </c>
      <c r="C21" s="141">
        <f>N21</f>
        <v>0.12235556050138582</v>
      </c>
      <c r="D21" s="160"/>
      <c r="E21" s="161">
        <f>O21</f>
        <v>0.14817255106920282</v>
      </c>
      <c r="F21" s="160"/>
      <c r="G21" s="161">
        <f>P21</f>
        <v>0.20221725039002678</v>
      </c>
      <c r="H21" s="160"/>
      <c r="I21" s="161">
        <f>Q21</f>
        <v>0.13282978602147921</v>
      </c>
      <c r="J21" s="141"/>
      <c r="K21" s="27"/>
      <c r="L21" s="27"/>
      <c r="M21" s="27"/>
      <c r="N21">
        <v>0.12235556050138582</v>
      </c>
      <c r="O21">
        <v>0.14817255106920282</v>
      </c>
      <c r="P21">
        <v>0.20221725039002678</v>
      </c>
      <c r="Q21">
        <v>0.13282978602147921</v>
      </c>
    </row>
    <row r="22" spans="1:17" x14ac:dyDescent="0.25">
      <c r="A22" s="27"/>
      <c r="B22" s="168" t="s">
        <v>90</v>
      </c>
      <c r="C22" s="168"/>
      <c r="D22" s="168"/>
      <c r="E22" s="168"/>
      <c r="F22" s="168"/>
      <c r="G22" s="168"/>
      <c r="H22" s="168"/>
      <c r="I22" s="168"/>
      <c r="J22" s="168"/>
      <c r="K22" s="27"/>
      <c r="L22" s="27"/>
      <c r="M22" s="27"/>
      <c r="N22" s="27"/>
      <c r="O22" s="7"/>
      <c r="P22" s="7"/>
    </row>
    <row r="23" spans="1:17" ht="33" customHeight="1" x14ac:dyDescent="0.25">
      <c r="A23" s="27"/>
      <c r="B23" s="169"/>
      <c r="C23" s="169"/>
      <c r="D23" s="169"/>
      <c r="E23" s="169"/>
      <c r="F23" s="169"/>
      <c r="G23" s="169"/>
      <c r="H23" s="169"/>
      <c r="I23" s="169"/>
      <c r="J23" s="169"/>
      <c r="K23" s="27"/>
      <c r="L23" s="27"/>
      <c r="M23" s="27"/>
      <c r="N23" s="27"/>
      <c r="O23" s="7"/>
      <c r="P23" s="7"/>
    </row>
    <row r="24" spans="1:17" x14ac:dyDescent="0.25">
      <c r="A24" s="27"/>
      <c r="B24" s="27"/>
      <c r="C24" s="28"/>
      <c r="D24" s="29"/>
      <c r="E24" s="29"/>
      <c r="F24" s="29"/>
      <c r="G24" s="29"/>
      <c r="H24" s="29"/>
      <c r="I24" s="29"/>
      <c r="J24" s="29"/>
      <c r="K24" s="7"/>
      <c r="L24" s="7"/>
      <c r="M24" s="7"/>
      <c r="N24" s="7"/>
      <c r="O24" s="7"/>
      <c r="P24" s="7"/>
    </row>
    <row r="25" spans="1:17" x14ac:dyDescent="0.25">
      <c r="A25" s="7"/>
      <c r="B25" s="7"/>
      <c r="C25" s="22"/>
      <c r="D25" s="23"/>
      <c r="E25" s="23"/>
      <c r="F25" s="23"/>
      <c r="G25" s="23"/>
      <c r="H25" s="23"/>
      <c r="I25" s="23"/>
      <c r="J25" s="23"/>
    </row>
  </sheetData>
  <mergeCells count="35">
    <mergeCell ref="C4:D4"/>
    <mergeCell ref="E4:F4"/>
    <mergeCell ref="G4:H4"/>
    <mergeCell ref="I4:J4"/>
    <mergeCell ref="B2:J2"/>
    <mergeCell ref="C3:D3"/>
    <mergeCell ref="E3:F3"/>
    <mergeCell ref="G3:H3"/>
    <mergeCell ref="I3:J3"/>
    <mergeCell ref="C14:D14"/>
    <mergeCell ref="E14:F14"/>
    <mergeCell ref="G14:H14"/>
    <mergeCell ref="I14:J14"/>
    <mergeCell ref="C10:D10"/>
    <mergeCell ref="E10:F10"/>
    <mergeCell ref="G10:H10"/>
    <mergeCell ref="I10:J10"/>
    <mergeCell ref="C11:D11"/>
    <mergeCell ref="E11:F11"/>
    <mergeCell ref="G11:H11"/>
    <mergeCell ref="I11:J11"/>
    <mergeCell ref="B12:J12"/>
    <mergeCell ref="C13:D13"/>
    <mergeCell ref="E13:F13"/>
    <mergeCell ref="G13:H13"/>
    <mergeCell ref="I13:J13"/>
    <mergeCell ref="B22:J23"/>
    <mergeCell ref="C20:D20"/>
    <mergeCell ref="E20:F20"/>
    <mergeCell ref="G20:H20"/>
    <mergeCell ref="I20:J20"/>
    <mergeCell ref="C21:D21"/>
    <mergeCell ref="E21:F21"/>
    <mergeCell ref="G21:H21"/>
    <mergeCell ref="I21:J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CE20-4E38-4DAC-99F0-C5BA70A8985A}">
  <dimension ref="A1:O59"/>
  <sheetViews>
    <sheetView zoomScaleNormal="100" workbookViewId="0">
      <selection activeCell="E69" sqref="E69"/>
    </sheetView>
  </sheetViews>
  <sheetFormatPr defaultRowHeight="15" x14ac:dyDescent="0.25"/>
  <cols>
    <col min="2" max="2" width="38.5703125" customWidth="1"/>
  </cols>
  <sheetData>
    <row r="1" spans="1:15" x14ac:dyDescent="0.25">
      <c r="A1" s="7"/>
      <c r="B1" s="98"/>
      <c r="C1" s="98"/>
      <c r="D1" s="98"/>
      <c r="E1" s="98"/>
      <c r="F1" s="98"/>
      <c r="G1" s="7"/>
      <c r="H1" s="7"/>
    </row>
    <row r="2" spans="1:15" ht="24" customHeight="1" x14ac:dyDescent="0.25">
      <c r="A2" s="7"/>
      <c r="B2" s="104"/>
      <c r="C2" s="139" t="s">
        <v>83</v>
      </c>
      <c r="D2" s="139"/>
      <c r="E2" s="139"/>
      <c r="F2" s="139"/>
      <c r="G2" s="7"/>
      <c r="H2" s="7"/>
    </row>
    <row r="3" spans="1:15" ht="24" customHeight="1" x14ac:dyDescent="0.25">
      <c r="A3" s="7"/>
      <c r="B3" s="32"/>
      <c r="C3" s="103">
        <v>-0.4</v>
      </c>
      <c r="D3" s="103">
        <v>-0.3</v>
      </c>
      <c r="E3" s="103">
        <v>-0.2</v>
      </c>
      <c r="F3" s="103">
        <v>-0.1</v>
      </c>
      <c r="G3" s="7"/>
      <c r="H3" s="7"/>
    </row>
    <row r="4" spans="1:15" ht="24" customHeight="1" x14ac:dyDescent="0.25">
      <c r="A4" s="7"/>
      <c r="B4" s="30" t="s">
        <v>79</v>
      </c>
      <c r="C4" s="102">
        <v>1E-3</v>
      </c>
      <c r="D4" s="102">
        <v>4.1999999999999997E-3</v>
      </c>
      <c r="E4" s="102">
        <v>2.1999999999999999E-2</v>
      </c>
      <c r="F4" s="102">
        <v>9.06E-2</v>
      </c>
      <c r="G4" s="7"/>
      <c r="H4" s="7"/>
    </row>
    <row r="5" spans="1:15" ht="24" customHeight="1" x14ac:dyDescent="0.25">
      <c r="A5" s="7"/>
      <c r="B5" s="30" t="s">
        <v>81</v>
      </c>
      <c r="C5" s="102">
        <v>0</v>
      </c>
      <c r="D5" s="102">
        <v>1.4800000000000001E-2</v>
      </c>
      <c r="E5" s="102">
        <v>3.0200000000000001E-2</v>
      </c>
      <c r="F5" s="102">
        <v>0.1226</v>
      </c>
      <c r="G5" s="7"/>
      <c r="H5" s="7"/>
    </row>
    <row r="6" spans="1:15" ht="24" customHeight="1" x14ac:dyDescent="0.25">
      <c r="A6" s="7"/>
      <c r="B6" s="30" t="s">
        <v>92</v>
      </c>
      <c r="C6" s="102">
        <v>0</v>
      </c>
      <c r="D6" s="102">
        <v>5.9999999999999995E-4</v>
      </c>
      <c r="E6" s="102">
        <v>7.0000000000000001E-3</v>
      </c>
      <c r="F6" s="102">
        <v>4.7600000000000003E-2</v>
      </c>
      <c r="G6" s="7"/>
      <c r="H6" s="7"/>
    </row>
    <row r="7" spans="1:15" ht="24" customHeight="1" x14ac:dyDescent="0.25">
      <c r="A7" s="7"/>
      <c r="B7" s="32" t="s">
        <v>93</v>
      </c>
      <c r="C7" s="100">
        <v>0</v>
      </c>
      <c r="D7" s="100">
        <v>0</v>
      </c>
      <c r="E7" s="100">
        <v>0</v>
      </c>
      <c r="F7" s="100">
        <v>6.3E-2</v>
      </c>
      <c r="G7" s="7"/>
      <c r="H7" s="7"/>
    </row>
    <row r="8" spans="1:15" x14ac:dyDescent="0.25">
      <c r="A8" s="7"/>
      <c r="B8" s="7"/>
      <c r="C8" s="7"/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1"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181-FED2-4786-A997-C8FF76BF1897}">
  <dimension ref="A1:G85"/>
  <sheetViews>
    <sheetView workbookViewId="0">
      <selection activeCell="K31" sqref="K31"/>
    </sheetView>
  </sheetViews>
  <sheetFormatPr defaultRowHeight="15" x14ac:dyDescent="0.25"/>
  <cols>
    <col min="1" max="1" width="23.7109375" customWidth="1"/>
    <col min="2" max="3" width="13.7109375" customWidth="1"/>
    <col min="4" max="4" width="12.28515625" customWidth="1"/>
    <col min="5" max="5" width="14" customWidth="1"/>
    <col min="6" max="6" width="14.28515625" customWidth="1"/>
    <col min="7" max="7" width="11.42578125" customWidth="1"/>
  </cols>
  <sheetData>
    <row r="1" spans="1:7" x14ac:dyDescent="0.25">
      <c r="A1" t="s">
        <v>103</v>
      </c>
    </row>
    <row r="2" spans="1:7" x14ac:dyDescent="0.25">
      <c r="B2" s="131" t="s">
        <v>105</v>
      </c>
      <c r="C2" s="131" t="s">
        <v>112</v>
      </c>
      <c r="D2" s="131" t="s">
        <v>106</v>
      </c>
      <c r="E2" s="131" t="s">
        <v>107</v>
      </c>
      <c r="F2" s="131" t="s">
        <v>108</v>
      </c>
      <c r="G2" s="131" t="s">
        <v>109</v>
      </c>
    </row>
    <row r="3" spans="1:7" x14ac:dyDescent="0.25">
      <c r="A3" t="s">
        <v>104</v>
      </c>
      <c r="B3" s="132">
        <v>0.02</v>
      </c>
      <c r="C3" s="132">
        <v>7.0000000000000007E-2</v>
      </c>
      <c r="D3" s="132">
        <v>0.02</v>
      </c>
      <c r="E3" s="132">
        <v>0.02</v>
      </c>
      <c r="F3" s="132">
        <v>0.02</v>
      </c>
      <c r="G3" s="132">
        <v>0.02</v>
      </c>
    </row>
    <row r="4" spans="1:7" x14ac:dyDescent="0.25">
      <c r="A4" t="s">
        <v>110</v>
      </c>
      <c r="B4">
        <v>1</v>
      </c>
      <c r="D4">
        <v>1</v>
      </c>
      <c r="E4">
        <v>0.9</v>
      </c>
      <c r="F4">
        <v>0</v>
      </c>
      <c r="G4">
        <v>1.3</v>
      </c>
    </row>
    <row r="5" spans="1:7" x14ac:dyDescent="0.25">
      <c r="A5" t="s">
        <v>111</v>
      </c>
      <c r="D5">
        <v>0.22</v>
      </c>
      <c r="E5">
        <v>0</v>
      </c>
      <c r="F5">
        <v>0</v>
      </c>
      <c r="G5">
        <v>0</v>
      </c>
    </row>
    <row r="6" spans="1:7" ht="16.5" customHeight="1" x14ac:dyDescent="0.25">
      <c r="A6" t="s">
        <v>116</v>
      </c>
      <c r="D6">
        <v>0</v>
      </c>
      <c r="E6">
        <v>-2.5000000000000001E-2</v>
      </c>
      <c r="F6">
        <v>0</v>
      </c>
      <c r="G6">
        <v>0</v>
      </c>
    </row>
    <row r="8" spans="1:7" x14ac:dyDescent="0.25">
      <c r="A8" s="131" t="s">
        <v>115</v>
      </c>
    </row>
    <row r="9" spans="1:7" x14ac:dyDescent="0.25">
      <c r="A9" s="134" t="s">
        <v>117</v>
      </c>
      <c r="B9">
        <v>1</v>
      </c>
    </row>
    <row r="10" spans="1:7" x14ac:dyDescent="0.25">
      <c r="A10" s="134" t="s">
        <v>118</v>
      </c>
      <c r="D10" s="132">
        <f>D6*$B9</f>
        <v>0</v>
      </c>
      <c r="E10" s="132">
        <f t="shared" ref="E10:G10" si="0">E6*$B9</f>
        <v>-2.5000000000000001E-2</v>
      </c>
      <c r="F10" s="132">
        <f t="shared" si="0"/>
        <v>0</v>
      </c>
      <c r="G10" s="132">
        <f t="shared" si="0"/>
        <v>0</v>
      </c>
    </row>
    <row r="11" spans="1:7" x14ac:dyDescent="0.25">
      <c r="A11" t="s">
        <v>114</v>
      </c>
      <c r="B11" s="133">
        <v>-0.04</v>
      </c>
      <c r="C11" s="133">
        <v>-0.37</v>
      </c>
      <c r="D11" s="132">
        <f>B11*$D4+C11*$D5</f>
        <v>-0.12140000000000001</v>
      </c>
      <c r="E11" s="132">
        <f>$B11*$E4</f>
        <v>-3.6000000000000004E-2</v>
      </c>
      <c r="F11" s="132">
        <f>$B11*$F4</f>
        <v>0</v>
      </c>
      <c r="G11" s="132">
        <f>$B11*$G4</f>
        <v>-5.2000000000000005E-2</v>
      </c>
    </row>
    <row r="12" spans="1:7" x14ac:dyDescent="0.25">
      <c r="A12" t="s">
        <v>113</v>
      </c>
      <c r="B12" s="132">
        <f>B3+B11</f>
        <v>-0.02</v>
      </c>
      <c r="C12" s="132">
        <f>C3+C11</f>
        <v>-0.3</v>
      </c>
      <c r="D12" s="132">
        <f>D3+D11 + D10</f>
        <v>-0.1014</v>
      </c>
      <c r="E12" s="132">
        <f>E3+E11+E10</f>
        <v>-4.1000000000000009E-2</v>
      </c>
      <c r="F12" s="132">
        <f>F3+F11 + F10</f>
        <v>0.02</v>
      </c>
      <c r="G12" s="132">
        <f>G3+G11+G10</f>
        <v>-3.2000000000000001E-2</v>
      </c>
    </row>
    <row r="19" spans="1:7" x14ac:dyDescent="0.25">
      <c r="A19">
        <v>2009</v>
      </c>
    </row>
    <row r="29" spans="1:7" x14ac:dyDescent="0.25">
      <c r="A29">
        <v>2009</v>
      </c>
    </row>
    <row r="30" spans="1:7" x14ac:dyDescent="0.25">
      <c r="B30" s="131" t="s">
        <v>105</v>
      </c>
      <c r="C30" s="131" t="s">
        <v>112</v>
      </c>
      <c r="D30" s="131" t="s">
        <v>106</v>
      </c>
      <c r="E30" s="131" t="s">
        <v>107</v>
      </c>
      <c r="F30" s="131" t="s">
        <v>108</v>
      </c>
      <c r="G30" s="131" t="s">
        <v>109</v>
      </c>
    </row>
    <row r="31" spans="1:7" x14ac:dyDescent="0.25">
      <c r="A31" t="s">
        <v>104</v>
      </c>
      <c r="B31" s="132">
        <v>1.4E-2</v>
      </c>
      <c r="C31" s="132">
        <v>1.6199999999999999E-2</v>
      </c>
      <c r="D31" s="132">
        <v>1.4999999999999999E-2</v>
      </c>
      <c r="E31" s="132">
        <v>6.1999999999999998E-3</v>
      </c>
      <c r="F31" s="132">
        <v>2.1000000000000001E-2</v>
      </c>
      <c r="G31" s="132">
        <v>8.3000000000000001E-3</v>
      </c>
    </row>
    <row r="32" spans="1:7" x14ac:dyDescent="0.25">
      <c r="A32" t="s">
        <v>110</v>
      </c>
      <c r="B32">
        <v>1</v>
      </c>
      <c r="D32">
        <v>1</v>
      </c>
      <c r="E32">
        <v>0.9</v>
      </c>
      <c r="F32">
        <v>0</v>
      </c>
      <c r="G32">
        <v>1.3</v>
      </c>
    </row>
    <row r="33" spans="1:7" x14ac:dyDescent="0.25">
      <c r="A33" t="s">
        <v>111</v>
      </c>
      <c r="D33">
        <v>0.22</v>
      </c>
      <c r="E33">
        <v>0</v>
      </c>
      <c r="F33">
        <v>0</v>
      </c>
      <c r="G33">
        <v>0</v>
      </c>
    </row>
    <row r="34" spans="1:7" x14ac:dyDescent="0.25">
      <c r="A34" t="s">
        <v>116</v>
      </c>
      <c r="D34">
        <v>0</v>
      </c>
      <c r="E34">
        <v>-2.5000000000000001E-2</v>
      </c>
      <c r="F34">
        <v>0</v>
      </c>
      <c r="G34">
        <v>0</v>
      </c>
    </row>
    <row r="36" spans="1:7" x14ac:dyDescent="0.25">
      <c r="A36" s="131"/>
    </row>
    <row r="37" spans="1:7" x14ac:dyDescent="0.25">
      <c r="A37" s="134" t="s">
        <v>117</v>
      </c>
      <c r="B37">
        <v>1</v>
      </c>
    </row>
    <row r="38" spans="1:7" x14ac:dyDescent="0.25">
      <c r="A38" s="134" t="s">
        <v>118</v>
      </c>
      <c r="D38" s="132">
        <f>D34*$B37</f>
        <v>0</v>
      </c>
      <c r="E38" s="132">
        <f t="shared" ref="E38" si="1">E34*$B37</f>
        <v>-2.5000000000000001E-2</v>
      </c>
      <c r="F38" s="132">
        <f t="shared" ref="F38" si="2">F34*$B37</f>
        <v>0</v>
      </c>
      <c r="G38" s="132">
        <f t="shared" ref="G38" si="3">G34*$B37</f>
        <v>0</v>
      </c>
    </row>
    <row r="39" spans="1:7" x14ac:dyDescent="0.25">
      <c r="A39" t="s">
        <v>114</v>
      </c>
      <c r="B39" s="133">
        <v>-5.6000000000000001E-2</v>
      </c>
      <c r="C39" s="133">
        <v>-0.17399999999999999</v>
      </c>
      <c r="D39" s="132">
        <f>B39*$D32+C39*$D33</f>
        <v>-9.4280000000000003E-2</v>
      </c>
      <c r="E39" s="132">
        <f>$B39*$E32</f>
        <v>-5.04E-2</v>
      </c>
      <c r="F39" s="132">
        <f>$B39*$F32</f>
        <v>0</v>
      </c>
      <c r="G39" s="132">
        <f>$B39*$G32</f>
        <v>-7.2800000000000004E-2</v>
      </c>
    </row>
    <row r="40" spans="1:7" x14ac:dyDescent="0.25">
      <c r="A40" t="s">
        <v>113</v>
      </c>
      <c r="B40" s="132">
        <f>B31+B39</f>
        <v>-4.2000000000000003E-2</v>
      </c>
      <c r="C40" s="132">
        <f>C31+C39</f>
        <v>-0.1578</v>
      </c>
      <c r="D40" s="132">
        <f>D31+D39 + D38</f>
        <v>-7.9280000000000003E-2</v>
      </c>
      <c r="E40" s="132">
        <f>E31+E39+E38</f>
        <v>-6.9200000000000012E-2</v>
      </c>
      <c r="F40" s="132">
        <f>F31+F39 + F38</f>
        <v>2.1000000000000001E-2</v>
      </c>
      <c r="G40" s="132">
        <f>G31+G39+G38</f>
        <v>-6.4500000000000002E-2</v>
      </c>
    </row>
    <row r="41" spans="1:7" x14ac:dyDescent="0.25">
      <c r="A41">
        <v>2010</v>
      </c>
    </row>
    <row r="42" spans="1:7" x14ac:dyDescent="0.25">
      <c r="A42" t="s">
        <v>104</v>
      </c>
      <c r="B42" s="132">
        <v>1.37E-2</v>
      </c>
      <c r="C42" s="132">
        <v>2.4E-2</v>
      </c>
      <c r="D42" s="132">
        <v>1.5900000000000001E-2</v>
      </c>
      <c r="E42" s="132">
        <v>6.4000000000000003E-3</v>
      </c>
      <c r="F42" s="132">
        <v>0.02</v>
      </c>
      <c r="G42" s="132">
        <v>6.0000000000000001E-3</v>
      </c>
    </row>
    <row r="43" spans="1:7" x14ac:dyDescent="0.25">
      <c r="A43" t="s">
        <v>110</v>
      </c>
      <c r="B43">
        <v>1</v>
      </c>
      <c r="D43">
        <v>1</v>
      </c>
      <c r="E43">
        <v>0.9</v>
      </c>
      <c r="F43">
        <v>0</v>
      </c>
      <c r="G43">
        <v>1.3</v>
      </c>
    </row>
    <row r="44" spans="1:7" x14ac:dyDescent="0.25">
      <c r="A44" t="s">
        <v>111</v>
      </c>
      <c r="D44">
        <v>0.22</v>
      </c>
      <c r="E44">
        <v>0</v>
      </c>
      <c r="F44">
        <v>0</v>
      </c>
      <c r="G44">
        <v>0</v>
      </c>
    </row>
    <row r="45" spans="1:7" x14ac:dyDescent="0.25">
      <c r="A45" t="s">
        <v>116</v>
      </c>
      <c r="D45">
        <v>0</v>
      </c>
      <c r="E45">
        <v>-2.5000000000000001E-2</v>
      </c>
      <c r="F45">
        <v>0</v>
      </c>
      <c r="G45">
        <v>0</v>
      </c>
    </row>
    <row r="47" spans="1:7" x14ac:dyDescent="0.25">
      <c r="A47" s="131"/>
    </row>
    <row r="48" spans="1:7" x14ac:dyDescent="0.25">
      <c r="A48" s="134" t="s">
        <v>117</v>
      </c>
      <c r="B48">
        <v>1</v>
      </c>
    </row>
    <row r="49" spans="1:7" x14ac:dyDescent="0.25">
      <c r="A49" s="134" t="s">
        <v>118</v>
      </c>
      <c r="D49" s="132">
        <f>D45*$B48</f>
        <v>0</v>
      </c>
      <c r="E49" s="132">
        <f t="shared" ref="E49" si="4">E45*$B48</f>
        <v>-2.5000000000000001E-2</v>
      </c>
      <c r="F49" s="132">
        <f t="shared" ref="F49" si="5">F45*$B48</f>
        <v>0</v>
      </c>
      <c r="G49" s="132">
        <f t="shared" ref="G49" si="6">G45*$B48</f>
        <v>0</v>
      </c>
    </row>
    <row r="50" spans="1:7" x14ac:dyDescent="0.25">
      <c r="A50" t="s">
        <v>114</v>
      </c>
      <c r="B50" s="133">
        <v>1.2999999999999999E-2</v>
      </c>
      <c r="C50" s="133">
        <v>-0.33800000000000002</v>
      </c>
      <c r="D50" s="132">
        <f>B50*$D43+C50*$D44</f>
        <v>-6.1360000000000012E-2</v>
      </c>
      <c r="E50" s="132">
        <f>$B50*$E43</f>
        <v>1.17E-2</v>
      </c>
      <c r="F50" s="132">
        <f>$B50*$F43</f>
        <v>0</v>
      </c>
      <c r="G50" s="132">
        <f>$B50*$G43</f>
        <v>1.6899999999999998E-2</v>
      </c>
    </row>
    <row r="51" spans="1:7" x14ac:dyDescent="0.25">
      <c r="A51" t="s">
        <v>113</v>
      </c>
      <c r="B51" s="132">
        <f>B42+B50</f>
        <v>2.6700000000000002E-2</v>
      </c>
      <c r="C51" s="132">
        <f>C42+C50</f>
        <v>-0.314</v>
      </c>
      <c r="D51" s="132">
        <f>D42+D50 + D49</f>
        <v>-4.5460000000000014E-2</v>
      </c>
      <c r="E51" s="132">
        <f>E42+E50+E49</f>
        <v>-6.8999999999999999E-3</v>
      </c>
      <c r="F51" s="132">
        <f>F42+F50 + F49</f>
        <v>0.02</v>
      </c>
      <c r="G51" s="132">
        <f>G42+G50+G49</f>
        <v>2.2899999999999997E-2</v>
      </c>
    </row>
    <row r="64" spans="1:7" x14ac:dyDescent="0.25">
      <c r="A64">
        <v>2009</v>
      </c>
    </row>
    <row r="65" spans="1:7" x14ac:dyDescent="0.25">
      <c r="B65" s="131" t="s">
        <v>105</v>
      </c>
      <c r="C65" s="131" t="s">
        <v>112</v>
      </c>
      <c r="D65" s="131" t="s">
        <v>106</v>
      </c>
      <c r="E65" s="131" t="s">
        <v>107</v>
      </c>
      <c r="F65" s="131" t="s">
        <v>108</v>
      </c>
      <c r="G65" s="131" t="s">
        <v>109</v>
      </c>
    </row>
    <row r="66" spans="1:7" x14ac:dyDescent="0.25">
      <c r="A66" t="s">
        <v>104</v>
      </c>
      <c r="B66" s="132">
        <v>2.8199999999999999E-2</v>
      </c>
      <c r="C66" s="132">
        <v>4.4499999999999998E-2</v>
      </c>
      <c r="D66" s="132">
        <v>2.6599999999999999E-2</v>
      </c>
      <c r="E66" s="132">
        <v>2.1600000000000001E-2</v>
      </c>
      <c r="F66" s="132">
        <v>2.5600000000000001E-2</v>
      </c>
      <c r="G66" s="132">
        <v>2.1000000000000001E-2</v>
      </c>
    </row>
    <row r="67" spans="1:7" x14ac:dyDescent="0.25">
      <c r="A67" t="s">
        <v>110</v>
      </c>
      <c r="B67">
        <v>1</v>
      </c>
      <c r="D67">
        <v>1</v>
      </c>
      <c r="E67">
        <v>0.9</v>
      </c>
      <c r="F67">
        <v>0</v>
      </c>
      <c r="G67">
        <v>1.3</v>
      </c>
    </row>
    <row r="68" spans="1:7" x14ac:dyDescent="0.25">
      <c r="A68" t="s">
        <v>111</v>
      </c>
      <c r="D68">
        <v>0.22</v>
      </c>
      <c r="E68">
        <v>0</v>
      </c>
      <c r="F68">
        <v>0</v>
      </c>
      <c r="G68">
        <v>0</v>
      </c>
    </row>
    <row r="69" spans="1:7" x14ac:dyDescent="0.25">
      <c r="A69" t="s">
        <v>116</v>
      </c>
      <c r="D69">
        <v>0</v>
      </c>
      <c r="E69">
        <v>-2.5000000000000001E-2</v>
      </c>
      <c r="F69">
        <v>0</v>
      </c>
      <c r="G69">
        <v>0</v>
      </c>
    </row>
    <row r="71" spans="1:7" x14ac:dyDescent="0.25">
      <c r="A71" s="134" t="s">
        <v>117</v>
      </c>
      <c r="B71">
        <v>1</v>
      </c>
    </row>
    <row r="72" spans="1:7" x14ac:dyDescent="0.25">
      <c r="A72" s="134" t="s">
        <v>118</v>
      </c>
      <c r="D72" s="132">
        <f>D69*$B71</f>
        <v>0</v>
      </c>
      <c r="E72" s="132">
        <f>E69*$B71</f>
        <v>-2.5000000000000001E-2</v>
      </c>
      <c r="F72" s="132">
        <f>F69*$B71</f>
        <v>0</v>
      </c>
      <c r="G72" s="132">
        <f>G69*$B71</f>
        <v>0</v>
      </c>
    </row>
    <row r="73" spans="1:7" x14ac:dyDescent="0.25">
      <c r="A73" t="s">
        <v>114</v>
      </c>
      <c r="B73" s="133">
        <v>-1.4E-2</v>
      </c>
      <c r="C73" s="133">
        <v>-0.23</v>
      </c>
      <c r="D73" s="132">
        <f>B73*$D67+C73*$D68</f>
        <v>-6.4600000000000005E-2</v>
      </c>
      <c r="E73" s="132">
        <f>$B73*$E67</f>
        <v>-1.26E-2</v>
      </c>
      <c r="F73" s="132">
        <f>$B73*$F67</f>
        <v>0</v>
      </c>
      <c r="G73" s="132">
        <f>$B73*$G67</f>
        <v>-1.8200000000000001E-2</v>
      </c>
    </row>
    <row r="74" spans="1:7" x14ac:dyDescent="0.25">
      <c r="A74" t="s">
        <v>113</v>
      </c>
      <c r="B74" s="132">
        <f>B66+B73</f>
        <v>1.4199999999999999E-2</v>
      </c>
      <c r="C74" s="132">
        <f>C66+C73</f>
        <v>-0.1855</v>
      </c>
      <c r="D74" s="132">
        <f>D66+D73 + D72</f>
        <v>-3.8000000000000006E-2</v>
      </c>
      <c r="E74" s="132">
        <f>E66+E73+E72</f>
        <v>-1.6E-2</v>
      </c>
      <c r="F74" s="132">
        <f>F66+F73 + F72</f>
        <v>2.5600000000000001E-2</v>
      </c>
      <c r="G74" s="132">
        <f>G66+G73+G72</f>
        <v>2.8000000000000004E-3</v>
      </c>
    </row>
    <row r="75" spans="1:7" x14ac:dyDescent="0.25">
      <c r="B75" s="132"/>
      <c r="C75" s="132"/>
      <c r="D75" s="132"/>
      <c r="E75" s="132"/>
      <c r="F75" s="132"/>
      <c r="G75" s="132"/>
    </row>
    <row r="76" spans="1:7" x14ac:dyDescent="0.25">
      <c r="A76">
        <v>2010</v>
      </c>
    </row>
    <row r="77" spans="1:7" x14ac:dyDescent="0.25">
      <c r="A77" t="s">
        <v>104</v>
      </c>
      <c r="B77" s="132">
        <v>2.6100000000000002E-2</v>
      </c>
      <c r="C77" s="132">
        <v>0.03</v>
      </c>
      <c r="D77" s="132">
        <v>2.4E-2</v>
      </c>
      <c r="E77" s="132">
        <v>1.9400000000000001E-2</v>
      </c>
      <c r="F77" s="132">
        <v>2.6100000000000002E-2</v>
      </c>
      <c r="G77" s="132">
        <v>2.2599999999999999E-2</v>
      </c>
    </row>
    <row r="78" spans="1:7" x14ac:dyDescent="0.25">
      <c r="A78" t="s">
        <v>110</v>
      </c>
      <c r="B78">
        <v>1</v>
      </c>
      <c r="D78">
        <v>1</v>
      </c>
      <c r="E78">
        <v>0.9</v>
      </c>
      <c r="F78">
        <v>0</v>
      </c>
      <c r="G78">
        <v>1.3</v>
      </c>
    </row>
    <row r="79" spans="1:7" x14ac:dyDescent="0.25">
      <c r="A79" t="s">
        <v>111</v>
      </c>
      <c r="D79">
        <v>0.22</v>
      </c>
      <c r="E79">
        <v>0</v>
      </c>
      <c r="F79">
        <v>0</v>
      </c>
      <c r="G79">
        <v>0</v>
      </c>
    </row>
    <row r="80" spans="1:7" x14ac:dyDescent="0.25">
      <c r="A80" t="s">
        <v>116</v>
      </c>
      <c r="D80">
        <v>0</v>
      </c>
      <c r="E80">
        <v>-2.5000000000000001E-2</v>
      </c>
      <c r="F80">
        <v>0</v>
      </c>
      <c r="G80">
        <v>0</v>
      </c>
    </row>
    <row r="82" spans="1:7" x14ac:dyDescent="0.25">
      <c r="A82" s="134" t="s">
        <v>117</v>
      </c>
      <c r="B82">
        <v>1</v>
      </c>
    </row>
    <row r="83" spans="1:7" x14ac:dyDescent="0.25">
      <c r="A83" s="134" t="s">
        <v>118</v>
      </c>
      <c r="D83" s="132">
        <f>D80*$B82</f>
        <v>0</v>
      </c>
      <c r="E83" s="132">
        <f>E80*$B82</f>
        <v>-2.5000000000000001E-2</v>
      </c>
      <c r="F83" s="132">
        <f>F80*$B82</f>
        <v>0</v>
      </c>
      <c r="G83" s="132">
        <f>G80*$B82</f>
        <v>0</v>
      </c>
    </row>
    <row r="84" spans="1:7" x14ac:dyDescent="0.25">
      <c r="A84" t="s">
        <v>114</v>
      </c>
      <c r="B84" s="133">
        <v>-6.0000000000000001E-3</v>
      </c>
      <c r="C84" s="133">
        <v>-0.24</v>
      </c>
      <c r="D84" s="132">
        <f>B84*$D78+C84*$D79</f>
        <v>-5.8799999999999998E-2</v>
      </c>
      <c r="E84" s="132">
        <f>$B84*$E78</f>
        <v>-5.4000000000000003E-3</v>
      </c>
      <c r="F84" s="132">
        <f>$B84*$F78</f>
        <v>0</v>
      </c>
      <c r="G84" s="132">
        <f>$B84*$G78</f>
        <v>-7.8000000000000005E-3</v>
      </c>
    </row>
    <row r="85" spans="1:7" x14ac:dyDescent="0.25">
      <c r="A85" t="s">
        <v>113</v>
      </c>
      <c r="B85" s="132">
        <f>B77+B84</f>
        <v>2.01E-2</v>
      </c>
      <c r="C85" s="132">
        <f>C77+C84</f>
        <v>-0.21</v>
      </c>
      <c r="D85" s="132">
        <f>D77+D84 + D83</f>
        <v>-3.4799999999999998E-2</v>
      </c>
      <c r="E85" s="132">
        <f>E77+E84+E83</f>
        <v>-1.1000000000000001E-2</v>
      </c>
      <c r="F85" s="132">
        <f>F77+F84 + F83</f>
        <v>2.6100000000000002E-2</v>
      </c>
      <c r="G85" s="132">
        <f>G77+G84+G83</f>
        <v>1.4799999999999997E-2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E906-2045-45B0-8F6B-944D8082224B}">
  <dimension ref="A1:Q50"/>
  <sheetViews>
    <sheetView topLeftCell="A16" zoomScaleNormal="100" workbookViewId="0">
      <selection activeCell="O36" sqref="O36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7" ht="39" customHeight="1" x14ac:dyDescent="0.25">
      <c r="A2" s="27"/>
      <c r="B2" s="153" t="s">
        <v>99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27"/>
      <c r="N2" s="7"/>
    </row>
    <row r="3" spans="1:17" ht="30" customHeight="1" x14ac:dyDescent="0.25">
      <c r="A3" s="27"/>
      <c r="B3" s="137"/>
      <c r="C3" s="140" t="s">
        <v>123</v>
      </c>
      <c r="D3" s="140"/>
      <c r="E3" s="140"/>
      <c r="F3" s="140"/>
      <c r="G3" s="140"/>
      <c r="H3" s="140"/>
      <c r="I3" s="140"/>
      <c r="J3" s="140"/>
      <c r="K3" s="140"/>
      <c r="L3" s="140"/>
      <c r="M3" s="27"/>
      <c r="N3" s="7"/>
    </row>
    <row r="4" spans="1:17" x14ac:dyDescent="0.25">
      <c r="A4" s="27"/>
      <c r="B4" s="30"/>
      <c r="C4" s="150" t="s">
        <v>36</v>
      </c>
      <c r="D4" s="151"/>
      <c r="E4" s="150" t="s">
        <v>37</v>
      </c>
      <c r="F4" s="151"/>
      <c r="G4" s="150" t="s">
        <v>38</v>
      </c>
      <c r="H4" s="151"/>
      <c r="I4" s="150" t="s">
        <v>39</v>
      </c>
      <c r="J4" s="151"/>
      <c r="K4" s="150" t="s">
        <v>40</v>
      </c>
      <c r="L4" s="138"/>
      <c r="M4" s="27"/>
      <c r="N4" s="7"/>
    </row>
    <row r="5" spans="1:17" ht="64.5" customHeight="1" x14ac:dyDescent="0.25">
      <c r="A5" s="27"/>
      <c r="B5" s="30"/>
      <c r="C5" s="138" t="s">
        <v>4</v>
      </c>
      <c r="D5" s="151"/>
      <c r="E5" s="146" t="s">
        <v>124</v>
      </c>
      <c r="F5" s="145"/>
      <c r="G5" s="144" t="s">
        <v>16</v>
      </c>
      <c r="H5" s="145"/>
      <c r="I5" s="146" t="s">
        <v>125</v>
      </c>
      <c r="J5" s="145"/>
      <c r="K5" s="144" t="s">
        <v>126</v>
      </c>
      <c r="L5" s="144"/>
      <c r="M5" s="27"/>
      <c r="N5" s="7"/>
    </row>
    <row r="6" spans="1:17" ht="43.5" customHeight="1" x14ac:dyDescent="0.25">
      <c r="A6" s="27"/>
      <c r="B6" s="32"/>
      <c r="C6" s="82" t="s">
        <v>47</v>
      </c>
      <c r="D6" s="45" t="s">
        <v>10</v>
      </c>
      <c r="E6" s="82" t="s">
        <v>47</v>
      </c>
      <c r="F6" s="45" t="s">
        <v>10</v>
      </c>
      <c r="G6" s="82" t="s">
        <v>47</v>
      </c>
      <c r="H6" s="45" t="s">
        <v>10</v>
      </c>
      <c r="I6" s="82" t="s">
        <v>47</v>
      </c>
      <c r="J6" s="45" t="s">
        <v>10</v>
      </c>
      <c r="K6" s="82" t="s">
        <v>47</v>
      </c>
      <c r="L6" s="82" t="s">
        <v>10</v>
      </c>
      <c r="M6" s="27"/>
      <c r="N6" s="7"/>
    </row>
    <row r="7" spans="1:17" ht="27" customHeight="1" x14ac:dyDescent="0.25">
      <c r="A7" s="27"/>
      <c r="B7" s="24" t="s">
        <v>1</v>
      </c>
      <c r="C7" s="70">
        <v>1.4231479245584082</v>
      </c>
      <c r="D7" s="46">
        <v>6.1777919529046397E-4</v>
      </c>
      <c r="E7" s="129">
        <v>0.69800043416246649</v>
      </c>
      <c r="F7" s="46">
        <v>0.14483254852208355</v>
      </c>
      <c r="G7" s="70">
        <v>0.90672824023965193</v>
      </c>
      <c r="H7" s="46">
        <v>3.7248851811468004E-4</v>
      </c>
      <c r="I7" s="71">
        <v>0.63133025150316935</v>
      </c>
      <c r="J7" s="46">
        <v>1.0961699117194581E-2</v>
      </c>
      <c r="K7" s="70">
        <v>0.79077900918085231</v>
      </c>
      <c r="L7" s="19">
        <v>1.149379100636083E-4</v>
      </c>
      <c r="M7" s="27"/>
      <c r="N7" s="7"/>
    </row>
    <row r="8" spans="1:17" ht="27" customHeight="1" x14ac:dyDescent="0.25">
      <c r="A8" s="27"/>
      <c r="B8" s="24" t="s">
        <v>121</v>
      </c>
      <c r="C8" s="57"/>
      <c r="D8" s="47"/>
      <c r="E8" s="71">
        <v>1.7295435767182172</v>
      </c>
      <c r="F8" s="46">
        <v>2.2235819646450473E-2</v>
      </c>
      <c r="G8" s="57"/>
      <c r="H8" s="47"/>
      <c r="I8" s="61">
        <v>0.39570215299337674</v>
      </c>
      <c r="J8" s="46">
        <v>0.29154586032894986</v>
      </c>
      <c r="K8" s="57"/>
      <c r="L8" s="18"/>
      <c r="M8" s="27"/>
      <c r="N8" s="7"/>
    </row>
    <row r="9" spans="1:17" ht="27" customHeight="1" x14ac:dyDescent="0.25">
      <c r="A9" s="27"/>
      <c r="B9" s="24" t="s">
        <v>29</v>
      </c>
      <c r="C9" s="60"/>
      <c r="D9" s="48"/>
      <c r="E9" s="63"/>
      <c r="F9" s="48"/>
      <c r="G9" s="70">
        <v>0.12158402314849305</v>
      </c>
      <c r="H9" s="46">
        <v>1.6900774224497861E-10</v>
      </c>
      <c r="I9" s="71">
        <v>6.269774425253645E-2</v>
      </c>
      <c r="J9" s="46">
        <v>5.8477353782354754E-4</v>
      </c>
      <c r="K9" s="70">
        <v>6.1514693619341615E-2</v>
      </c>
      <c r="L9" s="19">
        <v>6.9062857085596459E-4</v>
      </c>
      <c r="M9" s="27"/>
      <c r="N9" s="7"/>
    </row>
    <row r="10" spans="1:17" ht="27" customHeight="1" x14ac:dyDescent="0.25">
      <c r="A10" s="27"/>
      <c r="B10" s="24" t="s">
        <v>122</v>
      </c>
      <c r="C10" s="60"/>
      <c r="D10" s="48"/>
      <c r="E10" s="63"/>
      <c r="F10" s="48"/>
      <c r="G10" s="57"/>
      <c r="H10" s="47"/>
      <c r="I10" s="71">
        <v>9.3755410286155555E-2</v>
      </c>
      <c r="J10" s="46">
        <v>1.5310463617253394E-4</v>
      </c>
      <c r="K10" s="70">
        <v>0.15901352271636537</v>
      </c>
      <c r="L10" s="19">
        <v>1.754140614792217E-12</v>
      </c>
      <c r="M10" s="27"/>
      <c r="N10" s="7"/>
    </row>
    <row r="11" spans="1:17" ht="27" customHeight="1" x14ac:dyDescent="0.25">
      <c r="A11" s="27"/>
      <c r="B11" s="24" t="s">
        <v>12</v>
      </c>
      <c r="C11" s="57">
        <v>1.3855634685882573E-4</v>
      </c>
      <c r="D11" s="46">
        <v>0.9846047386986827</v>
      </c>
      <c r="E11" s="61">
        <v>-5.1455123701326831E-4</v>
      </c>
      <c r="F11" s="46">
        <v>0.93931126355580696</v>
      </c>
      <c r="G11" s="57">
        <v>-4.3723986186473489E-5</v>
      </c>
      <c r="H11" s="46">
        <v>0.99138732444434852</v>
      </c>
      <c r="I11" s="61">
        <v>-4.2128388443191122E-4</v>
      </c>
      <c r="J11" s="46">
        <v>0.89417672921910707</v>
      </c>
      <c r="K11" s="57">
        <v>-1.4759600364234229E-4</v>
      </c>
      <c r="L11" s="19">
        <v>0.96277706026077481</v>
      </c>
      <c r="M11" s="27"/>
      <c r="N11" s="7"/>
    </row>
    <row r="12" spans="1:17" ht="27" customHeight="1" x14ac:dyDescent="0.25">
      <c r="A12" s="27"/>
      <c r="B12" s="24" t="s">
        <v>9</v>
      </c>
      <c r="C12" s="147">
        <v>38</v>
      </c>
      <c r="D12" s="148"/>
      <c r="E12" s="149">
        <v>38</v>
      </c>
      <c r="F12" s="148"/>
      <c r="G12" s="147">
        <v>38</v>
      </c>
      <c r="H12" s="148"/>
      <c r="I12" s="149">
        <v>38</v>
      </c>
      <c r="J12" s="148"/>
      <c r="K12" s="147">
        <v>38</v>
      </c>
      <c r="L12" s="147"/>
      <c r="M12" s="27"/>
      <c r="N12" s="7"/>
    </row>
    <row r="13" spans="1:17" ht="27" customHeight="1" x14ac:dyDescent="0.25">
      <c r="A13" s="27"/>
      <c r="B13" s="82" t="s">
        <v>97</v>
      </c>
      <c r="C13" s="141">
        <v>0.28109520799999999</v>
      </c>
      <c r="D13" s="142"/>
      <c r="E13" s="143">
        <v>0.38214216899999998</v>
      </c>
      <c r="F13" s="142"/>
      <c r="G13" s="141">
        <f>O13</f>
        <v>0.78926516416204306</v>
      </c>
      <c r="H13" s="142"/>
      <c r="I13" s="141">
        <f>P13</f>
        <v>0.87969758814644494</v>
      </c>
      <c r="J13" s="142"/>
      <c r="K13" s="141">
        <f>Q13</f>
        <v>0.87537377531821592</v>
      </c>
      <c r="L13" s="141"/>
      <c r="M13" s="27"/>
      <c r="N13" s="7"/>
      <c r="O13">
        <v>0.78926516416204306</v>
      </c>
      <c r="P13">
        <v>0.87969758814644494</v>
      </c>
      <c r="Q13">
        <v>0.87537377531821592</v>
      </c>
    </row>
    <row r="14" spans="1:17" ht="45" customHeight="1" x14ac:dyDescent="0.25">
      <c r="A14" s="27"/>
      <c r="B14" s="153" t="s">
        <v>98</v>
      </c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27"/>
    </row>
    <row r="15" spans="1:17" ht="30.75" customHeight="1" x14ac:dyDescent="0.25">
      <c r="A15" s="27"/>
      <c r="B15" s="137"/>
      <c r="C15" s="140" t="s">
        <v>123</v>
      </c>
      <c r="D15" s="140"/>
      <c r="E15" s="140"/>
      <c r="F15" s="140"/>
      <c r="G15" s="140"/>
      <c r="H15" s="140"/>
      <c r="I15" s="140"/>
      <c r="J15" s="140"/>
      <c r="K15" s="140"/>
      <c r="L15" s="140"/>
      <c r="M15" s="27"/>
    </row>
    <row r="16" spans="1:17" x14ac:dyDescent="0.25">
      <c r="A16" s="27"/>
      <c r="B16" s="30"/>
      <c r="C16" s="24"/>
      <c r="D16" s="24"/>
      <c r="E16" s="17"/>
      <c r="F16" s="52"/>
      <c r="G16" s="150" t="s">
        <v>41</v>
      </c>
      <c r="H16" s="151"/>
      <c r="I16" s="150" t="s">
        <v>42</v>
      </c>
      <c r="J16" s="151"/>
      <c r="K16" s="150" t="s">
        <v>43</v>
      </c>
      <c r="L16" s="138"/>
      <c r="M16" s="27"/>
    </row>
    <row r="17" spans="1:17" ht="61.5" customHeight="1" x14ac:dyDescent="0.25">
      <c r="A17" s="27"/>
      <c r="B17" s="30"/>
      <c r="C17" s="24"/>
      <c r="D17" s="24"/>
      <c r="E17" s="17"/>
      <c r="F17" s="52"/>
      <c r="G17" s="152" t="s">
        <v>5</v>
      </c>
      <c r="H17" s="151"/>
      <c r="I17" s="146" t="s">
        <v>127</v>
      </c>
      <c r="J17" s="145"/>
      <c r="K17" s="144" t="s">
        <v>128</v>
      </c>
      <c r="L17" s="144"/>
      <c r="M17" s="27"/>
    </row>
    <row r="18" spans="1:17" ht="42" customHeight="1" x14ac:dyDescent="0.25">
      <c r="A18" s="27"/>
      <c r="B18" s="32"/>
      <c r="C18" s="82"/>
      <c r="D18" s="82"/>
      <c r="E18" s="92"/>
      <c r="F18" s="53"/>
      <c r="G18" s="82" t="s">
        <v>47</v>
      </c>
      <c r="H18" s="45" t="s">
        <v>10</v>
      </c>
      <c r="I18" s="82" t="s">
        <v>47</v>
      </c>
      <c r="J18" s="45" t="s">
        <v>10</v>
      </c>
      <c r="K18" s="82" t="s">
        <v>47</v>
      </c>
      <c r="L18" s="82" t="s">
        <v>10</v>
      </c>
      <c r="M18" s="27"/>
    </row>
    <row r="19" spans="1:17" ht="27" customHeight="1" x14ac:dyDescent="0.25">
      <c r="A19" s="27"/>
      <c r="B19" s="24" t="s">
        <v>1</v>
      </c>
      <c r="C19" s="18"/>
      <c r="D19" s="18"/>
      <c r="E19" s="18"/>
      <c r="F19" s="47"/>
      <c r="G19" s="71">
        <v>0.9917656096264833</v>
      </c>
      <c r="H19" s="46">
        <v>1.1153662074719217E-2</v>
      </c>
      <c r="I19" s="61">
        <v>0.56745811803635482</v>
      </c>
      <c r="J19" s="46">
        <v>0.20009883239527856</v>
      </c>
      <c r="K19" s="70">
        <v>0.96754765005804011</v>
      </c>
      <c r="L19" s="19">
        <v>6.1430530936748638E-3</v>
      </c>
      <c r="M19" s="27"/>
    </row>
    <row r="20" spans="1:17" ht="27" customHeight="1" x14ac:dyDescent="0.25">
      <c r="A20" s="27"/>
      <c r="B20" s="24" t="s">
        <v>2</v>
      </c>
      <c r="C20" s="18"/>
      <c r="D20" s="18"/>
      <c r="E20" s="18"/>
      <c r="F20" s="47"/>
      <c r="G20" s="61"/>
      <c r="H20" s="47"/>
      <c r="I20" s="61">
        <v>0.91975068206812127</v>
      </c>
      <c r="J20" s="46">
        <v>0.17193870584747917</v>
      </c>
      <c r="K20" s="57"/>
      <c r="L20" s="18"/>
      <c r="M20" s="27"/>
    </row>
    <row r="21" spans="1:17" ht="27" customHeight="1" x14ac:dyDescent="0.25">
      <c r="A21" s="27"/>
      <c r="B21" s="24" t="s">
        <v>27</v>
      </c>
      <c r="C21" s="26"/>
      <c r="D21" s="26"/>
      <c r="E21" s="26"/>
      <c r="F21" s="48"/>
      <c r="G21" s="71">
        <v>0.16540855620050129</v>
      </c>
      <c r="H21" s="46">
        <v>8.7460190375779269E-4</v>
      </c>
      <c r="I21" s="61">
        <v>6.0902325335555049E-2</v>
      </c>
      <c r="J21" s="46">
        <v>0.29412306714064845</v>
      </c>
      <c r="K21" s="57">
        <v>4.3690281068745354E-2</v>
      </c>
      <c r="L21" s="19">
        <v>0.44528015258423281</v>
      </c>
      <c r="M21" s="27"/>
    </row>
    <row r="22" spans="1:17" ht="27" customHeight="1" x14ac:dyDescent="0.25">
      <c r="A22" s="27"/>
      <c r="B22" s="24" t="s">
        <v>129</v>
      </c>
      <c r="C22" s="26"/>
      <c r="D22" s="26"/>
      <c r="E22" s="26"/>
      <c r="F22" s="48"/>
      <c r="G22" s="61"/>
      <c r="H22" s="47"/>
      <c r="I22" s="71">
        <v>0.19055784526325537</v>
      </c>
      <c r="J22" s="46">
        <v>2.3831002334841964E-2</v>
      </c>
      <c r="K22" s="70">
        <v>0.23286767610022849</v>
      </c>
      <c r="L22" s="19">
        <v>4.0841736844756376E-3</v>
      </c>
      <c r="M22" s="27"/>
    </row>
    <row r="23" spans="1:17" ht="27" customHeight="1" x14ac:dyDescent="0.25">
      <c r="A23" s="27"/>
      <c r="B23" s="24" t="s">
        <v>12</v>
      </c>
      <c r="C23" s="18"/>
      <c r="D23" s="18"/>
      <c r="E23" s="18"/>
      <c r="F23" s="47"/>
      <c r="G23" s="61">
        <v>8.3082753523577488E-4</v>
      </c>
      <c r="H23" s="46">
        <v>0.89515977484928155</v>
      </c>
      <c r="I23" s="61">
        <v>-1.0328308716155252E-3</v>
      </c>
      <c r="J23" s="46">
        <v>0.85338912290697022</v>
      </c>
      <c r="K23" s="57">
        <v>-5.9002957886808394E-4</v>
      </c>
      <c r="L23" s="19">
        <v>0.91693724945325517</v>
      </c>
      <c r="M23" s="27"/>
    </row>
    <row r="24" spans="1:17" ht="27" customHeight="1" x14ac:dyDescent="0.25">
      <c r="A24" s="27"/>
      <c r="B24" s="24" t="s">
        <v>9</v>
      </c>
      <c r="C24" s="20"/>
      <c r="D24" s="20"/>
      <c r="E24" s="20"/>
      <c r="F24" s="54"/>
      <c r="G24" s="147">
        <v>38</v>
      </c>
      <c r="H24" s="148"/>
      <c r="I24" s="149">
        <v>38</v>
      </c>
      <c r="J24" s="148"/>
      <c r="K24" s="147">
        <v>38</v>
      </c>
      <c r="L24" s="147"/>
      <c r="M24" s="27"/>
    </row>
    <row r="25" spans="1:17" ht="27" customHeight="1" x14ac:dyDescent="0.25">
      <c r="A25" s="27"/>
      <c r="B25" s="82" t="s">
        <v>97</v>
      </c>
      <c r="C25" s="76"/>
      <c r="D25" s="76"/>
      <c r="E25" s="76"/>
      <c r="F25" s="55"/>
      <c r="G25" s="143">
        <f>O25</f>
        <v>0.4891966309333044</v>
      </c>
      <c r="H25" s="142"/>
      <c r="I25" s="143">
        <f>P25</f>
        <v>0.6264136825064347</v>
      </c>
      <c r="J25" s="142"/>
      <c r="K25" s="143">
        <f>Q25</f>
        <v>0.6036198370405732</v>
      </c>
      <c r="L25" s="141"/>
      <c r="M25" s="27"/>
      <c r="O25">
        <v>0.4891966309333044</v>
      </c>
      <c r="P25">
        <v>0.6264136825064347</v>
      </c>
      <c r="Q25">
        <v>0.6036198370405732</v>
      </c>
    </row>
    <row r="26" spans="1:17" x14ac:dyDescent="0.25">
      <c r="A26" s="27"/>
      <c r="B26" s="27" t="s">
        <v>32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4" spans="2:12" x14ac:dyDescent="0.25">
      <c r="B34" s="24"/>
    </row>
    <row r="35" spans="2:12" x14ac:dyDescent="0.25">
      <c r="B35" s="24"/>
    </row>
    <row r="36" spans="2:12" x14ac:dyDescent="0.25">
      <c r="B36" s="24"/>
    </row>
    <row r="37" spans="2:12" x14ac:dyDescent="0.25">
      <c r="B37" s="24"/>
      <c r="G37" s="144"/>
      <c r="H37" s="145"/>
      <c r="I37" s="146"/>
      <c r="J37" s="145"/>
      <c r="K37" s="144"/>
      <c r="L37" s="144"/>
    </row>
    <row r="38" spans="2:12" x14ac:dyDescent="0.25">
      <c r="B38" s="24"/>
      <c r="G38" s="82"/>
      <c r="H38" s="45"/>
      <c r="I38" s="49"/>
      <c r="J38" s="45"/>
      <c r="K38" s="82"/>
      <c r="L38" s="82"/>
    </row>
    <row r="39" spans="2:12" x14ac:dyDescent="0.25">
      <c r="B39" s="24"/>
      <c r="G39" s="70"/>
      <c r="H39" s="46"/>
      <c r="I39" s="71"/>
      <c r="J39" s="46"/>
      <c r="K39" s="70"/>
      <c r="L39" s="19"/>
    </row>
    <row r="40" spans="2:12" x14ac:dyDescent="0.25">
      <c r="B40" s="24"/>
      <c r="G40" s="58"/>
      <c r="H40" s="46"/>
      <c r="I40" s="62"/>
      <c r="J40" s="46"/>
      <c r="K40" s="58"/>
      <c r="L40" s="19"/>
    </row>
    <row r="41" spans="2:12" x14ac:dyDescent="0.25">
      <c r="B41" s="24"/>
      <c r="G41" s="57"/>
      <c r="H41" s="47"/>
      <c r="I41" s="61"/>
      <c r="J41" s="46"/>
      <c r="K41" s="57"/>
      <c r="L41" s="18"/>
    </row>
    <row r="42" spans="2:12" x14ac:dyDescent="0.25">
      <c r="B42" s="24"/>
      <c r="G42" s="59"/>
      <c r="H42" s="46"/>
      <c r="I42" s="62"/>
      <c r="J42" s="46"/>
      <c r="K42" s="59"/>
      <c r="L42" s="19"/>
    </row>
    <row r="43" spans="2:12" x14ac:dyDescent="0.25">
      <c r="B43" s="24"/>
      <c r="G43" s="70"/>
      <c r="H43" s="46"/>
      <c r="I43" s="71"/>
      <c r="J43" s="46"/>
      <c r="K43" s="70"/>
      <c r="L43" s="19"/>
    </row>
    <row r="44" spans="2:12" x14ac:dyDescent="0.25">
      <c r="B44" s="24"/>
      <c r="G44" s="58"/>
      <c r="H44" s="46"/>
      <c r="I44" s="62"/>
      <c r="J44" s="46"/>
      <c r="K44" s="58"/>
      <c r="L44" s="19"/>
    </row>
    <row r="45" spans="2:12" x14ac:dyDescent="0.25">
      <c r="B45" s="82"/>
      <c r="G45" s="57"/>
      <c r="H45" s="47"/>
      <c r="I45" s="71"/>
      <c r="J45" s="46"/>
      <c r="K45" s="70"/>
      <c r="L45" s="19"/>
    </row>
    <row r="46" spans="2:12" x14ac:dyDescent="0.25">
      <c r="G46" s="59"/>
      <c r="H46" s="46"/>
      <c r="I46" s="62"/>
      <c r="J46" s="46"/>
      <c r="K46" s="58"/>
      <c r="L46" s="19"/>
    </row>
    <row r="47" spans="2:12" x14ac:dyDescent="0.25">
      <c r="G47" s="57"/>
      <c r="H47" s="46"/>
      <c r="I47" s="61"/>
      <c r="J47" s="46"/>
      <c r="K47" s="57"/>
      <c r="L47" s="19"/>
    </row>
    <row r="48" spans="2:12" x14ac:dyDescent="0.25">
      <c r="G48" s="27"/>
      <c r="H48" s="46"/>
      <c r="I48" s="50"/>
      <c r="J48" s="46"/>
      <c r="K48" s="27"/>
      <c r="L48" s="19"/>
    </row>
    <row r="49" spans="7:12" x14ac:dyDescent="0.25">
      <c r="G49" s="147"/>
      <c r="H49" s="148"/>
      <c r="I49" s="149"/>
      <c r="J49" s="148"/>
      <c r="K49" s="147"/>
      <c r="L49" s="147"/>
    </row>
    <row r="50" spans="7:12" x14ac:dyDescent="0.25">
      <c r="G50" s="141"/>
      <c r="H50" s="142"/>
      <c r="I50" s="143"/>
      <c r="J50" s="142"/>
      <c r="K50" s="141"/>
      <c r="L50" s="141"/>
    </row>
  </sheetData>
  <mergeCells count="45">
    <mergeCell ref="B2:L2"/>
    <mergeCell ref="C4:D4"/>
    <mergeCell ref="E4:F4"/>
    <mergeCell ref="G4:H4"/>
    <mergeCell ref="I4:J4"/>
    <mergeCell ref="K4:L4"/>
    <mergeCell ref="C3:L3"/>
    <mergeCell ref="B14:L14"/>
    <mergeCell ref="C5:D5"/>
    <mergeCell ref="E5:F5"/>
    <mergeCell ref="G5:H5"/>
    <mergeCell ref="I5:J5"/>
    <mergeCell ref="K5:L5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G16:H16"/>
    <mergeCell ref="I16:J16"/>
    <mergeCell ref="K16:L16"/>
    <mergeCell ref="G17:H17"/>
    <mergeCell ref="I17:J17"/>
    <mergeCell ref="K17:L17"/>
    <mergeCell ref="C15:L15"/>
    <mergeCell ref="G50:H50"/>
    <mergeCell ref="I50:J50"/>
    <mergeCell ref="K50:L50"/>
    <mergeCell ref="G37:H37"/>
    <mergeCell ref="I37:J37"/>
    <mergeCell ref="K37:L37"/>
    <mergeCell ref="G49:H49"/>
    <mergeCell ref="I49:J49"/>
    <mergeCell ref="K49:L49"/>
    <mergeCell ref="G24:H24"/>
    <mergeCell ref="I24:J24"/>
    <mergeCell ref="K24:L24"/>
    <mergeCell ref="G25:H25"/>
    <mergeCell ref="I25:J25"/>
    <mergeCell ref="K25:L25"/>
  </mergeCells>
  <pageMargins left="0.7" right="0.7" top="0.75" bottom="0.75" header="0.3" footer="0.3"/>
  <pageSetup orientation="portrait" horizontalDpi="0" verticalDpi="0" r:id="rId1"/>
  <ignoredErrors>
    <ignoredError sqref="C4:L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881F-6CFA-41A5-919C-FB7F7567E04E}">
  <dimension ref="A1:N25"/>
  <sheetViews>
    <sheetView zoomScaleNormal="100" workbookViewId="0">
      <selection activeCell="C28" sqref="C28"/>
    </sheetView>
  </sheetViews>
  <sheetFormatPr defaultRowHeight="15" x14ac:dyDescent="0.25"/>
  <cols>
    <col min="2" max="2" width="23.140625" customWidth="1"/>
    <col min="3" max="3" width="11.42578125" style="1" customWidth="1"/>
    <col min="4" max="8" width="11.42578125" style="2" customWidth="1"/>
  </cols>
  <sheetData>
    <row r="1" spans="1:14" x14ac:dyDescent="0.25">
      <c r="A1" s="27"/>
      <c r="B1" s="27"/>
      <c r="C1" s="28"/>
      <c r="D1" s="29"/>
      <c r="E1" s="29"/>
      <c r="F1" s="29"/>
      <c r="G1" s="29"/>
      <c r="H1" s="29"/>
      <c r="I1" s="7"/>
      <c r="J1" s="7"/>
      <c r="K1" s="7"/>
      <c r="L1" s="7"/>
      <c r="M1" s="7"/>
      <c r="N1" s="7"/>
    </row>
    <row r="2" spans="1:14" ht="41.25" customHeight="1" x14ac:dyDescent="0.25">
      <c r="A2" s="27"/>
      <c r="B2" s="153" t="s">
        <v>100</v>
      </c>
      <c r="C2" s="154"/>
      <c r="D2" s="154"/>
      <c r="E2" s="154"/>
      <c r="F2" s="154"/>
      <c r="G2" s="154"/>
      <c r="H2" s="154"/>
      <c r="I2" s="27"/>
      <c r="J2" s="27"/>
      <c r="K2" s="27"/>
      <c r="L2" s="27"/>
      <c r="M2" s="7"/>
      <c r="N2" s="7"/>
    </row>
    <row r="3" spans="1:14" x14ac:dyDescent="0.25">
      <c r="A3" s="27"/>
      <c r="B3" s="31"/>
      <c r="C3" s="150" t="s">
        <v>36</v>
      </c>
      <c r="D3" s="163"/>
      <c r="E3" s="150" t="s">
        <v>37</v>
      </c>
      <c r="F3" s="163"/>
      <c r="G3" s="166" t="s">
        <v>87</v>
      </c>
      <c r="H3" s="150"/>
      <c r="I3" s="27"/>
      <c r="J3" s="27"/>
      <c r="K3" s="27"/>
      <c r="L3" s="27"/>
      <c r="M3" s="7"/>
      <c r="N3" s="7"/>
    </row>
    <row r="4" spans="1:14" ht="64.5" customHeight="1" x14ac:dyDescent="0.25">
      <c r="A4" s="27"/>
      <c r="B4" s="31"/>
      <c r="C4" s="144" t="s">
        <v>84</v>
      </c>
      <c r="D4" s="163"/>
      <c r="E4" s="164" t="s">
        <v>131</v>
      </c>
      <c r="F4" s="165"/>
      <c r="G4" s="164" t="s">
        <v>132</v>
      </c>
      <c r="H4" s="144"/>
      <c r="I4" s="27"/>
      <c r="J4" s="27"/>
      <c r="K4" s="27"/>
      <c r="L4" s="27"/>
      <c r="M4" s="7"/>
      <c r="N4" s="7"/>
    </row>
    <row r="5" spans="1:14" ht="16.5" customHeight="1" x14ac:dyDescent="0.25">
      <c r="A5" s="27"/>
      <c r="B5" s="32"/>
      <c r="C5" s="82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3" t="s">
        <v>10</v>
      </c>
      <c r="I5" s="27"/>
      <c r="J5" s="27"/>
      <c r="K5" s="27"/>
      <c r="L5" s="27"/>
      <c r="M5" s="7"/>
      <c r="N5" s="7"/>
    </row>
    <row r="6" spans="1:14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0.90636663580307086</v>
      </c>
      <c r="F6" s="36">
        <v>1.4255593975744735E-5</v>
      </c>
      <c r="G6" s="110">
        <v>0.70307529530927959</v>
      </c>
      <c r="H6" s="25">
        <v>3.9072070215038605E-3</v>
      </c>
      <c r="I6" s="27"/>
      <c r="J6" s="27"/>
      <c r="K6" s="27"/>
      <c r="L6" s="27"/>
      <c r="M6" s="7"/>
      <c r="N6" s="7"/>
    </row>
    <row r="7" spans="1:14" ht="27" customHeight="1" x14ac:dyDescent="0.25">
      <c r="A7" s="27"/>
      <c r="B7" s="24" t="s">
        <v>119</v>
      </c>
      <c r="C7" s="57"/>
      <c r="D7" s="37"/>
      <c r="E7" s="107">
        <v>-1.5340984918496784E-2</v>
      </c>
      <c r="F7" s="36">
        <v>8.1115163118256339E-2</v>
      </c>
      <c r="G7" s="106">
        <v>-2.506416345296374E-2</v>
      </c>
      <c r="H7" s="25">
        <v>3.3025065249864004E-2</v>
      </c>
      <c r="I7" s="27"/>
      <c r="J7" s="27"/>
      <c r="K7" s="27"/>
      <c r="L7" s="27"/>
      <c r="M7" s="7"/>
      <c r="N7" s="7"/>
    </row>
    <row r="8" spans="1:14" ht="27" customHeight="1" x14ac:dyDescent="0.25">
      <c r="A8" s="27"/>
      <c r="B8" s="24" t="s">
        <v>120</v>
      </c>
      <c r="C8" s="60"/>
      <c r="D8" s="38"/>
      <c r="E8" s="135">
        <v>-3.0178866454237913E-2</v>
      </c>
      <c r="F8" s="38">
        <v>1.689119830070325E-3</v>
      </c>
      <c r="G8" s="135">
        <v>-3.7705078799835853E-2</v>
      </c>
      <c r="H8" s="136">
        <v>8.9514470161445865E-4</v>
      </c>
      <c r="I8" s="27"/>
      <c r="J8" s="27"/>
      <c r="K8" s="27"/>
      <c r="L8" s="27"/>
      <c r="M8" s="7"/>
      <c r="N8" s="7"/>
    </row>
    <row r="9" spans="1:14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5.641459210192371E-3</v>
      </c>
      <c r="F9" s="36">
        <v>4.4850643832523608E-2</v>
      </c>
      <c r="G9" s="106">
        <v>9.8123917831466727E-3</v>
      </c>
      <c r="H9" s="25">
        <v>1.2109241837418908E-2</v>
      </c>
      <c r="I9" s="27"/>
      <c r="J9" s="27"/>
      <c r="K9" s="27"/>
      <c r="L9" s="27"/>
      <c r="M9" s="7"/>
      <c r="N9" s="7"/>
    </row>
    <row r="10" spans="1:14" ht="27" customHeight="1" x14ac:dyDescent="0.25">
      <c r="A10" s="27"/>
      <c r="B10" s="24" t="s">
        <v>9</v>
      </c>
      <c r="C10" s="147">
        <v>31</v>
      </c>
      <c r="D10" s="159"/>
      <c r="E10" s="147">
        <v>32</v>
      </c>
      <c r="F10" s="159"/>
      <c r="G10" s="162">
        <v>21</v>
      </c>
      <c r="H10" s="147"/>
      <c r="I10" s="27"/>
      <c r="J10" s="27"/>
      <c r="K10" s="27"/>
      <c r="L10" s="27"/>
      <c r="M10" s="7"/>
      <c r="N10" s="7"/>
    </row>
    <row r="11" spans="1:14" ht="27" customHeight="1" x14ac:dyDescent="0.25">
      <c r="A11" s="27"/>
      <c r="B11" s="82" t="s">
        <v>97</v>
      </c>
      <c r="C11" s="141">
        <f>L11</f>
        <v>0.61571897814696952</v>
      </c>
      <c r="D11" s="160"/>
      <c r="E11" s="161">
        <f>M11</f>
        <v>0.7417219375190941</v>
      </c>
      <c r="F11" s="160"/>
      <c r="G11" s="161">
        <f>N11</f>
        <v>0.80466929780955043</v>
      </c>
      <c r="H11" s="141"/>
      <c r="I11" s="27"/>
      <c r="J11" s="27"/>
      <c r="K11" s="27"/>
      <c r="L11">
        <v>0.61571897814696952</v>
      </c>
      <c r="M11">
        <v>0.7417219375190941</v>
      </c>
      <c r="N11">
        <v>0.80466929780955043</v>
      </c>
    </row>
    <row r="12" spans="1:14" ht="45" customHeight="1" x14ac:dyDescent="0.25">
      <c r="A12" s="27"/>
      <c r="B12" s="155" t="s">
        <v>130</v>
      </c>
      <c r="C12" s="156"/>
      <c r="D12" s="156"/>
      <c r="E12" s="156"/>
      <c r="F12" s="156"/>
      <c r="G12" s="156"/>
      <c r="H12" s="156"/>
      <c r="I12" s="27"/>
      <c r="J12" s="27"/>
      <c r="K12" s="27"/>
      <c r="L12" s="27"/>
      <c r="M12" s="7"/>
      <c r="N12" s="7"/>
    </row>
    <row r="13" spans="1:14" x14ac:dyDescent="0.25">
      <c r="A13" s="27"/>
      <c r="B13" s="30"/>
      <c r="C13" s="150" t="s">
        <v>36</v>
      </c>
      <c r="D13" s="163"/>
      <c r="E13" s="150" t="s">
        <v>37</v>
      </c>
      <c r="F13" s="163"/>
      <c r="G13" s="166" t="s">
        <v>87</v>
      </c>
      <c r="H13" s="150"/>
      <c r="I13" s="27"/>
      <c r="J13" s="27"/>
      <c r="K13" s="27"/>
      <c r="L13" s="27"/>
      <c r="M13" s="7"/>
      <c r="N13" s="7"/>
    </row>
    <row r="14" spans="1:14" ht="70.5" customHeight="1" x14ac:dyDescent="0.25">
      <c r="A14" s="27"/>
      <c r="B14" s="30"/>
      <c r="C14" s="144" t="s">
        <v>84</v>
      </c>
      <c r="D14" s="163"/>
      <c r="E14" s="164" t="s">
        <v>131</v>
      </c>
      <c r="F14" s="165"/>
      <c r="G14" s="164" t="s">
        <v>132</v>
      </c>
      <c r="H14" s="144"/>
      <c r="I14" s="27"/>
      <c r="J14" s="27"/>
      <c r="K14" s="27"/>
      <c r="L14" s="27"/>
      <c r="M14" s="7"/>
      <c r="N14" s="7"/>
    </row>
    <row r="15" spans="1:14" ht="16.5" customHeight="1" x14ac:dyDescent="0.25">
      <c r="A15" s="27"/>
      <c r="B15" s="32"/>
      <c r="C15" s="82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3" t="s">
        <v>10</v>
      </c>
      <c r="I15" s="27"/>
      <c r="J15" s="27"/>
      <c r="K15" s="27"/>
      <c r="L15" s="27"/>
      <c r="M15" s="7"/>
      <c r="N15" s="7"/>
    </row>
    <row r="16" spans="1:14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0.48384683875815065</v>
      </c>
      <c r="F16" s="37">
        <v>0.10963505431887881</v>
      </c>
      <c r="G16" s="109">
        <v>0.77949883097977657</v>
      </c>
      <c r="H16" s="19">
        <v>5.1047758037413064E-2</v>
      </c>
      <c r="I16" s="27"/>
      <c r="J16" s="27"/>
      <c r="K16" s="27"/>
      <c r="L16" s="27"/>
      <c r="M16" s="7"/>
      <c r="N16" s="7"/>
    </row>
    <row r="17" spans="1:14" ht="27" customHeight="1" x14ac:dyDescent="0.25">
      <c r="A17" s="27"/>
      <c r="B17" s="24" t="s">
        <v>119</v>
      </c>
      <c r="C17" s="57"/>
      <c r="D17" s="37"/>
      <c r="E17" s="109">
        <v>8.0434635925066885E-3</v>
      </c>
      <c r="F17" s="37">
        <v>0.58188700071576538</v>
      </c>
      <c r="G17" s="109">
        <v>1.8504887995216979E-2</v>
      </c>
      <c r="H17" s="19">
        <v>0.26501385657983023</v>
      </c>
      <c r="I17" s="27"/>
      <c r="J17" s="27"/>
      <c r="K17" s="27"/>
      <c r="L17" s="27"/>
      <c r="M17" s="7"/>
      <c r="N17" s="7"/>
    </row>
    <row r="18" spans="1:14" ht="27" customHeight="1" x14ac:dyDescent="0.25">
      <c r="A18" s="27"/>
      <c r="B18" s="24" t="s">
        <v>120</v>
      </c>
      <c r="C18" s="60"/>
      <c r="D18" s="38"/>
      <c r="E18" s="108">
        <v>-9.4615194615974476E-3</v>
      </c>
      <c r="F18" s="38">
        <v>0.52673033250354395</v>
      </c>
      <c r="G18" s="108">
        <v>1.8419348913026349E-3</v>
      </c>
      <c r="H18" s="136">
        <v>0.91298137067565788</v>
      </c>
      <c r="I18" s="27"/>
      <c r="J18" s="27"/>
      <c r="K18" s="27"/>
      <c r="L18" s="27"/>
      <c r="M18" s="7"/>
      <c r="N18" s="7"/>
    </row>
    <row r="19" spans="1:14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-1.2045901295428795E-5</v>
      </c>
      <c r="F19" s="37">
        <v>0.99791681868105719</v>
      </c>
      <c r="G19" s="109">
        <v>-6.4358278252889334E-3</v>
      </c>
      <c r="H19" s="19">
        <v>0.32806619892997835</v>
      </c>
      <c r="I19" s="27"/>
      <c r="J19" s="27"/>
      <c r="K19" s="27"/>
      <c r="L19" s="27"/>
      <c r="M19" s="7"/>
      <c r="N19" s="7"/>
    </row>
    <row r="20" spans="1:14" ht="27" customHeight="1" x14ac:dyDescent="0.25">
      <c r="A20" s="27"/>
      <c r="B20" s="24" t="s">
        <v>9</v>
      </c>
      <c r="C20" s="147">
        <v>31</v>
      </c>
      <c r="D20" s="159"/>
      <c r="E20" s="147">
        <v>32</v>
      </c>
      <c r="F20" s="159"/>
      <c r="G20" s="162">
        <v>21</v>
      </c>
      <c r="H20" s="147"/>
      <c r="I20" s="27"/>
      <c r="J20" s="27"/>
      <c r="K20" s="27"/>
      <c r="L20" s="27"/>
      <c r="M20" s="7"/>
      <c r="N20" s="7"/>
    </row>
    <row r="21" spans="1:14" ht="27" customHeight="1" x14ac:dyDescent="0.25">
      <c r="A21" s="27"/>
      <c r="B21" s="82" t="s">
        <v>97</v>
      </c>
      <c r="C21" s="141">
        <f>L21</f>
        <v>0.12235556050138582</v>
      </c>
      <c r="D21" s="160"/>
      <c r="E21" s="161">
        <f>M21</f>
        <v>0.15210459418202643</v>
      </c>
      <c r="F21" s="160"/>
      <c r="G21" s="161">
        <f>N21</f>
        <v>0.26204031407125944</v>
      </c>
      <c r="H21" s="141"/>
      <c r="I21" s="27"/>
      <c r="J21" s="27"/>
      <c r="K21" s="27"/>
      <c r="L21">
        <v>0.12235556050138582</v>
      </c>
      <c r="M21">
        <v>0.15210459418202643</v>
      </c>
      <c r="N21">
        <v>0.26204031407125944</v>
      </c>
    </row>
    <row r="22" spans="1:14" x14ac:dyDescent="0.25">
      <c r="A22" s="27"/>
      <c r="B22" s="157" t="s">
        <v>32</v>
      </c>
      <c r="C22" s="157"/>
      <c r="D22" s="157"/>
      <c r="E22" s="157"/>
      <c r="F22" s="157"/>
      <c r="G22" s="157"/>
      <c r="H22" s="157"/>
      <c r="I22" s="27"/>
      <c r="J22" s="27"/>
      <c r="K22" s="27"/>
    </row>
    <row r="23" spans="1:14" ht="33" customHeight="1" x14ac:dyDescent="0.25">
      <c r="A23" s="27"/>
      <c r="B23" s="158"/>
      <c r="C23" s="158"/>
      <c r="D23" s="158"/>
      <c r="E23" s="158"/>
      <c r="F23" s="158"/>
      <c r="G23" s="158"/>
      <c r="H23" s="158"/>
      <c r="I23" s="27"/>
      <c r="J23" s="27"/>
      <c r="K23" s="27"/>
    </row>
    <row r="24" spans="1:14" x14ac:dyDescent="0.25">
      <c r="A24" s="27"/>
      <c r="B24" s="27"/>
      <c r="C24" s="28"/>
      <c r="D24" s="29"/>
      <c r="E24" s="29"/>
      <c r="F24" s="29"/>
      <c r="G24" s="29"/>
      <c r="H24" s="29"/>
      <c r="I24" s="7"/>
      <c r="J24" s="7"/>
      <c r="K24" s="7"/>
      <c r="L24" s="7"/>
      <c r="M24" s="7"/>
      <c r="N24" s="7"/>
    </row>
    <row r="25" spans="1:14" x14ac:dyDescent="0.25">
      <c r="A25" s="7"/>
      <c r="B25" s="7"/>
      <c r="C25" s="22"/>
      <c r="D25" s="23"/>
      <c r="E25" s="23"/>
      <c r="F25" s="23"/>
      <c r="G25" s="23"/>
      <c r="H25" s="23"/>
    </row>
  </sheetData>
  <mergeCells count="27">
    <mergeCell ref="C3:D3"/>
    <mergeCell ref="E3:F3"/>
    <mergeCell ref="C4:D4"/>
    <mergeCell ref="E4:F4"/>
    <mergeCell ref="G3:H3"/>
    <mergeCell ref="G4:H4"/>
    <mergeCell ref="E10:F10"/>
    <mergeCell ref="C11:D11"/>
    <mergeCell ref="E11:F11"/>
    <mergeCell ref="G10:H10"/>
    <mergeCell ref="G11:H11"/>
    <mergeCell ref="B2:H2"/>
    <mergeCell ref="B12:H12"/>
    <mergeCell ref="B22:H23"/>
    <mergeCell ref="C20:D20"/>
    <mergeCell ref="E20:F20"/>
    <mergeCell ref="C21:D21"/>
    <mergeCell ref="E21:F21"/>
    <mergeCell ref="G20:H20"/>
    <mergeCell ref="G21:H21"/>
    <mergeCell ref="C13:D13"/>
    <mergeCell ref="E13:F13"/>
    <mergeCell ref="C14:D14"/>
    <mergeCell ref="E14:F14"/>
    <mergeCell ref="G13:H13"/>
    <mergeCell ref="G14:H14"/>
    <mergeCell ref="C10:D10"/>
  </mergeCells>
  <pageMargins left="0.7" right="0.7" top="0.75" bottom="0.75" header="0.3" footer="0.3"/>
  <ignoredErrors>
    <ignoredError sqref="C3 E3 C13:H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P19"/>
  <sheetViews>
    <sheetView workbookViewId="0">
      <selection activeCell="G32" sqref="G32"/>
    </sheetView>
  </sheetViews>
  <sheetFormatPr defaultRowHeight="15" x14ac:dyDescent="0.25"/>
  <cols>
    <col min="2" max="2" width="26.85546875" customWidth="1"/>
    <col min="3" max="3" width="11.140625" style="3" customWidth="1"/>
    <col min="4" max="4" width="11.140625" style="4" customWidth="1"/>
    <col min="5" max="5" width="11.140625" style="3" customWidth="1"/>
    <col min="6" max="6" width="11.140625" style="4" customWidth="1"/>
    <col min="7" max="7" width="11.140625" style="3" customWidth="1"/>
    <col min="8" max="8" width="11.140625" style="4" customWidth="1"/>
    <col min="9" max="9" width="11.140625" style="3" customWidth="1"/>
    <col min="10" max="10" width="11.140625" style="4" customWidth="1"/>
  </cols>
  <sheetData>
    <row r="1" spans="1:16" x14ac:dyDescent="0.25">
      <c r="A1" s="27"/>
      <c r="B1" s="27"/>
      <c r="C1" s="18"/>
      <c r="D1" s="19"/>
      <c r="E1" s="18"/>
      <c r="F1" s="19"/>
      <c r="G1" s="18"/>
      <c r="H1" s="19"/>
      <c r="I1" s="18"/>
      <c r="J1" s="19"/>
    </row>
    <row r="2" spans="1:16" ht="44.25" customHeight="1" x14ac:dyDescent="0.25">
      <c r="A2" s="27"/>
      <c r="B2" s="153" t="s">
        <v>102</v>
      </c>
      <c r="C2" s="154"/>
      <c r="D2" s="154"/>
      <c r="E2" s="154"/>
      <c r="F2" s="154"/>
      <c r="G2" s="154"/>
      <c r="H2" s="154"/>
      <c r="I2" s="154"/>
      <c r="J2" s="154"/>
      <c r="K2" s="7"/>
      <c r="L2" s="7"/>
    </row>
    <row r="3" spans="1:16" x14ac:dyDescent="0.25">
      <c r="A3" s="27"/>
      <c r="B3" s="31"/>
      <c r="C3" s="150" t="s">
        <v>36</v>
      </c>
      <c r="D3" s="163"/>
      <c r="E3" s="150" t="s">
        <v>37</v>
      </c>
      <c r="F3" s="163"/>
      <c r="G3" s="166" t="s">
        <v>38</v>
      </c>
      <c r="H3" s="163"/>
      <c r="I3" s="150" t="s">
        <v>39</v>
      </c>
      <c r="J3" s="138"/>
      <c r="K3" s="27"/>
      <c r="L3" s="7"/>
    </row>
    <row r="4" spans="1:16" ht="52.5" customHeight="1" x14ac:dyDescent="0.25">
      <c r="A4" s="27"/>
      <c r="B4" s="31"/>
      <c r="C4" s="138" t="s">
        <v>4</v>
      </c>
      <c r="D4" s="163"/>
      <c r="E4" s="164" t="s">
        <v>139</v>
      </c>
      <c r="F4" s="165"/>
      <c r="G4" s="164" t="s">
        <v>137</v>
      </c>
      <c r="H4" s="163"/>
      <c r="I4" s="144" t="s">
        <v>138</v>
      </c>
      <c r="J4" s="138"/>
      <c r="K4" s="7"/>
      <c r="L4" s="7"/>
    </row>
    <row r="5" spans="1:16" ht="16.5" customHeight="1" x14ac:dyDescent="0.25">
      <c r="A5" s="27"/>
      <c r="B5" s="32"/>
      <c r="C5" s="115" t="s">
        <v>47</v>
      </c>
      <c r="D5" s="35" t="s">
        <v>10</v>
      </c>
      <c r="E5" s="115" t="s">
        <v>47</v>
      </c>
      <c r="F5" s="35" t="s">
        <v>10</v>
      </c>
      <c r="G5" s="130" t="s">
        <v>47</v>
      </c>
      <c r="H5" s="35" t="s">
        <v>10</v>
      </c>
      <c r="I5" s="115" t="s">
        <v>47</v>
      </c>
      <c r="J5" s="33" t="s">
        <v>10</v>
      </c>
      <c r="K5" s="7"/>
      <c r="L5" s="7"/>
    </row>
    <row r="6" spans="1:16" ht="27" customHeight="1" x14ac:dyDescent="0.25">
      <c r="A6" s="27"/>
      <c r="B6" s="24" t="s">
        <v>1</v>
      </c>
      <c r="C6" s="70">
        <v>1.3011021950794981</v>
      </c>
      <c r="D6" s="37">
        <v>3.4023873654854511E-4</v>
      </c>
      <c r="E6" s="68">
        <v>0.62086618428647855</v>
      </c>
      <c r="F6" s="37">
        <v>0.11124387394439501</v>
      </c>
      <c r="G6" s="68">
        <v>0.69558849535139422</v>
      </c>
      <c r="H6" s="37">
        <v>6.1058658601784388E-2</v>
      </c>
      <c r="I6" s="70">
        <v>0.94907379301236661</v>
      </c>
      <c r="J6" s="19">
        <v>5.6253385874917433E-3</v>
      </c>
      <c r="K6" s="7"/>
      <c r="L6" s="7"/>
    </row>
    <row r="7" spans="1:16" ht="27" customHeight="1" x14ac:dyDescent="0.25">
      <c r="A7" s="27"/>
      <c r="B7" s="24" t="s">
        <v>136</v>
      </c>
      <c r="C7" s="57"/>
      <c r="D7" s="37"/>
      <c r="E7" s="75">
        <v>1.7953702222653893</v>
      </c>
      <c r="F7" s="37">
        <v>6.3349542662485903E-3</v>
      </c>
      <c r="G7" s="68"/>
      <c r="H7" s="37"/>
      <c r="I7" s="57"/>
      <c r="J7" s="19"/>
      <c r="K7" s="7"/>
      <c r="L7" s="7"/>
    </row>
    <row r="8" spans="1:16" ht="27" customHeight="1" x14ac:dyDescent="0.25">
      <c r="A8" s="27"/>
      <c r="B8" s="24" t="s">
        <v>133</v>
      </c>
      <c r="C8" s="60"/>
      <c r="D8" s="38"/>
      <c r="E8" s="75"/>
      <c r="F8" s="37"/>
      <c r="G8" s="75">
        <v>2.0379499248330708</v>
      </c>
      <c r="H8" s="37">
        <v>4.9640027013868743E-3</v>
      </c>
      <c r="I8" s="57"/>
      <c r="J8" s="19"/>
      <c r="K8" s="7"/>
      <c r="L8" s="7"/>
    </row>
    <row r="9" spans="1:16" ht="27" customHeight="1" x14ac:dyDescent="0.25">
      <c r="A9" s="27"/>
      <c r="B9" s="24" t="s">
        <v>134</v>
      </c>
      <c r="C9" s="60"/>
      <c r="D9" s="38"/>
      <c r="E9" s="75"/>
      <c r="F9" s="37"/>
      <c r="G9" s="75"/>
      <c r="H9" s="37"/>
      <c r="I9" s="70">
        <v>-6.2004266757516864E-2</v>
      </c>
      <c r="J9" s="19">
        <v>2.3322408640208389E-2</v>
      </c>
      <c r="K9" s="7"/>
      <c r="L9" s="7"/>
    </row>
    <row r="10" spans="1:16" ht="27" customHeight="1" x14ac:dyDescent="0.25">
      <c r="A10" s="27"/>
      <c r="B10" s="24" t="s">
        <v>135</v>
      </c>
      <c r="C10" s="60"/>
      <c r="D10" s="38"/>
      <c r="E10" s="75"/>
      <c r="F10" s="37"/>
      <c r="G10" s="68"/>
      <c r="H10" s="37"/>
      <c r="I10" s="70">
        <v>-4.8911897106560021E-2</v>
      </c>
      <c r="J10" s="19">
        <v>3.1856526046963152E-2</v>
      </c>
      <c r="K10" s="7"/>
      <c r="L10" s="7"/>
    </row>
    <row r="11" spans="1:16" ht="27" customHeight="1" x14ac:dyDescent="0.25">
      <c r="A11" s="27"/>
      <c r="B11" s="24" t="s">
        <v>12</v>
      </c>
      <c r="C11" s="57">
        <v>-9.2987735165112691E-4</v>
      </c>
      <c r="D11" s="37">
        <v>0.881215433173826</v>
      </c>
      <c r="E11" s="68">
        <v>1.2731360174916302E-4</v>
      </c>
      <c r="F11" s="37">
        <v>0.98210910564465959</v>
      </c>
      <c r="G11" s="68">
        <v>3.9241956723195942E-3</v>
      </c>
      <c r="H11" s="37">
        <v>0.50450913739667635</v>
      </c>
      <c r="I11" s="69">
        <v>6.3922561205901228E-3</v>
      </c>
      <c r="J11" s="42">
        <v>0.30399559352138372</v>
      </c>
      <c r="K11" s="7"/>
      <c r="L11" s="7"/>
    </row>
    <row r="12" spans="1:16" ht="27" customHeight="1" x14ac:dyDescent="0.25">
      <c r="A12" s="27"/>
      <c r="B12" s="24" t="s">
        <v>9</v>
      </c>
      <c r="C12" s="147">
        <v>38</v>
      </c>
      <c r="D12" s="159"/>
      <c r="E12" s="162">
        <v>38</v>
      </c>
      <c r="F12" s="159"/>
      <c r="G12" s="162">
        <v>38</v>
      </c>
      <c r="H12" s="159"/>
      <c r="I12" s="147">
        <v>38</v>
      </c>
      <c r="J12" s="147"/>
      <c r="K12" s="7"/>
      <c r="L12" s="7"/>
    </row>
    <row r="13" spans="1:16" ht="27" customHeight="1" x14ac:dyDescent="0.25">
      <c r="A13" s="27"/>
      <c r="B13" s="115" t="s">
        <v>11</v>
      </c>
      <c r="C13" s="141">
        <f>M13</f>
        <v>0.3032675605879514</v>
      </c>
      <c r="D13" s="160"/>
      <c r="E13" s="161">
        <f>N13</f>
        <v>0.43858138193669671</v>
      </c>
      <c r="F13" s="160"/>
      <c r="G13" s="161">
        <f>O13</f>
        <v>0.44569213309189742</v>
      </c>
      <c r="H13" s="160"/>
      <c r="I13" s="141">
        <f>P13</f>
        <v>0.45380565810102486</v>
      </c>
      <c r="J13" s="141"/>
      <c r="K13" s="7"/>
      <c r="L13" s="7"/>
      <c r="M13">
        <v>0.3032675605879514</v>
      </c>
      <c r="N13">
        <v>0.43858138193669671</v>
      </c>
      <c r="O13">
        <v>0.44569213309189742</v>
      </c>
      <c r="P13">
        <v>0.45380565810102486</v>
      </c>
    </row>
    <row r="14" spans="1:16" ht="45" customHeight="1" x14ac:dyDescent="0.25">
      <c r="A14" s="27"/>
      <c r="B14" s="167" t="s">
        <v>32</v>
      </c>
      <c r="C14" s="167"/>
      <c r="D14" s="167"/>
      <c r="E14" s="167"/>
      <c r="F14" s="167"/>
      <c r="G14" s="167"/>
      <c r="H14" s="167"/>
      <c r="I14" s="27"/>
      <c r="J14" s="7"/>
      <c r="K14" s="7"/>
      <c r="L14" s="7"/>
    </row>
    <row r="15" spans="1:16" x14ac:dyDescent="0.25">
      <c r="A15" s="27"/>
      <c r="B15" s="27"/>
      <c r="C15" s="18"/>
      <c r="D15" s="19"/>
      <c r="E15" s="18"/>
      <c r="F15" s="19"/>
      <c r="G15" s="18"/>
      <c r="H15" s="19"/>
      <c r="I15" s="18"/>
      <c r="J15" s="19"/>
      <c r="K15" s="7"/>
      <c r="L15" s="7"/>
    </row>
    <row r="16" spans="1:16" x14ac:dyDescent="0.25">
      <c r="A16" s="27"/>
      <c r="B16" s="27"/>
      <c r="C16" s="18"/>
      <c r="D16" s="19"/>
      <c r="E16" s="18"/>
      <c r="F16" s="19"/>
      <c r="G16" s="18"/>
      <c r="H16" s="19"/>
      <c r="I16" s="18"/>
      <c r="J16" s="19"/>
      <c r="K16" s="7"/>
      <c r="L16" s="7"/>
    </row>
    <row r="17" spans="1:12" x14ac:dyDescent="0.25">
      <c r="A17" s="7"/>
      <c r="B17" s="7"/>
      <c r="C17" s="43"/>
      <c r="D17" s="42"/>
      <c r="E17" s="43"/>
      <c r="F17" s="42"/>
      <c r="G17" s="43"/>
      <c r="H17" s="42"/>
      <c r="I17" s="43"/>
      <c r="J17" s="42"/>
      <c r="K17" s="7"/>
      <c r="L17" s="7"/>
    </row>
    <row r="18" spans="1:12" x14ac:dyDescent="0.25">
      <c r="A18" s="7"/>
      <c r="B18" s="7"/>
      <c r="C18" s="43"/>
      <c r="D18" s="42"/>
      <c r="E18" s="43"/>
      <c r="F18" s="42"/>
      <c r="G18" s="43"/>
      <c r="H18" s="42"/>
      <c r="I18" s="43"/>
      <c r="J18" s="42"/>
      <c r="K18" s="7"/>
      <c r="L18" s="7"/>
    </row>
    <row r="19" spans="1:12" x14ac:dyDescent="0.25">
      <c r="A19" s="7"/>
      <c r="B19" s="7"/>
      <c r="C19" s="43"/>
      <c r="D19" s="42"/>
      <c r="E19" s="43"/>
      <c r="F19" s="42"/>
      <c r="G19" s="43"/>
      <c r="H19" s="42"/>
      <c r="I19" s="43"/>
      <c r="J19" s="42"/>
    </row>
  </sheetData>
  <mergeCells count="18">
    <mergeCell ref="B14:H14"/>
    <mergeCell ref="C3:D3"/>
    <mergeCell ref="E3:F3"/>
    <mergeCell ref="G3:H3"/>
    <mergeCell ref="C13:D13"/>
    <mergeCell ref="E13:F13"/>
    <mergeCell ref="G13:H13"/>
    <mergeCell ref="C4:D4"/>
    <mergeCell ref="E4:F4"/>
    <mergeCell ref="G4:H4"/>
    <mergeCell ref="C12:D12"/>
    <mergeCell ref="E12:F12"/>
    <mergeCell ref="G12:H12"/>
    <mergeCell ref="I3:J3"/>
    <mergeCell ref="I4:J4"/>
    <mergeCell ref="I12:J12"/>
    <mergeCell ref="I13:J13"/>
    <mergeCell ref="B2:J2"/>
  </mergeCells>
  <pageMargins left="0.7" right="0.7" top="0.75" bottom="0.75" header="0.3" footer="0.3"/>
  <ignoredErrors>
    <ignoredError sqref="C3:H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BB73-3039-4953-BD24-D349197BA471}">
  <dimension ref="A1"/>
  <sheetViews>
    <sheetView workbookViewId="0">
      <selection activeCell="G45" sqref="G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171" t="s">
        <v>65</v>
      </c>
      <c r="C2" s="171"/>
      <c r="D2" s="171"/>
      <c r="E2" s="171"/>
      <c r="F2" s="171"/>
      <c r="G2" s="171"/>
      <c r="H2" s="7"/>
      <c r="I2" s="7"/>
    </row>
    <row r="3" spans="1:9" ht="46.5" customHeight="1" x14ac:dyDescent="0.25">
      <c r="A3" s="7"/>
      <c r="B3" s="79"/>
      <c r="C3" s="56" t="s">
        <v>64</v>
      </c>
      <c r="D3" s="56" t="s">
        <v>60</v>
      </c>
      <c r="E3" s="56" t="s">
        <v>22</v>
      </c>
      <c r="F3" s="56" t="s">
        <v>21</v>
      </c>
      <c r="G3" s="56" t="s">
        <v>61</v>
      </c>
      <c r="H3" s="7"/>
      <c r="I3" s="7"/>
    </row>
    <row r="4" spans="1:9" ht="21" customHeight="1" x14ac:dyDescent="0.25">
      <c r="A4" s="7"/>
      <c r="B4" s="86" t="s">
        <v>49</v>
      </c>
      <c r="C4" s="87">
        <v>911042.78700000001</v>
      </c>
      <c r="D4" s="81">
        <v>0.36906519408072541</v>
      </c>
      <c r="E4" s="81">
        <v>0.31434646329075211</v>
      </c>
      <c r="F4" s="81">
        <v>0.15890687689512437</v>
      </c>
      <c r="G4" s="81">
        <v>0.15768146573339806</v>
      </c>
      <c r="H4" s="7"/>
      <c r="I4" s="7"/>
    </row>
    <row r="5" spans="1:9" ht="21" customHeight="1" x14ac:dyDescent="0.25">
      <c r="A5" s="7"/>
      <c r="B5" s="138" t="s">
        <v>62</v>
      </c>
      <c r="C5" s="138"/>
      <c r="D5" s="138"/>
      <c r="E5" s="138"/>
      <c r="F5" s="138"/>
      <c r="G5" s="138"/>
      <c r="H5" s="7"/>
      <c r="I5" s="7"/>
    </row>
    <row r="6" spans="1:9" s="84" customFormat="1" ht="18" customHeight="1" x14ac:dyDescent="0.25">
      <c r="A6" s="83"/>
      <c r="B6" s="83" t="s">
        <v>50</v>
      </c>
      <c r="C6" s="90">
        <v>10575.165000000001</v>
      </c>
      <c r="D6" s="78">
        <v>0.69115848310641015</v>
      </c>
      <c r="E6" s="78">
        <v>0</v>
      </c>
      <c r="F6" s="78">
        <v>0.14171381723122051</v>
      </c>
      <c r="G6" s="78">
        <v>0.16712769966236934</v>
      </c>
      <c r="H6" s="83"/>
      <c r="I6" s="83"/>
    </row>
    <row r="7" spans="1:9" s="84" customFormat="1" ht="18" customHeight="1" x14ac:dyDescent="0.25">
      <c r="A7" s="83"/>
      <c r="B7" s="83" t="s">
        <v>51</v>
      </c>
      <c r="C7" s="90">
        <v>20536.884999999998</v>
      </c>
      <c r="D7" s="78">
        <v>0.57963732084977837</v>
      </c>
      <c r="E7" s="78">
        <v>0.1847025486094897</v>
      </c>
      <c r="F7" s="78">
        <v>0.13156191895703753</v>
      </c>
      <c r="G7" s="78">
        <v>0.10409821158369439</v>
      </c>
      <c r="H7" s="83"/>
      <c r="I7" s="83"/>
    </row>
    <row r="8" spans="1:9" s="84" customFormat="1" ht="18" customHeight="1" x14ac:dyDescent="0.25">
      <c r="A8" s="83"/>
      <c r="B8" s="83" t="s">
        <v>52</v>
      </c>
      <c r="C8" s="90">
        <v>78205.404999999999</v>
      </c>
      <c r="D8" s="78">
        <v>0.55895732526415531</v>
      </c>
      <c r="E8" s="78">
        <v>0.1675641344738257</v>
      </c>
      <c r="F8" s="78">
        <v>0.13845713093615461</v>
      </c>
      <c r="G8" s="78">
        <v>0.13502140932586429</v>
      </c>
      <c r="H8" s="83"/>
      <c r="I8" s="83"/>
    </row>
    <row r="9" spans="1:9" s="84" customFormat="1" ht="18" customHeight="1" x14ac:dyDescent="0.25">
      <c r="A9" s="83"/>
      <c r="B9" s="83" t="s">
        <v>53</v>
      </c>
      <c r="C9" s="90">
        <v>27012.205999999998</v>
      </c>
      <c r="D9" s="78">
        <v>0.53649461284280153</v>
      </c>
      <c r="E9" s="78">
        <v>0.21486338435298472</v>
      </c>
      <c r="F9" s="78">
        <v>9.1448954594822801E-2</v>
      </c>
      <c r="G9" s="78">
        <v>0.15719304820939101</v>
      </c>
      <c r="H9" s="83"/>
      <c r="I9" s="83"/>
    </row>
    <row r="10" spans="1:9" s="84" customFormat="1" ht="18" customHeight="1" x14ac:dyDescent="0.25">
      <c r="A10" s="83"/>
      <c r="B10" s="85" t="s">
        <v>54</v>
      </c>
      <c r="C10" s="91">
        <v>151172.64300000001</v>
      </c>
      <c r="D10" s="80">
        <v>0.51550035412161177</v>
      </c>
      <c r="E10" s="80">
        <v>0.25444222735458821</v>
      </c>
      <c r="F10" s="80">
        <v>9.1832475271335964E-2</v>
      </c>
      <c r="G10" s="80">
        <v>0.13822494325246396</v>
      </c>
      <c r="H10" s="83"/>
      <c r="I10" s="83"/>
    </row>
    <row r="11" spans="1:9" ht="22.5" customHeight="1" x14ac:dyDescent="0.25">
      <c r="A11" s="7"/>
      <c r="B11" s="138" t="s">
        <v>63</v>
      </c>
      <c r="C11" s="138"/>
      <c r="D11" s="138"/>
      <c r="E11" s="138"/>
      <c r="F11" s="138"/>
      <c r="G11" s="138"/>
      <c r="H11" s="7"/>
      <c r="I11" s="7"/>
    </row>
    <row r="12" spans="1:9" ht="18" customHeight="1" x14ac:dyDescent="0.25">
      <c r="A12" s="7"/>
      <c r="B12" s="83" t="s">
        <v>55</v>
      </c>
      <c r="C12" s="88">
        <v>55086.438000000002</v>
      </c>
      <c r="D12" s="78">
        <v>0</v>
      </c>
      <c r="E12" s="78">
        <v>0.61111569784199882</v>
      </c>
      <c r="F12" s="78">
        <v>0.25396441497996297</v>
      </c>
      <c r="G12" s="78">
        <v>0.13491988717803821</v>
      </c>
      <c r="H12" s="7"/>
      <c r="I12" s="7"/>
    </row>
    <row r="13" spans="1:9" ht="18" customHeight="1" x14ac:dyDescent="0.25">
      <c r="A13" s="7"/>
      <c r="B13" s="83" t="s">
        <v>56</v>
      </c>
      <c r="C13" s="88">
        <v>20644.454000000002</v>
      </c>
      <c r="D13" s="78">
        <v>0</v>
      </c>
      <c r="E13" s="78">
        <v>0.60635321234458417</v>
      </c>
      <c r="F13" s="78">
        <v>0.1803585117823896</v>
      </c>
      <c r="G13" s="78">
        <v>0.21328827587302626</v>
      </c>
      <c r="H13" s="7"/>
      <c r="I13" s="7"/>
    </row>
    <row r="14" spans="1:9" ht="18" customHeight="1" x14ac:dyDescent="0.25">
      <c r="A14" s="7"/>
      <c r="B14" s="83" t="s">
        <v>57</v>
      </c>
      <c r="C14" s="88">
        <v>37217.758999999998</v>
      </c>
      <c r="D14" s="78">
        <v>0</v>
      </c>
      <c r="E14" s="78">
        <v>0.585765924272872</v>
      </c>
      <c r="F14" s="78">
        <v>0.22933729029735508</v>
      </c>
      <c r="G14" s="78">
        <v>0.18489678542977286</v>
      </c>
      <c r="H14" s="7"/>
      <c r="I14" s="7"/>
    </row>
    <row r="15" spans="1:9" ht="18" customHeight="1" x14ac:dyDescent="0.25">
      <c r="A15" s="7"/>
      <c r="B15" s="83" t="s">
        <v>58</v>
      </c>
      <c r="C15" s="88">
        <v>1674.1079999999999</v>
      </c>
      <c r="D15" s="78">
        <v>0</v>
      </c>
      <c r="E15" s="78">
        <v>0.57988134576741768</v>
      </c>
      <c r="F15" s="78">
        <v>0.24006694908572207</v>
      </c>
      <c r="G15" s="78">
        <v>0.18005170514686028</v>
      </c>
      <c r="H15" s="7"/>
      <c r="I15" s="7"/>
    </row>
    <row r="16" spans="1:9" ht="18" customHeight="1" x14ac:dyDescent="0.25">
      <c r="A16" s="7"/>
      <c r="B16" s="85" t="s">
        <v>59</v>
      </c>
      <c r="C16" s="89">
        <v>7532.9889999999996</v>
      </c>
      <c r="D16" s="80">
        <v>0</v>
      </c>
      <c r="E16" s="80">
        <v>0.54168498055685466</v>
      </c>
      <c r="F16" s="80">
        <v>0.2599580325950297</v>
      </c>
      <c r="G16" s="80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93F8-6F77-4D9D-A37F-18E004A609A0}">
  <dimension ref="A1:H13"/>
  <sheetViews>
    <sheetView zoomScale="130" zoomScaleNormal="130" workbookViewId="0">
      <selection activeCell="F18" sqref="F18"/>
    </sheetView>
  </sheetViews>
  <sheetFormatPr defaultRowHeight="15" x14ac:dyDescent="0.25"/>
  <cols>
    <col min="2" max="2" width="10.7109375" customWidth="1"/>
    <col min="3" max="3" width="21.5703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98"/>
      <c r="C2" s="139" t="s">
        <v>144</v>
      </c>
      <c r="D2" s="172"/>
      <c r="E2" s="172"/>
      <c r="F2" s="172"/>
      <c r="G2" s="172"/>
      <c r="H2" s="7"/>
    </row>
    <row r="3" spans="1:8" s="77" customFormat="1" ht="40.5" customHeight="1" x14ac:dyDescent="0.25">
      <c r="A3" s="96"/>
      <c r="B3" s="116"/>
      <c r="C3" s="97"/>
      <c r="D3" s="97" t="s">
        <v>73</v>
      </c>
      <c r="E3" s="97" t="s">
        <v>74</v>
      </c>
      <c r="F3" s="97" t="s">
        <v>96</v>
      </c>
      <c r="G3" s="97" t="s">
        <v>75</v>
      </c>
      <c r="H3" s="96"/>
    </row>
    <row r="4" spans="1:8" s="77" customFormat="1" ht="27" customHeight="1" x14ac:dyDescent="0.25">
      <c r="A4" s="96"/>
      <c r="B4" s="117"/>
      <c r="C4" s="97"/>
      <c r="D4" s="144" t="s">
        <v>94</v>
      </c>
      <c r="E4" s="144"/>
      <c r="F4" s="144"/>
      <c r="G4" s="144"/>
      <c r="H4" s="96"/>
    </row>
    <row r="5" spans="1:8" s="77" customFormat="1" ht="33" customHeight="1" x14ac:dyDescent="0.25">
      <c r="A5" s="96"/>
      <c r="B5" s="144" t="s">
        <v>140</v>
      </c>
      <c r="C5" s="144"/>
      <c r="D5" s="182">
        <v>0.02</v>
      </c>
      <c r="E5" s="182">
        <v>0.02</v>
      </c>
      <c r="F5" s="182">
        <v>0.02</v>
      </c>
      <c r="G5" s="182">
        <v>0.02</v>
      </c>
      <c r="H5" s="96"/>
    </row>
    <row r="6" spans="1:8" ht="37.5" customHeight="1" x14ac:dyDescent="0.25">
      <c r="A6" s="7"/>
      <c r="B6" s="174" t="s">
        <v>141</v>
      </c>
      <c r="C6" s="118" t="s">
        <v>76</v>
      </c>
      <c r="D6" s="119">
        <v>1</v>
      </c>
      <c r="E6" s="119">
        <v>1.2</v>
      </c>
      <c r="F6" s="120">
        <v>0.5</v>
      </c>
      <c r="G6" s="119">
        <v>1.3</v>
      </c>
      <c r="H6" s="7"/>
    </row>
    <row r="7" spans="1:8" ht="37.5" customHeight="1" x14ac:dyDescent="0.25">
      <c r="A7" s="7"/>
      <c r="B7" s="171"/>
      <c r="C7" s="124" t="s">
        <v>142</v>
      </c>
      <c r="D7" s="127">
        <v>0.2</v>
      </c>
      <c r="E7" s="127" t="s">
        <v>13</v>
      </c>
      <c r="F7" s="127" t="s">
        <v>13</v>
      </c>
      <c r="G7" s="127" t="s">
        <v>13</v>
      </c>
      <c r="H7" s="7"/>
    </row>
    <row r="8" spans="1:8" ht="27" customHeight="1" x14ac:dyDescent="0.25">
      <c r="A8" s="7"/>
      <c r="B8" s="117"/>
      <c r="C8" s="97"/>
      <c r="D8" s="144" t="s">
        <v>95</v>
      </c>
      <c r="E8" s="144"/>
      <c r="F8" s="144"/>
      <c r="G8" s="144"/>
      <c r="H8" s="7"/>
    </row>
    <row r="9" spans="1:8" ht="27" customHeight="1" x14ac:dyDescent="0.25">
      <c r="A9" s="7"/>
      <c r="B9" s="144" t="s">
        <v>140</v>
      </c>
      <c r="C9" s="144"/>
      <c r="D9" s="182">
        <v>0.02</v>
      </c>
      <c r="E9" s="182">
        <v>0.02</v>
      </c>
      <c r="F9" s="182">
        <v>0.02</v>
      </c>
      <c r="G9" s="182">
        <v>0.02</v>
      </c>
      <c r="H9" s="7"/>
    </row>
    <row r="10" spans="1:8" ht="27" customHeight="1" x14ac:dyDescent="0.25">
      <c r="A10" s="7"/>
      <c r="B10" s="174" t="s">
        <v>141</v>
      </c>
      <c r="C10" s="118" t="s">
        <v>76</v>
      </c>
      <c r="D10" s="119">
        <v>1</v>
      </c>
      <c r="E10" s="119">
        <v>0.9</v>
      </c>
      <c r="F10" s="120">
        <v>0.5</v>
      </c>
      <c r="G10" s="119">
        <v>1.3</v>
      </c>
      <c r="H10" s="7"/>
    </row>
    <row r="11" spans="1:8" ht="27" customHeight="1" x14ac:dyDescent="0.25">
      <c r="A11" s="7"/>
      <c r="B11" s="175"/>
      <c r="C11" s="121" t="s">
        <v>142</v>
      </c>
      <c r="D11" s="122">
        <v>0.2</v>
      </c>
      <c r="E11" s="122" t="s">
        <v>13</v>
      </c>
      <c r="F11" s="122" t="s">
        <v>13</v>
      </c>
      <c r="G11" s="122" t="s">
        <v>13</v>
      </c>
      <c r="H11" s="7"/>
    </row>
    <row r="12" spans="1:8" ht="31.5" customHeight="1" x14ac:dyDescent="0.25">
      <c r="A12" s="7"/>
      <c r="B12" s="183" t="s">
        <v>143</v>
      </c>
      <c r="C12" s="173"/>
      <c r="D12" s="128">
        <v>0</v>
      </c>
      <c r="E12" s="123">
        <v>-0.02</v>
      </c>
      <c r="F12" s="128">
        <v>0</v>
      </c>
      <c r="G12" s="128">
        <v>0</v>
      </c>
      <c r="H12" s="7"/>
    </row>
    <row r="13" spans="1:8" x14ac:dyDescent="0.25">
      <c r="A13" s="7"/>
      <c r="B13" s="7"/>
      <c r="C13" s="7"/>
      <c r="D13" s="7"/>
      <c r="E13" s="7"/>
      <c r="F13" s="7"/>
      <c r="G13" s="7"/>
      <c r="H13" s="7"/>
    </row>
  </sheetData>
  <mergeCells count="8">
    <mergeCell ref="B12:C12"/>
    <mergeCell ref="C2:G2"/>
    <mergeCell ref="B6:B7"/>
    <mergeCell ref="D4:G4"/>
    <mergeCell ref="D8:G8"/>
    <mergeCell ref="B5:C5"/>
    <mergeCell ref="B9:C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Fat-tails</vt:lpstr>
      <vt:lpstr>Fat-tails (2)</vt:lpstr>
      <vt:lpstr>CheckGrowth</vt:lpstr>
      <vt:lpstr>PIT_real_cycle</vt:lpstr>
      <vt:lpstr>Sales_real_cycle</vt:lpstr>
      <vt:lpstr>Other_real_cycle</vt:lpstr>
      <vt:lpstr>PropertyLoc_real_cycle</vt:lpstr>
      <vt:lpstr>TaxStr</vt:lpstr>
      <vt:lpstr>SimInput1_new</vt:lpstr>
      <vt:lpstr>SimInputs2</vt:lpstr>
      <vt:lpstr>ERC_tax_high</vt:lpstr>
      <vt:lpstr>ERC_tax_hike</vt:lpstr>
      <vt:lpstr>penFinance</vt:lpstr>
      <vt:lpstr>PIT_stock_real (2)</vt:lpstr>
      <vt:lpstr>PIT_stock_nom</vt:lpstr>
      <vt:lpstr>PIT_stock_nom (2)</vt:lpstr>
      <vt:lpstr>Sales_old</vt:lpstr>
      <vt:lpstr>Probs</vt:lpstr>
      <vt:lpstr>Sales_real_cycle_old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2018-06-22T11:28:09Z</dcterms:modified>
</cp:coreProperties>
</file>