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/>
  <xr:revisionPtr revIDLastSave="0" documentId="13_ncr:1_{5A3C4514-0954-4A72-B7C6-778822800CA5}" xr6:coauthVersionLast="40" xr6:coauthVersionMax="40" xr10:uidLastSave="{00000000-0000-0000-0000-000000000000}"/>
  <bookViews>
    <workbookView xWindow="28680" yWindow="-120" windowWidth="29040" windowHeight="15840" tabRatio="770" activeTab="1" xr2:uid="{00000000-000D-0000-FFFF-FFFF00000000}"/>
  </bookViews>
  <sheets>
    <sheet name="TOC" sheetId="20" r:id="rId1"/>
    <sheet name="Actives_CAFR17" sheetId="49" r:id="rId2"/>
    <sheet name="Actives_AllTiers" sheetId="3" r:id="rId3"/>
    <sheet name="Actives_CAFR17_raw" sheetId="48" r:id="rId4"/>
    <sheet name="Actives_Tier1" sheetId="41" r:id="rId5"/>
    <sheet name="Actives_Tier2" sheetId="42" r:id="rId6"/>
    <sheet name="Actives_Tier4" sheetId="44" r:id="rId7"/>
    <sheet name="Actives_Tier6" sheetId="43" r:id="rId8"/>
    <sheet name="Retirees" sheetId="38" r:id="rId9"/>
    <sheet name="Disabled" sheetId="39" r:id="rId10"/>
    <sheet name="Beneficiaries" sheetId="31" r:id="rId11"/>
    <sheet name="Actives_raw" sheetId="34" r:id="rId12"/>
    <sheet name="Retirees_raw" sheetId="30" r:id="rId13"/>
    <sheet name="Disabled_raw" sheetId="32" r:id="rId14"/>
    <sheet name="Beneficiaries_raw" sheetId="45" r:id="rId15"/>
    <sheet name="TDAwithdrawal_Raw" sheetId="47" r:id="rId16"/>
    <sheet name="ShareTier_Raw" sheetId="46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0" i="39" l="1"/>
  <c r="J49" i="39"/>
  <c r="J27" i="39"/>
  <c r="J24" i="31"/>
  <c r="I23" i="30"/>
  <c r="AK25" i="34" l="1"/>
  <c r="AC9" i="34"/>
  <c r="AD9" i="34"/>
  <c r="AE9" i="34"/>
  <c r="AF9" i="34"/>
  <c r="AG9" i="34"/>
  <c r="AH9" i="34"/>
  <c r="AI9" i="34"/>
  <c r="AJ9" i="34"/>
  <c r="AK9" i="34"/>
  <c r="AB25" i="34"/>
  <c r="AB9" i="34"/>
  <c r="M25" i="34"/>
  <c r="E25" i="34"/>
  <c r="F9" i="34"/>
  <c r="G9" i="34"/>
  <c r="H9" i="34"/>
  <c r="I9" i="34"/>
  <c r="J9" i="34"/>
  <c r="K9" i="34"/>
  <c r="L9" i="34"/>
  <c r="M9" i="34"/>
  <c r="D25" i="34"/>
  <c r="E9" i="34"/>
  <c r="D9" i="34"/>
</calcChain>
</file>

<file path=xl/sharedStrings.xml><?xml version="1.0" encoding="utf-8"?>
<sst xmlns="http://schemas.openxmlformats.org/spreadsheetml/2006/main" count="1176" uniqueCount="241">
  <si>
    <t>TOC</t>
  </si>
  <si>
    <t>startcell</t>
  </si>
  <si>
    <t>B7</t>
  </si>
  <si>
    <t>endcell</t>
  </si>
  <si>
    <t>5-9</t>
  </si>
  <si>
    <t>10-14</t>
  </si>
  <si>
    <t>15-19</t>
  </si>
  <si>
    <t>20-24</t>
  </si>
  <si>
    <t>25-29</t>
  </si>
  <si>
    <r>
      <rPr>
        <b/>
        <sz val="9"/>
        <rFont val="Arial"/>
        <family val="2"/>
      </rPr>
      <t>30-34</t>
    </r>
  </si>
  <si>
    <r>
      <rPr>
        <b/>
        <sz val="9"/>
        <rFont val="Arial"/>
        <family val="2"/>
      </rPr>
      <t>35-39</t>
    </r>
  </si>
  <si>
    <t>40 &amp; over</t>
  </si>
  <si>
    <t>type</t>
  </si>
  <si>
    <t>age.cell</t>
  </si>
  <si>
    <t>yosgrp</t>
  </si>
  <si>
    <t>30-34</t>
  </si>
  <si>
    <t>35-39</t>
  </si>
  <si>
    <r>
      <t>40</t>
    </r>
    <r>
      <rPr>
        <b/>
        <sz val="11"/>
        <color rgb="FFC00000"/>
        <rFont val="Calibri"/>
        <family val="2"/>
        <scheme val="minor"/>
      </rPr>
      <t>-44</t>
    </r>
  </si>
  <si>
    <r>
      <rPr>
        <sz val="8"/>
        <rFont val="Arial"/>
        <family val="2"/>
      </rPr>
      <t>Under 25</t>
    </r>
  </si>
  <si>
    <t>nactives</t>
  </si>
  <si>
    <r>
      <rPr>
        <sz val="8"/>
        <color rgb="FFC00000"/>
        <rFont val="Arial"/>
        <family val="2"/>
      </rPr>
      <t>20</t>
    </r>
    <r>
      <rPr>
        <sz val="8"/>
        <rFont val="Arial"/>
        <family val="2"/>
      </rPr>
      <t>-24</t>
    </r>
  </si>
  <si>
    <t>salary</t>
  </si>
  <si>
    <r>
      <rPr>
        <sz val="8"/>
        <rFont val="Arial"/>
        <family val="2"/>
      </rPr>
      <t>25 - 29</t>
    </r>
  </si>
  <si>
    <r>
      <rPr>
        <sz val="8"/>
        <rFont val="Arial"/>
        <family val="2"/>
      </rPr>
      <t>30 - 34</t>
    </r>
  </si>
  <si>
    <r>
      <rPr>
        <sz val="8"/>
        <rFont val="Arial"/>
        <family val="2"/>
      </rPr>
      <t>35 - 39</t>
    </r>
  </si>
  <si>
    <r>
      <rPr>
        <sz val="8"/>
        <rFont val="Arial"/>
        <family val="2"/>
      </rPr>
      <t>40 - 44</t>
    </r>
  </si>
  <si>
    <t>40-44</t>
  </si>
  <si>
    <r>
      <rPr>
        <sz val="8"/>
        <rFont val="Arial"/>
        <family val="2"/>
      </rPr>
      <t>45 - 49</t>
    </r>
  </si>
  <si>
    <t>45-49</t>
  </si>
  <si>
    <r>
      <rPr>
        <sz val="8"/>
        <rFont val="Arial"/>
        <family val="2"/>
      </rPr>
      <t>50 - 54</t>
    </r>
  </si>
  <si>
    <t>50-54</t>
  </si>
  <si>
    <r>
      <rPr>
        <sz val="8"/>
        <rFont val="Arial"/>
        <family val="2"/>
      </rPr>
      <t>55 - 59</t>
    </r>
  </si>
  <si>
    <t>55-59</t>
  </si>
  <si>
    <r>
      <rPr>
        <sz val="8"/>
        <rFont val="Arial"/>
        <family val="2"/>
      </rPr>
      <t>60 - 64</t>
    </r>
  </si>
  <si>
    <t>60-64</t>
  </si>
  <si>
    <t>65-69</t>
  </si>
  <si>
    <t>agegrp</t>
  </si>
  <si>
    <t>Sheet #</t>
  </si>
  <si>
    <t>Table of Contents</t>
  </si>
  <si>
    <t>1</t>
  </si>
  <si>
    <t>Actives_t1</t>
  </si>
  <si>
    <t>2</t>
  </si>
  <si>
    <t>Actives_t2</t>
  </si>
  <si>
    <t>3</t>
  </si>
  <si>
    <t>Actives_t3</t>
  </si>
  <si>
    <t>4</t>
  </si>
  <si>
    <t>Actives_t4</t>
  </si>
  <si>
    <t>5</t>
  </si>
  <si>
    <t>Actives_t5_noHPP</t>
  </si>
  <si>
    <t>6</t>
  </si>
  <si>
    <t>Actives_t6_noHPP</t>
  </si>
  <si>
    <t>7</t>
  </si>
  <si>
    <t>Actives_t5_HPP</t>
  </si>
  <si>
    <t>8</t>
  </si>
  <si>
    <t>Actives_t6_HPP</t>
  </si>
  <si>
    <t>9</t>
  </si>
  <si>
    <t>Other_t1</t>
  </si>
  <si>
    <t>10</t>
  </si>
  <si>
    <t>Other_t2</t>
  </si>
  <si>
    <t>11</t>
  </si>
  <si>
    <t>Other_t3</t>
  </si>
  <si>
    <t>12</t>
  </si>
  <si>
    <t>Other_t4</t>
  </si>
  <si>
    <t>13</t>
  </si>
  <si>
    <t>Other_t5_noHPP</t>
  </si>
  <si>
    <t>14</t>
  </si>
  <si>
    <t>Other_t6_noHPP</t>
  </si>
  <si>
    <t>15</t>
  </si>
  <si>
    <t>Other_t5_HPP</t>
  </si>
  <si>
    <t>16</t>
  </si>
  <si>
    <t>Other_t6_HPP</t>
  </si>
  <si>
    <t>17</t>
  </si>
  <si>
    <t>Sum</t>
  </si>
  <si>
    <t>B8</t>
  </si>
  <si>
    <t>benperiod</t>
  </si>
  <si>
    <t>name_N</t>
  </si>
  <si>
    <t>nretirees</t>
  </si>
  <si>
    <t>name_V</t>
  </si>
  <si>
    <t>benefit</t>
  </si>
  <si>
    <t>ndisb</t>
  </si>
  <si>
    <t>nbeneficiaries</t>
  </si>
  <si>
    <t>M28</t>
  </si>
  <si>
    <t>annual</t>
  </si>
  <si>
    <t>65 - 69</t>
  </si>
  <si>
    <t>70 &amp; up</t>
  </si>
  <si>
    <t>Age</t>
  </si>
  <si>
    <r>
      <t>70-</t>
    </r>
    <r>
      <rPr>
        <sz val="9"/>
        <color rgb="FFFF0000"/>
        <rFont val="Arial"/>
        <family val="2"/>
      </rPr>
      <t>74</t>
    </r>
  </si>
  <si>
    <t>N30</t>
  </si>
  <si>
    <t>C8</t>
  </si>
  <si>
    <t>F14</t>
  </si>
  <si>
    <t>0-4</t>
  </si>
  <si>
    <t>F65</t>
  </si>
  <si>
    <t>F88</t>
  </si>
  <si>
    <t>AGE   \   SVC</t>
  </si>
  <si>
    <t>UNDER 5</t>
  </si>
  <si>
    <t>40 &amp; UP</t>
  </si>
  <si>
    <t>ALL YEARS</t>
  </si>
  <si>
    <t>NUMBER:</t>
  </si>
  <si>
    <t>UNDER 20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</si>
  <si>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</si>
  <si>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</si>
  <si>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</si>
  <si>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</si>
  <si>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</si>
  <si>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</si>
  <si>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</si>
  <si>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</si>
  <si>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</si>
  <si>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TO 69</t>
  </si>
  <si>
    <t>70 &amp; UP</t>
  </si>
  <si>
    <t>TOTAL</t>
  </si>
  <si>
    <t>AVERAGE SALARIES: **</t>
  </si>
  <si>
    <t>All Tiers</t>
  </si>
  <si>
    <t>Tier IV</t>
  </si>
  <si>
    <t>Tier VI</t>
  </si>
  <si>
    <t>Tier I</t>
  </si>
  <si>
    <t>Tier II</t>
  </si>
  <si>
    <t>Under 24</t>
  </si>
  <si>
    <t>M30</t>
  </si>
  <si>
    <r>
      <rPr>
        <b/>
        <sz val="14"/>
        <rFont val="Arial Narrow"/>
        <family val="2"/>
      </rPr>
      <t>SCHEDULE 13: SERVICE RETIREMENT ALLOWANCES—QPP</t>
    </r>
  </si>
  <si>
    <r>
      <rPr>
        <b/>
        <i/>
        <sz val="11"/>
        <rFont val="Arial Narrow"/>
        <family val="2"/>
      </rPr>
      <t>As of June 30, 2016</t>
    </r>
  </si>
  <si>
    <r>
      <rPr>
        <b/>
        <sz val="11"/>
        <rFont val="Arial Narrow"/>
        <family val="2"/>
      </rPr>
      <t>Age</t>
    </r>
  </si>
  <si>
    <r>
      <rPr>
        <b/>
        <sz val="12"/>
        <rFont val="Arial Narrow"/>
        <family val="2"/>
      </rPr>
      <t xml:space="preserve">MEN
</t>
    </r>
    <r>
      <rPr>
        <b/>
        <sz val="11"/>
        <rFont val="Arial Narrow"/>
        <family val="2"/>
      </rPr>
      <t xml:space="preserve">Number
</t>
    </r>
    <r>
      <rPr>
        <b/>
        <sz val="11"/>
        <rFont val="Arial Narrow"/>
        <family val="2"/>
      </rPr>
      <t>of Retirees</t>
    </r>
  </si>
  <si>
    <r>
      <rPr>
        <b/>
        <sz val="11"/>
        <rFont val="Arial Narrow"/>
        <family val="2"/>
      </rPr>
      <t xml:space="preserve">Average
</t>
    </r>
    <r>
      <rPr>
        <b/>
        <sz val="11"/>
        <rFont val="Arial Narrow"/>
        <family val="2"/>
      </rPr>
      <t>Annual Allowance</t>
    </r>
  </si>
  <si>
    <r>
      <rPr>
        <b/>
        <sz val="12"/>
        <rFont val="Arial Narrow"/>
        <family val="2"/>
      </rPr>
      <t xml:space="preserve">WOMEN
</t>
    </r>
    <r>
      <rPr>
        <b/>
        <sz val="11"/>
        <rFont val="Arial Narrow"/>
        <family val="2"/>
      </rPr>
      <t xml:space="preserve">Number
</t>
    </r>
    <r>
      <rPr>
        <b/>
        <sz val="11"/>
        <rFont val="Arial Narrow"/>
        <family val="2"/>
      </rPr>
      <t>of Retirees</t>
    </r>
  </si>
  <si>
    <r>
      <rPr>
        <sz val="10.5"/>
        <rFont val="Arial Narrow"/>
        <family val="2"/>
      </rPr>
      <t>under 30</t>
    </r>
  </si>
  <si>
    <r>
      <rPr>
        <sz val="10.5"/>
        <rFont val="Arial Narrow"/>
        <family val="2"/>
      </rPr>
      <t>30-34</t>
    </r>
  </si>
  <si>
    <r>
      <rPr>
        <sz val="10.5"/>
        <rFont val="Arial Narrow"/>
        <family val="2"/>
      </rPr>
      <t>35-39</t>
    </r>
  </si>
  <si>
    <r>
      <rPr>
        <sz val="10.5"/>
        <rFont val="Arial Narrow"/>
        <family val="2"/>
      </rPr>
      <t>40-44</t>
    </r>
  </si>
  <si>
    <r>
      <rPr>
        <sz val="10.5"/>
        <rFont val="Arial Narrow"/>
        <family val="2"/>
      </rPr>
      <t>45-49</t>
    </r>
  </si>
  <si>
    <r>
      <rPr>
        <sz val="10.5"/>
        <rFont val="Arial Narrow"/>
        <family val="2"/>
      </rPr>
      <t>50-54</t>
    </r>
  </si>
  <si>
    <r>
      <rPr>
        <sz val="10.5"/>
        <rFont val="Arial Narrow"/>
        <family val="2"/>
      </rPr>
      <t>55-59</t>
    </r>
  </si>
  <si>
    <r>
      <rPr>
        <sz val="10.5"/>
        <rFont val="Arial Narrow"/>
        <family val="2"/>
      </rPr>
      <t>60-64</t>
    </r>
  </si>
  <si>
    <r>
      <rPr>
        <sz val="10.5"/>
        <rFont val="Arial Narrow"/>
        <family val="2"/>
      </rPr>
      <t>65-69</t>
    </r>
  </si>
  <si>
    <r>
      <rPr>
        <sz val="10.5"/>
        <rFont val="Arial Narrow"/>
        <family val="2"/>
      </rPr>
      <t>70-74</t>
    </r>
  </si>
  <si>
    <r>
      <rPr>
        <sz val="10.5"/>
        <rFont val="Arial Narrow"/>
        <family val="2"/>
      </rPr>
      <t>75-79</t>
    </r>
  </si>
  <si>
    <r>
      <rPr>
        <sz val="10.5"/>
        <rFont val="Arial Narrow"/>
        <family val="2"/>
      </rPr>
      <t>80-84</t>
    </r>
  </si>
  <si>
    <r>
      <rPr>
        <sz val="10.5"/>
        <rFont val="Arial Narrow"/>
        <family val="2"/>
      </rPr>
      <t>85-89</t>
    </r>
  </si>
  <si>
    <r>
      <rPr>
        <sz val="10.5"/>
        <rFont val="Arial Narrow"/>
        <family val="2"/>
      </rPr>
      <t>90 &amp; over</t>
    </r>
  </si>
  <si>
    <r>
      <rPr>
        <b/>
        <sz val="10"/>
        <rFont val="Arial Narrow"/>
        <family val="2"/>
      </rPr>
      <t>TOTAL</t>
    </r>
  </si>
  <si>
    <r>
      <rPr>
        <b/>
        <sz val="10"/>
        <rFont val="Arial Narrow"/>
        <family val="2"/>
      </rPr>
      <t>TOTAL ANNUAL ALLOWANCES PAID $1,253,196,820 TOTAL ANNUAL ALLOWANCES PAID $2,468,586,627</t>
    </r>
  </si>
  <si>
    <r>
      <rPr>
        <b/>
        <sz val="13.5"/>
        <rFont val="Arial Narrow"/>
        <family val="2"/>
      </rPr>
      <t>SCHEDULE 7: IN-SERVICE MEMBERSHIP BY TIER AND BY TITLE—QPP</t>
    </r>
  </si>
  <si>
    <r>
      <rPr>
        <b/>
        <sz val="9"/>
        <rFont val="Arial Narrow"/>
        <family val="2"/>
      </rPr>
      <t>Year</t>
    </r>
  </si>
  <si>
    <r>
      <rPr>
        <b/>
        <sz val="9"/>
        <rFont val="Arial Narrow"/>
        <family val="2"/>
      </rPr>
      <t xml:space="preserve">Average </t>
    </r>
    <r>
      <rPr>
        <b/>
        <sz val="9"/>
        <rFont val="Arial Narrow"/>
        <family val="2"/>
      </rPr>
      <t>Age</t>
    </r>
  </si>
  <si>
    <r>
      <rPr>
        <b/>
        <sz val="9.5"/>
        <rFont val="Arial Narrow"/>
        <family val="2"/>
      </rPr>
      <t>IN-SERVICE MEMBERSHIP BY TIER</t>
    </r>
  </si>
  <si>
    <r>
      <rPr>
        <b/>
        <sz val="9.5"/>
        <rFont val="Arial Narrow"/>
        <family val="2"/>
      </rPr>
      <t>IN-SERVICE MEMBERSHIP BY TITLE</t>
    </r>
  </si>
  <si>
    <r>
      <rPr>
        <b/>
        <sz val="9"/>
        <rFont val="Arial Narrow"/>
        <family val="2"/>
      </rPr>
      <t>Tier I</t>
    </r>
  </si>
  <si>
    <r>
      <rPr>
        <b/>
        <sz val="9"/>
        <rFont val="Arial Narrow"/>
        <family val="2"/>
      </rPr>
      <t>Tier II</t>
    </r>
  </si>
  <si>
    <r>
      <rPr>
        <b/>
        <sz val="9"/>
        <rFont val="Arial Narrow"/>
        <family val="2"/>
      </rPr>
      <t>Tier III</t>
    </r>
  </si>
  <si>
    <r>
      <rPr>
        <b/>
        <sz val="9"/>
        <rFont val="Arial Narrow"/>
        <family val="2"/>
      </rPr>
      <t>Tier IV</t>
    </r>
  </si>
  <si>
    <r>
      <rPr>
        <b/>
        <sz val="9"/>
        <rFont val="Arial Narrow"/>
        <family val="2"/>
      </rPr>
      <t>Tier VI</t>
    </r>
  </si>
  <si>
    <r>
      <rPr>
        <b/>
        <sz val="9"/>
        <rFont val="Arial Narrow"/>
        <family val="2"/>
      </rPr>
      <t>Teachers</t>
    </r>
  </si>
  <si>
    <r>
      <rPr>
        <b/>
        <sz val="9"/>
        <rFont val="Arial Narrow"/>
        <family val="2"/>
      </rPr>
      <t>Paraprofessionals</t>
    </r>
  </si>
  <si>
    <r>
      <rPr>
        <b/>
        <sz val="9"/>
        <rFont val="Arial Narrow"/>
        <family val="2"/>
      </rPr>
      <t xml:space="preserve">Principals and </t>
    </r>
    <r>
      <rPr>
        <b/>
        <sz val="9"/>
        <rFont val="Arial Narrow"/>
        <family val="2"/>
      </rPr>
      <t>Administrators</t>
    </r>
  </si>
  <si>
    <r>
      <rPr>
        <b/>
        <sz val="9"/>
        <rFont val="Arial Narrow"/>
        <family val="2"/>
      </rPr>
      <t xml:space="preserve">Full-Time </t>
    </r>
    <r>
      <rPr>
        <b/>
        <sz val="9"/>
        <rFont val="Arial Narrow"/>
        <family val="2"/>
      </rPr>
      <t>CUNY Faculty</t>
    </r>
  </si>
  <si>
    <r>
      <rPr>
        <b/>
        <sz val="9"/>
        <rFont val="Arial Narrow"/>
        <family val="2"/>
      </rPr>
      <t xml:space="preserve">Adjunct CUNY Others </t>
    </r>
    <r>
      <rPr>
        <b/>
        <sz val="9"/>
        <rFont val="Arial Narrow"/>
        <family val="2"/>
      </rPr>
      <t>Instructors</t>
    </r>
  </si>
  <si>
    <r>
      <rPr>
        <b/>
        <sz val="14"/>
        <rFont val="Arial Narrow"/>
        <family val="2"/>
      </rPr>
      <t>SCHEDULE 14: ORDINARY DISABILITY RETIREMENT ALLOWANCES—QPP</t>
    </r>
  </si>
  <si>
    <r>
      <rPr>
        <b/>
        <sz val="12"/>
        <rFont val="Arial Narrow"/>
        <family val="2"/>
      </rPr>
      <t xml:space="preserve">WOMEN
</t>
    </r>
    <r>
      <rPr>
        <b/>
        <sz val="11"/>
        <rFont val="Arial Narrow"/>
        <family val="2"/>
      </rPr>
      <t xml:space="preserve">Number  Average
</t>
    </r>
    <r>
      <rPr>
        <b/>
        <sz val="11"/>
        <rFont val="Arial Narrow"/>
        <family val="2"/>
      </rPr>
      <t>of Retirees  Annual Allowance</t>
    </r>
  </si>
  <si>
    <r>
      <rPr>
        <sz val="10"/>
        <rFont val="Lucida Console"/>
        <family val="3"/>
      </rPr>
      <t>under 30</t>
    </r>
  </si>
  <si>
    <r>
      <rPr>
        <sz val="10"/>
        <rFont val="Lucida Console"/>
        <family val="3"/>
      </rPr>
      <t>-</t>
    </r>
  </si>
  <si>
    <r>
      <rPr>
        <sz val="10"/>
        <rFont val="Lucida Console"/>
        <family val="3"/>
      </rPr>
      <t>30-34</t>
    </r>
  </si>
  <si>
    <r>
      <rPr>
        <sz val="10"/>
        <rFont val="Lucida Console"/>
        <family val="3"/>
      </rPr>
      <t>35-39</t>
    </r>
  </si>
  <si>
    <r>
      <rPr>
        <sz val="10"/>
        <rFont val="Lucida Console"/>
        <family val="3"/>
      </rPr>
      <t>40-44</t>
    </r>
  </si>
  <si>
    <r>
      <rPr>
        <sz val="10"/>
        <rFont val="Lucida Console"/>
        <family val="3"/>
      </rPr>
      <t>45-49</t>
    </r>
  </si>
  <si>
    <r>
      <rPr>
        <sz val="10"/>
        <rFont val="Lucida Console"/>
        <family val="3"/>
      </rPr>
      <t>50-54</t>
    </r>
  </si>
  <si>
    <r>
      <rPr>
        <sz val="10"/>
        <rFont val="Lucida Console"/>
        <family val="3"/>
      </rPr>
      <t>55-59</t>
    </r>
  </si>
  <si>
    <r>
      <rPr>
        <sz val="10"/>
        <rFont val="Lucida Console"/>
        <family val="3"/>
      </rPr>
      <t>60-64</t>
    </r>
  </si>
  <si>
    <r>
      <rPr>
        <sz val="10"/>
        <rFont val="Lucida Console"/>
        <family val="3"/>
      </rPr>
      <t>65-69</t>
    </r>
  </si>
  <si>
    <r>
      <rPr>
        <sz val="10"/>
        <rFont val="Lucida Console"/>
        <family val="3"/>
      </rPr>
      <t>70-74</t>
    </r>
  </si>
  <si>
    <r>
      <rPr>
        <sz val="10"/>
        <rFont val="Lucida Console"/>
        <family val="3"/>
      </rPr>
      <t>75-79</t>
    </r>
  </si>
  <si>
    <r>
      <rPr>
        <sz val="10"/>
        <rFont val="Lucida Console"/>
        <family val="3"/>
      </rPr>
      <t>80-84</t>
    </r>
  </si>
  <si>
    <r>
      <rPr>
        <sz val="10"/>
        <rFont val="Lucida Console"/>
        <family val="3"/>
      </rPr>
      <t>85-89</t>
    </r>
  </si>
  <si>
    <r>
      <rPr>
        <sz val="10"/>
        <rFont val="Lucida Console"/>
        <family val="3"/>
      </rPr>
      <t>90 &amp; over</t>
    </r>
  </si>
  <si>
    <r>
      <rPr>
        <sz val="10"/>
        <rFont val="Lucida Console"/>
        <family val="3"/>
      </rPr>
      <t>TOTAL</t>
    </r>
  </si>
  <si>
    <r>
      <rPr>
        <sz val="10"/>
        <rFont val="Lucida Console"/>
        <family val="3"/>
      </rPr>
      <t>TOTAL ANNUAL ALLOWANCES PAID $14,177,803</t>
    </r>
  </si>
  <si>
    <r>
      <rPr>
        <sz val="10"/>
        <rFont val="Lucida Console"/>
        <family val="3"/>
      </rPr>
      <t>TOTAL ANNUAL ALLOWANCES PAID</t>
    </r>
  </si>
  <si>
    <r>
      <rPr>
        <b/>
        <sz val="14"/>
        <rFont val="Arial Narrow"/>
        <family val="2"/>
      </rPr>
      <t>SCHEDULE 15: ACCIDENT DISABILITY RETIREMENT ALLOWANCES—QPP</t>
    </r>
  </si>
  <si>
    <r>
      <rPr>
        <b/>
        <sz val="12"/>
        <rFont val="Arial Narrow"/>
        <family val="2"/>
      </rPr>
      <t xml:space="preserve">MEN
</t>
    </r>
    <r>
      <rPr>
        <b/>
        <sz val="11"/>
        <rFont val="Arial Narrow"/>
        <family val="2"/>
      </rPr>
      <t xml:space="preserve">Number  Average
</t>
    </r>
    <r>
      <rPr>
        <b/>
        <sz val="11"/>
        <rFont val="Arial Narrow"/>
        <family val="2"/>
      </rPr>
      <t>of Retirees  Annual Allowance</t>
    </r>
  </si>
  <si>
    <r>
      <rPr>
        <b/>
        <sz val="12"/>
        <rFont val="Arial Narrow"/>
        <family val="2"/>
      </rPr>
      <t xml:space="preserve">WOMEN
</t>
    </r>
    <r>
      <rPr>
        <b/>
        <sz val="11"/>
        <rFont val="Arial Narrow"/>
        <family val="2"/>
      </rPr>
      <t xml:space="preserve">Number  Average
</t>
    </r>
    <r>
      <rPr>
        <b/>
        <sz val="11"/>
        <rFont val="Arial Narrow"/>
        <family val="2"/>
      </rPr>
      <t xml:space="preserve">of Retirees  Annual </t>
    </r>
    <r>
      <rPr>
        <b/>
        <sz val="12"/>
        <rFont val="Arial Narrow"/>
        <family val="2"/>
      </rPr>
      <t>Allowance</t>
    </r>
  </si>
  <si>
    <r>
      <rPr>
        <b/>
        <sz val="14"/>
        <rFont val="Arial Narrow"/>
        <family val="2"/>
      </rPr>
      <t>SCHEDULE 16: SURVIVORS’ BENEFITS—QPP</t>
    </r>
  </si>
  <si>
    <r>
      <rPr>
        <b/>
        <sz val="12"/>
        <rFont val="Arial Narrow"/>
        <family val="2"/>
      </rPr>
      <t xml:space="preserve">MEN
</t>
    </r>
    <r>
      <rPr>
        <b/>
        <sz val="11"/>
        <rFont val="Arial Narrow"/>
        <family val="2"/>
      </rPr>
      <t xml:space="preserve">Number </t>
    </r>
    <r>
      <rPr>
        <b/>
        <sz val="11"/>
        <rFont val="Arial Narrow"/>
        <family val="2"/>
      </rPr>
      <t>of Beneficiaries</t>
    </r>
  </si>
  <si>
    <r>
      <rPr>
        <b/>
        <sz val="11"/>
        <rFont val="Arial Narrow"/>
        <family val="2"/>
      </rPr>
      <t xml:space="preserve">Average </t>
    </r>
    <r>
      <rPr>
        <b/>
        <sz val="11"/>
        <rFont val="Arial Narrow"/>
        <family val="2"/>
      </rPr>
      <t>Annual Benefit</t>
    </r>
  </si>
  <si>
    <r>
      <rPr>
        <b/>
        <sz val="12"/>
        <rFont val="Arial Narrow"/>
        <family val="2"/>
      </rPr>
      <t xml:space="preserve">WOMEN
</t>
    </r>
    <r>
      <rPr>
        <b/>
        <sz val="11"/>
        <rFont val="Arial Narrow"/>
        <family val="2"/>
      </rPr>
      <t xml:space="preserve">Number
</t>
    </r>
    <r>
      <rPr>
        <b/>
        <sz val="11"/>
        <rFont val="Arial Narrow"/>
        <family val="2"/>
      </rPr>
      <t>of Beneficiaries</t>
    </r>
  </si>
  <si>
    <r>
      <rPr>
        <b/>
        <sz val="11"/>
        <rFont val="Arial Narrow"/>
        <family val="2"/>
      </rPr>
      <t xml:space="preserve">Average
</t>
    </r>
    <r>
      <rPr>
        <b/>
        <sz val="11"/>
        <rFont val="Arial Narrow"/>
        <family val="2"/>
      </rPr>
      <t>Annual Benefit</t>
    </r>
  </si>
  <si>
    <r>
      <rPr>
        <sz val="10"/>
        <rFont val="Arial Narrow"/>
        <family val="2"/>
      </rPr>
      <t>under 30</t>
    </r>
  </si>
  <si>
    <r>
      <rPr>
        <sz val="10"/>
        <rFont val="Arial Narrow"/>
        <family val="2"/>
      </rPr>
      <t>30-34</t>
    </r>
  </si>
  <si>
    <r>
      <rPr>
        <sz val="10"/>
        <rFont val="Arial Narrow"/>
        <family val="2"/>
      </rPr>
      <t>35-39</t>
    </r>
  </si>
  <si>
    <r>
      <rPr>
        <sz val="10"/>
        <rFont val="Arial Narrow"/>
        <family val="2"/>
      </rPr>
      <t>40-44</t>
    </r>
  </si>
  <si>
    <r>
      <rPr>
        <sz val="10"/>
        <rFont val="Arial Narrow"/>
        <family val="2"/>
      </rPr>
      <t>45-49</t>
    </r>
  </si>
  <si>
    <r>
      <rPr>
        <sz val="10"/>
        <rFont val="Arial Narrow"/>
        <family val="2"/>
      </rPr>
      <t>50-54</t>
    </r>
  </si>
  <si>
    <r>
      <rPr>
        <sz val="10"/>
        <rFont val="Arial Narrow"/>
        <family val="2"/>
      </rPr>
      <t>55-59</t>
    </r>
  </si>
  <si>
    <r>
      <rPr>
        <sz val="10"/>
        <rFont val="Arial Narrow"/>
        <family val="2"/>
      </rPr>
      <t>60-64</t>
    </r>
  </si>
  <si>
    <r>
      <rPr>
        <sz val="10"/>
        <rFont val="Arial Narrow"/>
        <family val="2"/>
      </rPr>
      <t>65-69</t>
    </r>
  </si>
  <si>
    <r>
      <rPr>
        <sz val="10"/>
        <rFont val="Arial Narrow"/>
        <family val="2"/>
      </rPr>
      <t>70-74</t>
    </r>
  </si>
  <si>
    <r>
      <rPr>
        <sz val="10"/>
        <rFont val="Arial Narrow"/>
        <family val="2"/>
      </rPr>
      <t>75-79</t>
    </r>
  </si>
  <si>
    <r>
      <rPr>
        <sz val="10"/>
        <rFont val="Arial Narrow"/>
        <family val="2"/>
      </rPr>
      <t>80-84</t>
    </r>
  </si>
  <si>
    <r>
      <rPr>
        <sz val="10"/>
        <rFont val="Arial Narrow"/>
        <family val="2"/>
      </rPr>
      <t>85-89</t>
    </r>
  </si>
  <si>
    <r>
      <rPr>
        <sz val="10"/>
        <rFont val="Arial Narrow"/>
        <family val="2"/>
      </rPr>
      <t>90 &amp; over</t>
    </r>
  </si>
  <si>
    <r>
      <rPr>
        <b/>
        <sz val="10"/>
        <rFont val="Arial Narrow"/>
        <family val="2"/>
      </rPr>
      <t>TOTAL ANNUAL BENEFITS PAID</t>
    </r>
  </si>
  <si>
    <t>Source: CAFR2017, np171 (Sheet10 in RawMaterials\2017 CAFR Statistics converted by Nuance.xlsx)</t>
  </si>
  <si>
    <t>Source: CAFR2017, np170  (Sheet9 in RawMaterials\2017 CAFR Statistics converted by Nuance.xlsx)</t>
  </si>
  <si>
    <t>Source: CAFR 2017 report, np169 (Sheet8 in RawMaterials\2017 CAFR Statistics converted by Nuance.xlsx)</t>
  </si>
  <si>
    <t>Source: CAFR2017  (Sheet5 in RawMaterials\2017 CAFR Statistics converted by Nuance.xlsx)</t>
  </si>
  <si>
    <r>
      <rPr>
        <b/>
        <sz val="14"/>
        <rFont val="Arial Narrow"/>
        <family val="2"/>
      </rPr>
      <t>SCHEDULE 24: WITHDRAWALS BY AGE (FROM ACTIVE, DEFERRAL &amp; BENEFICIARY ACCOUNTS,</t>
    </r>
  </si>
  <si>
    <r>
      <rPr>
        <b/>
        <sz val="14"/>
        <rFont val="Arial Narrow"/>
        <family val="2"/>
      </rPr>
      <t>FISCAL YEAR 2017)—TDA PROGRAM</t>
    </r>
  </si>
  <si>
    <r>
      <rPr>
        <b/>
        <sz val="10"/>
        <rFont val="Arial Narrow"/>
        <family val="2"/>
      </rPr>
      <t>Age</t>
    </r>
  </si>
  <si>
    <r>
      <rPr>
        <b/>
        <sz val="10"/>
        <rFont val="Arial Narrow"/>
        <family val="2"/>
      </rPr>
      <t xml:space="preserve">Partial Withdrawals*
</t>
    </r>
    <r>
      <rPr>
        <b/>
        <sz val="10"/>
        <rFont val="Arial Narrow"/>
        <family val="2"/>
      </rPr>
      <t>Count  Distribution</t>
    </r>
  </si>
  <si>
    <r>
      <rPr>
        <b/>
        <sz val="10"/>
        <rFont val="Arial Narrow"/>
        <family val="2"/>
      </rPr>
      <t xml:space="preserve">401(a) Service Purchase
</t>
    </r>
    <r>
      <rPr>
        <b/>
        <sz val="10"/>
        <rFont val="Arial Narrow"/>
        <family val="2"/>
      </rPr>
      <t>Count  Distribution</t>
    </r>
  </si>
  <si>
    <r>
      <rPr>
        <b/>
        <sz val="10"/>
        <rFont val="Arial Narrow"/>
        <family val="2"/>
      </rPr>
      <t xml:space="preserve">RMD Withdrawals**
</t>
    </r>
    <r>
      <rPr>
        <b/>
        <sz val="10"/>
        <rFont val="Arial Narrow"/>
        <family val="2"/>
      </rPr>
      <t>Count  Distribution</t>
    </r>
  </si>
  <si>
    <r>
      <rPr>
        <b/>
        <sz val="10"/>
        <rFont val="Arial Narrow"/>
        <family val="2"/>
      </rPr>
      <t xml:space="preserve">Total Withdrawals***
</t>
    </r>
    <r>
      <rPr>
        <b/>
        <sz val="10"/>
        <rFont val="Arial Narrow"/>
        <family val="2"/>
      </rPr>
      <t>Count  Distribution</t>
    </r>
  </si>
  <si>
    <r>
      <rPr>
        <b/>
        <sz val="10"/>
        <rFont val="Arial Narrow"/>
        <family val="2"/>
      </rPr>
      <t xml:space="preserve">Survivors’ Payments ****
</t>
    </r>
    <r>
      <rPr>
        <b/>
        <sz val="10"/>
        <rFont val="Arial Narrow"/>
        <family val="2"/>
      </rPr>
      <t>Count  Distribution</t>
    </r>
  </si>
  <si>
    <r>
      <rPr>
        <sz val="10"/>
        <rFont val="Arial Narrow"/>
        <family val="2"/>
      </rPr>
      <t>=&lt;25</t>
    </r>
  </si>
  <si>
    <r>
      <rPr>
        <sz val="10"/>
        <rFont val="Arial Narrow"/>
        <family val="2"/>
      </rPr>
      <t>-</t>
    </r>
  </si>
  <si>
    <r>
      <rPr>
        <sz val="10"/>
        <rFont val="Arial Narrow"/>
        <family val="2"/>
      </rPr>
      <t xml:space="preserve">Source: </t>
    </r>
    <r>
      <rPr>
        <sz val="9.5"/>
        <rFont val="Arial"/>
        <family val="2"/>
      </rPr>
      <t>I</t>
    </r>
    <r>
      <rPr>
        <sz val="10"/>
        <rFont val="Arial Narrow"/>
        <family val="2"/>
      </rPr>
      <t>RS query reports</t>
    </r>
  </si>
  <si>
    <r>
      <rPr>
        <i/>
        <sz val="10"/>
        <rFont val="Arial Narrow"/>
        <family val="2"/>
      </rPr>
      <t>* Includes 125 Partial Withdrawals to Beneficiaries.</t>
    </r>
  </si>
  <si>
    <r>
      <rPr>
        <i/>
        <sz val="10"/>
        <rFont val="Arial Narrow"/>
        <family val="2"/>
      </rPr>
      <t>** Includes 777 RMD Withdrawals to Beneficiaries.</t>
    </r>
  </si>
  <si>
    <r>
      <rPr>
        <i/>
        <sz val="10"/>
        <rFont val="Arial Narrow"/>
        <family val="2"/>
      </rPr>
      <t>*** Includes 24 Total Withdrawals to Beneficiaries.</t>
    </r>
  </si>
  <si>
    <r>
      <rPr>
        <i/>
        <sz val="10"/>
        <rFont val="Arial Narrow"/>
        <family val="2"/>
      </rPr>
      <t>**** Includes the establishment of 177 ($41.1 mi</t>
    </r>
    <r>
      <rPr>
        <b/>
        <i/>
        <sz val="9"/>
        <rFont val="Arial Narrow"/>
        <family val="2"/>
      </rPr>
      <t>l</t>
    </r>
    <r>
      <rPr>
        <i/>
        <sz val="10"/>
        <rFont val="Arial Narrow"/>
        <family val="2"/>
      </rPr>
      <t>ion) new Beneficiary accounts.</t>
    </r>
  </si>
  <si>
    <t>Source: CAFR2017 np175 (Sheet14 in RawMaterials\2017 CAFR Statistics converted by Nuance.xlsx)</t>
  </si>
  <si>
    <r>
      <t xml:space="preserve">WOMEN
</t>
    </r>
    <r>
      <rPr>
        <b/>
        <sz val="11"/>
        <rFont val="Arial Narrow"/>
        <family val="2"/>
      </rPr>
      <t>Number
of Retirees</t>
    </r>
  </si>
  <si>
    <r>
      <t xml:space="preserve">MEN
</t>
    </r>
    <r>
      <rPr>
        <b/>
        <sz val="11"/>
        <rFont val="Arial Narrow"/>
        <family val="2"/>
      </rPr>
      <t>Number
of Retirees</t>
    </r>
  </si>
  <si>
    <t>Average
Annual Allowance</t>
  </si>
  <si>
    <t>under 30</t>
  </si>
  <si>
    <t>-</t>
  </si>
  <si>
    <t>70-74</t>
  </si>
  <si>
    <t>75-79</t>
  </si>
  <si>
    <t>80-84</t>
  </si>
  <si>
    <t>85-89</t>
  </si>
  <si>
    <t>90 &amp; over</t>
  </si>
  <si>
    <t>TOTAL ANNUAL ALLOWANCES PAID</t>
  </si>
  <si>
    <t>ORDINARY DISABILITY RETIREMENT ALLOWANCES—QPP</t>
  </si>
  <si>
    <t>ACCIDENT DISABILITY RETIREMENT ALLOWANCES—QPP</t>
  </si>
  <si>
    <t>Total</t>
  </si>
  <si>
    <r>
      <rPr>
        <b/>
        <sz val="14"/>
        <rFont val="Arial Narrow"/>
        <family val="2"/>
      </rPr>
      <t>SCHEDULE 6: TABLE OF AVERAGE SALARIES OF IN-SERVICE MEMBERS—QPP</t>
    </r>
  </si>
  <si>
    <r>
      <rPr>
        <b/>
        <sz val="12"/>
        <rFont val="Arial Narrow"/>
        <family val="2"/>
      </rPr>
      <t xml:space="preserve">MEN
</t>
    </r>
    <r>
      <rPr>
        <b/>
        <sz val="10"/>
        <rFont val="Arial Narrow"/>
        <family val="2"/>
      </rPr>
      <t xml:space="preserve">Number of  Average
</t>
    </r>
    <r>
      <rPr>
        <b/>
        <sz val="10"/>
        <rFont val="Arial Narrow"/>
        <family val="2"/>
      </rPr>
      <t>In-Service Members*  Salaries*</t>
    </r>
  </si>
  <si>
    <r>
      <rPr>
        <b/>
        <sz val="12"/>
        <rFont val="Arial Narrow"/>
        <family val="2"/>
      </rPr>
      <t xml:space="preserve">WOMEN
</t>
    </r>
    <r>
      <rPr>
        <b/>
        <sz val="10"/>
        <rFont val="Arial Narrow"/>
        <family val="2"/>
      </rPr>
      <t xml:space="preserve">Number of  Average
</t>
    </r>
    <r>
      <rPr>
        <b/>
        <sz val="10"/>
        <rFont val="Arial Narrow"/>
        <family val="2"/>
      </rPr>
      <t>In-Service Members*  Salaries*</t>
    </r>
  </si>
  <si>
    <r>
      <rPr>
        <sz val="10.5"/>
        <rFont val="Arial Narrow"/>
        <family val="2"/>
      </rPr>
      <t>24&amp; under</t>
    </r>
  </si>
  <si>
    <r>
      <rPr>
        <sz val="10.5"/>
        <rFont val="Arial Narrow"/>
        <family val="2"/>
      </rPr>
      <t>25-29</t>
    </r>
  </si>
  <si>
    <r>
      <rPr>
        <sz val="10.5"/>
        <rFont val="Arial Narrow"/>
        <family val="2"/>
      </rPr>
      <t>70 &amp; over</t>
    </r>
  </si>
  <si>
    <r>
      <rPr>
        <sz val="10.5"/>
        <rFont val="Arial Narrow"/>
        <family val="2"/>
      </rPr>
      <t>TOTAL ANNUAL SALARIES</t>
    </r>
  </si>
  <si>
    <r>
      <rPr>
        <sz val="10.5"/>
        <rFont val="Arial Narrow"/>
        <family val="2"/>
      </rPr>
      <t>$2,219,964,658  TOTAL ANNUAL SALARIES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</si>
</sst>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&quot;$&quot;#,##0;&quot;$&quot;\-#,##0"/>
    <numFmt numFmtId="165" formatCode="0.0%"/>
    <numFmt numFmtId="166" formatCode="0.0"/>
  </numFmts>
  <fonts count="2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1"/>
      <color rgb="FFC00000"/>
      <name val="Calibri"/>
      <family val="2"/>
      <scheme val="minor"/>
    </font>
    <font>
      <sz val="8"/>
      <name val="Arial"/>
      <family val="2"/>
    </font>
    <font>
      <sz val="8"/>
      <color rgb="FFC0000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4"/>
      <name val="Arial Narrow"/>
      <family val="2"/>
    </font>
    <font>
      <b/>
      <i/>
      <sz val="11"/>
      <name val="Arial Narrow"/>
      <family val="2"/>
    </font>
    <font>
      <b/>
      <sz val="11"/>
      <name val="Arial Narrow"/>
      <family val="2"/>
    </font>
    <font>
      <b/>
      <sz val="12"/>
      <name val="Arial Narrow"/>
      <family val="2"/>
    </font>
    <font>
      <sz val="10.5"/>
      <name val="Arial Narrow"/>
      <family val="2"/>
    </font>
    <font>
      <b/>
      <sz val="10"/>
      <name val="Arial Narrow"/>
      <family val="2"/>
    </font>
    <font>
      <b/>
      <sz val="13.5"/>
      <name val="Arial Narrow"/>
      <family val="2"/>
    </font>
    <font>
      <b/>
      <sz val="9"/>
      <name val="Arial Narrow"/>
      <family val="2"/>
    </font>
    <font>
      <b/>
      <sz val="9.5"/>
      <name val="Arial Narrow"/>
      <family val="2"/>
    </font>
    <font>
      <sz val="10"/>
      <name val="Arial Narrow"/>
      <family val="2"/>
    </font>
    <font>
      <sz val="10"/>
      <name val="Lucida Console"/>
      <family val="3"/>
    </font>
    <font>
      <sz val="9.5"/>
      <name val="Arial"/>
      <family val="2"/>
    </font>
    <font>
      <i/>
      <sz val="10"/>
      <name val="Arial Narrow"/>
      <family val="2"/>
    </font>
    <font>
      <b/>
      <i/>
      <sz val="9"/>
      <name val="Arial Narrow"/>
      <family val="2"/>
    </font>
    <font>
      <sz val="11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double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9" fillId="0" borderId="0"/>
    <xf numFmtId="0" fontId="9" fillId="0" borderId="0"/>
    <xf numFmtId="0" fontId="12" fillId="0" borderId="0"/>
    <xf numFmtId="0" fontId="9" fillId="0" borderId="0"/>
  </cellStyleXfs>
  <cellXfs count="228">
    <xf numFmtId="0" fontId="0" fillId="0" borderId="0" xfId="0"/>
    <xf numFmtId="0" fontId="1" fillId="0" borderId="0" xfId="1"/>
    <xf numFmtId="0" fontId="2" fillId="2" borderId="0" xfId="0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8" fillId="0" borderId="0" xfId="0" applyFont="1"/>
    <xf numFmtId="0" fontId="0" fillId="0" borderId="0" xfId="0" quotePrefix="1"/>
    <xf numFmtId="1" fontId="0" fillId="0" borderId="0" xfId="0" applyNumberFormat="1"/>
    <xf numFmtId="1" fontId="3" fillId="0" borderId="0" xfId="0" applyNumberFormat="1" applyFont="1" applyAlignment="1">
      <alignment horizontal="right" vertical="center" wrapText="1"/>
    </xf>
    <xf numFmtId="1" fontId="3" fillId="0" borderId="0" xfId="0" applyNumberFormat="1" applyFont="1" applyAlignment="1">
      <alignment horizontal="right" vertical="center" wrapText="1" indent="2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3" fillId="2" borderId="0" xfId="0" quotePrefix="1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" fontId="2" fillId="0" borderId="0" xfId="0" applyNumberFormat="1" applyFont="1" applyAlignment="1">
      <alignment horizontal="center" vertical="center" wrapText="1"/>
    </xf>
    <xf numFmtId="16" fontId="2" fillId="0" borderId="0" xfId="0" quotePrefix="1" applyNumberFormat="1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 indent="2"/>
    </xf>
    <xf numFmtId="0" fontId="2" fillId="0" borderId="0" xfId="0" applyFont="1" applyAlignment="1">
      <alignment horizontal="right" vertical="center" wrapText="1" indent="1"/>
    </xf>
    <xf numFmtId="0" fontId="7" fillId="0" borderId="0" xfId="0" applyFont="1" applyAlignment="1">
      <alignment horizontal="left" vertical="top" wrapText="1"/>
    </xf>
    <xf numFmtId="1" fontId="5" fillId="2" borderId="0" xfId="0" applyNumberFormat="1" applyFont="1" applyFill="1" applyAlignment="1">
      <alignment horizontal="right" vertical="center" wrapText="1" indent="2"/>
    </xf>
    <xf numFmtId="0" fontId="10" fillId="2" borderId="0" xfId="0" applyFont="1" applyFill="1" applyAlignment="1">
      <alignment horizontal="center" vertical="center" wrapText="1"/>
    </xf>
    <xf numFmtId="2" fontId="0" fillId="0" borderId="0" xfId="0" applyNumberFormat="1"/>
    <xf numFmtId="0" fontId="9" fillId="0" borderId="0" xfId="2"/>
    <xf numFmtId="0" fontId="13" fillId="0" borderId="0" xfId="2" applyFont="1"/>
    <xf numFmtId="3" fontId="13" fillId="0" borderId="0" xfId="2" applyNumberFormat="1" applyFont="1"/>
    <xf numFmtId="49" fontId="13" fillId="0" borderId="2" xfId="2" applyNumberFormat="1" applyFont="1" applyBorder="1" applyAlignment="1">
      <alignment horizontal="left"/>
    </xf>
    <xf numFmtId="49" fontId="13" fillId="0" borderId="2" xfId="2" applyNumberFormat="1" applyFont="1" applyBorder="1" applyAlignment="1">
      <alignment horizontal="right"/>
    </xf>
    <xf numFmtId="0" fontId="13" fillId="0" borderId="3" xfId="2" applyFont="1" applyBorder="1" applyAlignment="1">
      <alignment horizontal="left"/>
    </xf>
    <xf numFmtId="0" fontId="13" fillId="0" borderId="4" xfId="2" applyFont="1" applyBorder="1"/>
    <xf numFmtId="3" fontId="13" fillId="0" borderId="4" xfId="2" applyNumberFormat="1" applyFont="1" applyBorder="1"/>
    <xf numFmtId="0" fontId="13" fillId="0" borderId="0" xfId="0" applyFont="1"/>
    <xf numFmtId="0" fontId="13" fillId="0" borderId="3" xfId="0" applyFont="1" applyBorder="1" applyAlignment="1">
      <alignment horizontal="left"/>
    </xf>
    <xf numFmtId="49" fontId="13" fillId="0" borderId="2" xfId="0" applyNumberFormat="1" applyFont="1" applyBorder="1" applyAlignment="1">
      <alignment horizontal="right"/>
    </xf>
    <xf numFmtId="49" fontId="13" fillId="0" borderId="2" xfId="0" applyNumberFormat="1" applyFont="1" applyBorder="1" applyAlignment="1">
      <alignment horizontal="left"/>
    </xf>
    <xf numFmtId="0" fontId="9" fillId="0" borderId="0" xfId="3"/>
    <xf numFmtId="0" fontId="13" fillId="0" borderId="0" xfId="3" applyFont="1"/>
    <xf numFmtId="3" fontId="13" fillId="0" borderId="0" xfId="3" applyNumberFormat="1" applyFont="1"/>
    <xf numFmtId="0" fontId="13" fillId="0" borderId="4" xfId="3" applyFont="1" applyBorder="1"/>
    <xf numFmtId="3" fontId="13" fillId="0" borderId="4" xfId="3" applyNumberFormat="1" applyFont="1" applyBorder="1"/>
    <xf numFmtId="0" fontId="13" fillId="0" borderId="5" xfId="3" applyFont="1" applyBorder="1"/>
    <xf numFmtId="49" fontId="13" fillId="0" borderId="2" xfId="3" applyNumberFormat="1" applyFont="1" applyBorder="1" applyAlignment="1">
      <alignment horizontal="left"/>
    </xf>
    <xf numFmtId="49" fontId="13" fillId="0" borderId="2" xfId="3" applyNumberFormat="1" applyFont="1" applyBorder="1" applyAlignment="1">
      <alignment horizontal="right"/>
    </xf>
    <xf numFmtId="0" fontId="13" fillId="0" borderId="3" xfId="3" applyFont="1" applyBorder="1" applyAlignment="1">
      <alignment horizontal="left"/>
    </xf>
    <xf numFmtId="3" fontId="13" fillId="0" borderId="0" xfId="0" applyNumberFormat="1" applyFont="1"/>
    <xf numFmtId="0" fontId="13" fillId="0" borderId="4" xfId="0" applyFont="1" applyBorder="1"/>
    <xf numFmtId="3" fontId="13" fillId="0" borderId="4" xfId="0" applyNumberFormat="1" applyFont="1" applyBorder="1"/>
    <xf numFmtId="0" fontId="13" fillId="0" borderId="5" xfId="0" applyFont="1" applyBorder="1"/>
    <xf numFmtId="0" fontId="0" fillId="3" borderId="0" xfId="0" applyFill="1"/>
    <xf numFmtId="0" fontId="13" fillId="3" borderId="0" xfId="3" applyFont="1" applyFill="1"/>
    <xf numFmtId="3" fontId="13" fillId="4" borderId="0" xfId="2" applyNumberFormat="1" applyFont="1" applyFill="1"/>
    <xf numFmtId="3" fontId="13" fillId="4" borderId="0" xfId="3" applyNumberFormat="1" applyFont="1" applyFill="1"/>
    <xf numFmtId="3" fontId="13" fillId="4" borderId="0" xfId="0" applyNumberFormat="1" applyFont="1" applyFill="1"/>
    <xf numFmtId="0" fontId="14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6" fillId="0" borderId="1" xfId="0" applyFont="1" applyBorder="1" applyAlignment="1">
      <alignment horizontal="right" wrapText="1" indent="4"/>
    </xf>
    <xf numFmtId="0" fontId="17" fillId="0" borderId="1" xfId="0" applyFont="1" applyBorder="1" applyAlignment="1">
      <alignment horizontal="right" vertical="top" wrapText="1" indent="1"/>
    </xf>
    <xf numFmtId="0" fontId="16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horizontal="right" wrapText="1" indent="3"/>
    </xf>
    <xf numFmtId="0" fontId="17" fillId="0" borderId="1" xfId="0" applyFont="1" applyBorder="1" applyAlignment="1">
      <alignment horizontal="right" vertical="top" wrapText="1"/>
    </xf>
    <xf numFmtId="0" fontId="18" fillId="0" borderId="6" xfId="0" applyFont="1" applyBorder="1" applyAlignment="1">
      <alignment horizontal="right" vertical="center" wrapText="1" indent="3"/>
    </xf>
    <xf numFmtId="1" fontId="18" fillId="0" borderId="6" xfId="0" applyNumberFormat="1" applyFont="1" applyBorder="1" applyAlignment="1">
      <alignment horizontal="right" vertical="center" wrapText="1" indent="3"/>
    </xf>
    <xf numFmtId="1" fontId="18" fillId="0" borderId="6" xfId="0" applyNumberFormat="1" applyFont="1" applyBorder="1" applyAlignment="1">
      <alignment horizontal="right" vertical="center" wrapText="1" indent="5"/>
    </xf>
    <xf numFmtId="1" fontId="18" fillId="0" borderId="6" xfId="0" applyNumberFormat="1" applyFont="1" applyBorder="1" applyAlignment="1">
      <alignment horizontal="right" vertical="center" wrapText="1" indent="4"/>
    </xf>
    <xf numFmtId="0" fontId="18" fillId="0" borderId="0" xfId="0" applyFont="1" applyAlignment="1">
      <alignment horizontal="right" vertical="center" wrapText="1" indent="3"/>
    </xf>
    <xf numFmtId="1" fontId="18" fillId="0" borderId="0" xfId="0" applyNumberFormat="1" applyFont="1" applyAlignment="1">
      <alignment horizontal="right" vertical="center" wrapText="1" indent="3"/>
    </xf>
    <xf numFmtId="1" fontId="18" fillId="0" borderId="0" xfId="0" applyNumberFormat="1" applyFont="1" applyAlignment="1">
      <alignment horizontal="right" vertical="center" wrapText="1" indent="5"/>
    </xf>
    <xf numFmtId="1" fontId="18" fillId="0" borderId="0" xfId="0" applyNumberFormat="1" applyFont="1" applyAlignment="1">
      <alignment horizontal="right" vertical="center" wrapText="1" indent="4"/>
    </xf>
    <xf numFmtId="164" fontId="18" fillId="0" borderId="0" xfId="0" applyNumberFormat="1" applyFont="1" applyAlignment="1">
      <alignment horizontal="right" vertical="center" wrapText="1" indent="5"/>
    </xf>
    <xf numFmtId="3" fontId="18" fillId="0" borderId="0" xfId="0" applyNumberFormat="1" applyFont="1" applyAlignment="1">
      <alignment horizontal="right" vertical="center" wrapText="1" indent="4"/>
    </xf>
    <xf numFmtId="3" fontId="18" fillId="0" borderId="0" xfId="0" applyNumberFormat="1" applyFont="1" applyAlignment="1">
      <alignment horizontal="right" vertical="center" wrapText="1" indent="3"/>
    </xf>
    <xf numFmtId="3" fontId="18" fillId="0" borderId="0" xfId="0" applyNumberFormat="1" applyFont="1" applyAlignment="1">
      <alignment horizontal="right" vertical="center" wrapText="1" indent="5"/>
    </xf>
    <xf numFmtId="0" fontId="18" fillId="0" borderId="1" xfId="0" applyFont="1" applyBorder="1" applyAlignment="1">
      <alignment horizontal="right" vertical="center" wrapText="1" indent="3"/>
    </xf>
    <xf numFmtId="1" fontId="18" fillId="0" borderId="1" xfId="0" applyNumberFormat="1" applyFont="1" applyBorder="1" applyAlignment="1">
      <alignment horizontal="right" vertical="center" wrapText="1" indent="3"/>
    </xf>
    <xf numFmtId="3" fontId="18" fillId="0" borderId="1" xfId="0" applyNumberFormat="1" applyFont="1" applyBorder="1" applyAlignment="1">
      <alignment horizontal="right" vertical="center" wrapText="1" indent="5"/>
    </xf>
    <xf numFmtId="3" fontId="18" fillId="0" borderId="1" xfId="0" applyNumberFormat="1" applyFont="1" applyBorder="1" applyAlignment="1">
      <alignment horizontal="right" vertical="center" wrapText="1" indent="4"/>
    </xf>
    <xf numFmtId="0" fontId="0" fillId="0" borderId="6" xfId="0" applyBorder="1" applyAlignment="1">
      <alignment horizontal="left" vertical="top" wrapText="1"/>
    </xf>
    <xf numFmtId="0" fontId="19" fillId="0" borderId="0" xfId="0" applyFont="1" applyAlignment="1">
      <alignment horizontal="right" vertical="center" wrapText="1" indent="3"/>
    </xf>
    <xf numFmtId="3" fontId="19" fillId="0" borderId="0" xfId="0" applyNumberFormat="1" applyFont="1" applyAlignment="1">
      <alignment horizontal="right" vertical="center" wrapText="1" indent="3"/>
    </xf>
    <xf numFmtId="164" fontId="19" fillId="0" borderId="0" xfId="0" applyNumberFormat="1" applyFont="1" applyAlignment="1">
      <alignment horizontal="right" vertical="center" wrapText="1" indent="5"/>
    </xf>
    <xf numFmtId="3" fontId="19" fillId="0" borderId="0" xfId="0" applyNumberFormat="1" applyFont="1" applyAlignment="1">
      <alignment horizontal="right" vertical="center" wrapText="1" indent="4"/>
    </xf>
    <xf numFmtId="164" fontId="0" fillId="0" borderId="0" xfId="0" applyNumberFormat="1"/>
    <xf numFmtId="0" fontId="19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21" fillId="0" borderId="7" xfId="0" applyFont="1" applyBorder="1" applyAlignment="1">
      <alignment horizontal="right" vertical="top" wrapText="1" indent="1"/>
    </xf>
    <xf numFmtId="0" fontId="21" fillId="0" borderId="7" xfId="0" applyFont="1" applyBorder="1" applyAlignment="1">
      <alignment horizontal="center" vertical="top" wrapText="1"/>
    </xf>
    <xf numFmtId="0" fontId="21" fillId="0" borderId="7" xfId="0" applyFont="1" applyBorder="1" applyAlignment="1">
      <alignment horizontal="left" vertical="top" wrapText="1" indent="1"/>
    </xf>
    <xf numFmtId="1" fontId="23" fillId="0" borderId="6" xfId="0" applyNumberFormat="1" applyFont="1" applyBorder="1" applyAlignment="1">
      <alignment horizontal="center" vertical="center" wrapText="1"/>
    </xf>
    <xf numFmtId="166" fontId="23" fillId="0" borderId="6" xfId="0" applyNumberFormat="1" applyFont="1" applyBorder="1" applyAlignment="1">
      <alignment horizontal="right" vertical="center" wrapText="1"/>
    </xf>
    <xf numFmtId="165" fontId="23" fillId="0" borderId="6" xfId="0" applyNumberFormat="1" applyFont="1" applyBorder="1" applyAlignment="1">
      <alignment horizontal="right" vertical="center" wrapText="1"/>
    </xf>
    <xf numFmtId="1" fontId="23" fillId="0" borderId="0" xfId="0" applyNumberFormat="1" applyFont="1" applyAlignment="1">
      <alignment horizontal="center" vertical="center" wrapText="1"/>
    </xf>
    <xf numFmtId="166" fontId="23" fillId="0" borderId="0" xfId="0" applyNumberFormat="1" applyFont="1" applyAlignment="1">
      <alignment horizontal="right" vertical="center" wrapText="1"/>
    </xf>
    <xf numFmtId="165" fontId="23" fillId="0" borderId="0" xfId="0" applyNumberFormat="1" applyFont="1" applyAlignment="1">
      <alignment horizontal="right" vertical="center" wrapText="1"/>
    </xf>
    <xf numFmtId="0" fontId="16" fillId="0" borderId="1" xfId="0" applyFont="1" applyBorder="1" applyAlignment="1">
      <alignment horizontal="right" wrapText="1" indent="5"/>
    </xf>
    <xf numFmtId="0" fontId="24" fillId="0" borderId="6" xfId="0" applyFont="1" applyBorder="1" applyAlignment="1">
      <alignment horizontal="right" vertical="center" wrapText="1" indent="3"/>
    </xf>
    <xf numFmtId="1" fontId="24" fillId="0" borderId="6" xfId="0" applyNumberFormat="1" applyFont="1" applyBorder="1" applyAlignment="1">
      <alignment horizontal="right" vertical="center" wrapText="1" indent="4"/>
    </xf>
    <xf numFmtId="0" fontId="24" fillId="0" borderId="6" xfId="0" applyFont="1" applyBorder="1" applyAlignment="1">
      <alignment horizontal="right" vertical="center" wrapText="1" indent="5"/>
    </xf>
    <xf numFmtId="0" fontId="24" fillId="0" borderId="6" xfId="0" applyFont="1" applyBorder="1" applyAlignment="1">
      <alignment horizontal="right" vertical="center" wrapText="1" indent="2"/>
    </xf>
    <xf numFmtId="1" fontId="24" fillId="0" borderId="6" xfId="0" applyNumberFormat="1" applyFont="1" applyBorder="1" applyAlignment="1">
      <alignment horizontal="right" vertical="center" wrapText="1" indent="7"/>
    </xf>
    <xf numFmtId="0" fontId="24" fillId="0" borderId="6" xfId="0" applyFont="1" applyBorder="1" applyAlignment="1">
      <alignment horizontal="right" vertical="center" wrapText="1" indent="4"/>
    </xf>
    <xf numFmtId="0" fontId="24" fillId="0" borderId="0" xfId="0" applyFont="1" applyAlignment="1">
      <alignment horizontal="right" vertical="center" wrapText="1" indent="3"/>
    </xf>
    <xf numFmtId="1" fontId="24" fillId="0" borderId="0" xfId="0" applyNumberFormat="1" applyFont="1" applyAlignment="1">
      <alignment horizontal="right" vertical="center" wrapText="1" indent="4"/>
    </xf>
    <xf numFmtId="0" fontId="24" fillId="0" borderId="0" xfId="0" applyFont="1" applyAlignment="1">
      <alignment horizontal="right" vertical="center" wrapText="1" indent="5"/>
    </xf>
    <xf numFmtId="0" fontId="24" fillId="0" borderId="0" xfId="0" applyFont="1" applyAlignment="1">
      <alignment horizontal="right" vertical="center" wrapText="1" indent="4"/>
    </xf>
    <xf numFmtId="1" fontId="24" fillId="0" borderId="0" xfId="0" applyNumberFormat="1" applyFont="1" applyAlignment="1">
      <alignment horizontal="right" vertical="center" wrapText="1" indent="7"/>
    </xf>
    <xf numFmtId="164" fontId="24" fillId="0" borderId="0" xfId="0" applyNumberFormat="1" applyFont="1" applyAlignment="1">
      <alignment horizontal="right" vertical="center" wrapText="1" indent="5"/>
    </xf>
    <xf numFmtId="164" fontId="24" fillId="0" borderId="0" xfId="0" applyNumberFormat="1" applyFont="1" applyAlignment="1">
      <alignment horizontal="right" vertical="center" wrapText="1" indent="4"/>
    </xf>
    <xf numFmtId="3" fontId="24" fillId="0" borderId="0" xfId="0" applyNumberFormat="1" applyFont="1" applyAlignment="1">
      <alignment horizontal="right" vertical="center" wrapText="1" indent="5"/>
    </xf>
    <xf numFmtId="3" fontId="24" fillId="0" borderId="0" xfId="0" applyNumberFormat="1" applyFont="1" applyAlignment="1">
      <alignment horizontal="right" vertical="center" wrapText="1" indent="4"/>
    </xf>
    <xf numFmtId="0" fontId="24" fillId="0" borderId="1" xfId="0" applyFont="1" applyBorder="1" applyAlignment="1">
      <alignment horizontal="right" vertical="center" wrapText="1" indent="3"/>
    </xf>
    <xf numFmtId="1" fontId="24" fillId="0" borderId="1" xfId="0" applyNumberFormat="1" applyFont="1" applyBorder="1" applyAlignment="1">
      <alignment horizontal="right" vertical="center" wrapText="1" indent="4"/>
    </xf>
    <xf numFmtId="3" fontId="24" fillId="0" borderId="1" xfId="0" applyNumberFormat="1" applyFont="1" applyBorder="1" applyAlignment="1">
      <alignment horizontal="right" vertical="center" wrapText="1" indent="5"/>
    </xf>
    <xf numFmtId="0" fontId="24" fillId="0" borderId="1" xfId="0" applyFont="1" applyBorder="1" applyAlignment="1">
      <alignment horizontal="right" vertical="center" wrapText="1" indent="2"/>
    </xf>
    <xf numFmtId="1" fontId="24" fillId="0" borderId="1" xfId="0" applyNumberFormat="1" applyFont="1" applyBorder="1" applyAlignment="1">
      <alignment horizontal="right" vertical="center" wrapText="1" indent="7"/>
    </xf>
    <xf numFmtId="3" fontId="24" fillId="0" borderId="1" xfId="0" applyNumberFormat="1" applyFont="1" applyBorder="1" applyAlignment="1">
      <alignment horizontal="right" vertical="center" wrapText="1" indent="4"/>
    </xf>
    <xf numFmtId="3" fontId="24" fillId="0" borderId="0" xfId="0" applyNumberFormat="1" applyFont="1" applyAlignment="1">
      <alignment horizontal="right" vertical="center" wrapText="1" indent="7"/>
    </xf>
    <xf numFmtId="164" fontId="24" fillId="0" borderId="6" xfId="0" applyNumberFormat="1" applyFont="1" applyBorder="1" applyAlignment="1">
      <alignment horizontal="right" vertical="center" wrapText="1" indent="4"/>
    </xf>
    <xf numFmtId="1" fontId="24" fillId="0" borderId="6" xfId="0" applyNumberFormat="1" applyFont="1" applyBorder="1" applyAlignment="1">
      <alignment horizontal="right" vertical="center" wrapText="1" indent="8"/>
    </xf>
    <xf numFmtId="1" fontId="24" fillId="0" borderId="0" xfId="0" applyNumberFormat="1" applyFont="1" applyAlignment="1">
      <alignment horizontal="right" vertical="center" wrapText="1" indent="8"/>
    </xf>
    <xf numFmtId="1" fontId="24" fillId="0" borderId="1" xfId="0" applyNumberFormat="1" applyFont="1" applyBorder="1" applyAlignment="1">
      <alignment horizontal="right" vertical="center" wrapText="1" indent="8"/>
    </xf>
    <xf numFmtId="164" fontId="24" fillId="0" borderId="6" xfId="0" applyNumberFormat="1" applyFont="1" applyBorder="1" applyAlignment="1">
      <alignment horizontal="right" vertical="center" wrapText="1" indent="5"/>
    </xf>
    <xf numFmtId="0" fontId="16" fillId="0" borderId="1" xfId="0" applyFont="1" applyBorder="1" applyAlignment="1">
      <alignment horizontal="left" wrapText="1" indent="2"/>
    </xf>
    <xf numFmtId="0" fontId="16" fillId="0" borderId="1" xfId="0" applyFont="1" applyBorder="1" applyAlignment="1">
      <alignment horizontal="left" wrapText="1" indent="1"/>
    </xf>
    <xf numFmtId="0" fontId="16" fillId="0" borderId="1" xfId="0" applyFont="1" applyBorder="1" applyAlignment="1">
      <alignment horizontal="left" wrapText="1" indent="3"/>
    </xf>
    <xf numFmtId="0" fontId="23" fillId="0" borderId="6" xfId="0" applyFont="1" applyBorder="1" applyAlignment="1">
      <alignment horizontal="right" vertical="center" wrapText="1" indent="2"/>
    </xf>
    <xf numFmtId="1" fontId="23" fillId="0" borderId="6" xfId="0" applyNumberFormat="1" applyFont="1" applyBorder="1" applyAlignment="1">
      <alignment horizontal="right" vertical="center" wrapText="1" indent="6"/>
    </xf>
    <xf numFmtId="164" fontId="23" fillId="0" borderId="6" xfId="0" applyNumberFormat="1" applyFont="1" applyBorder="1" applyAlignment="1">
      <alignment horizontal="right" vertical="center" wrapText="1" indent="5"/>
    </xf>
    <xf numFmtId="0" fontId="23" fillId="0" borderId="6" xfId="0" applyFont="1" applyBorder="1" applyAlignment="1">
      <alignment horizontal="right" vertical="center" wrapText="1" indent="1"/>
    </xf>
    <xf numFmtId="0" fontId="23" fillId="0" borderId="0" xfId="0" applyFont="1" applyAlignment="1">
      <alignment horizontal="left" vertical="center" wrapText="1" indent="2"/>
    </xf>
    <xf numFmtId="1" fontId="23" fillId="0" borderId="0" xfId="0" applyNumberFormat="1" applyFont="1" applyAlignment="1">
      <alignment horizontal="right" vertical="center" wrapText="1" indent="6"/>
    </xf>
    <xf numFmtId="3" fontId="23" fillId="0" borderId="0" xfId="0" applyNumberFormat="1" applyFont="1" applyAlignment="1">
      <alignment horizontal="right" vertical="center" wrapText="1" indent="5"/>
    </xf>
    <xf numFmtId="0" fontId="23" fillId="0" borderId="0" xfId="0" applyFont="1" applyAlignment="1">
      <alignment horizontal="left" vertical="center" wrapText="1" indent="3"/>
    </xf>
    <xf numFmtId="0" fontId="23" fillId="0" borderId="1" xfId="0" applyFont="1" applyBorder="1" applyAlignment="1">
      <alignment horizontal="right" vertical="center" wrapText="1" indent="2"/>
    </xf>
    <xf numFmtId="1" fontId="23" fillId="0" borderId="1" xfId="0" applyNumberFormat="1" applyFont="1" applyBorder="1" applyAlignment="1">
      <alignment horizontal="right" vertical="center" wrapText="1" indent="6"/>
    </xf>
    <xf numFmtId="3" fontId="23" fillId="0" borderId="1" xfId="0" applyNumberFormat="1" applyFont="1" applyBorder="1" applyAlignment="1">
      <alignment horizontal="right" vertical="center" wrapText="1" indent="5"/>
    </xf>
    <xf numFmtId="0" fontId="23" fillId="0" borderId="1" xfId="0" applyFont="1" applyBorder="1" applyAlignment="1">
      <alignment horizontal="right" vertical="center" wrapText="1" indent="1"/>
    </xf>
    <xf numFmtId="0" fontId="19" fillId="0" borderId="6" xfId="0" applyFont="1" applyBorder="1" applyAlignment="1">
      <alignment horizontal="right" vertical="center" wrapText="1" indent="3"/>
    </xf>
    <xf numFmtId="3" fontId="19" fillId="0" borderId="6" xfId="0" applyNumberFormat="1" applyFont="1" applyBorder="1" applyAlignment="1">
      <alignment horizontal="right" vertical="center" wrapText="1" indent="6"/>
    </xf>
    <xf numFmtId="164" fontId="19" fillId="0" borderId="6" xfId="0" applyNumberFormat="1" applyFont="1" applyBorder="1" applyAlignment="1">
      <alignment horizontal="right" vertical="center" wrapText="1" indent="5"/>
    </xf>
    <xf numFmtId="0" fontId="19" fillId="0" borderId="1" xfId="0" applyFont="1" applyBorder="1" applyAlignment="1">
      <alignment horizontal="left" wrapText="1" indent="2"/>
    </xf>
    <xf numFmtId="1" fontId="23" fillId="0" borderId="6" xfId="0" applyNumberFormat="1" applyFont="1" applyBorder="1" applyAlignment="1">
      <alignment horizontal="right" vertical="center" wrapText="1" indent="2"/>
    </xf>
    <xf numFmtId="164" fontId="23" fillId="0" borderId="6" xfId="0" applyNumberFormat="1" applyFont="1" applyBorder="1" applyAlignment="1">
      <alignment horizontal="right" vertical="center" wrapText="1" indent="2"/>
    </xf>
    <xf numFmtId="164" fontId="23" fillId="0" borderId="6" xfId="0" applyNumberFormat="1" applyFont="1" applyBorder="1" applyAlignment="1">
      <alignment horizontal="right" vertical="center" wrapText="1" indent="3"/>
    </xf>
    <xf numFmtId="1" fontId="23" fillId="0" borderId="0" xfId="0" applyNumberFormat="1" applyFont="1" applyAlignment="1">
      <alignment horizontal="left" vertical="center" wrapText="1" indent="2"/>
    </xf>
    <xf numFmtId="1" fontId="23" fillId="0" borderId="0" xfId="0" applyNumberFormat="1" applyFont="1" applyAlignment="1">
      <alignment horizontal="right" vertical="center" wrapText="1" indent="2"/>
    </xf>
    <xf numFmtId="3" fontId="23" fillId="0" borderId="0" xfId="0" applyNumberFormat="1" applyFont="1" applyAlignment="1">
      <alignment horizontal="right" vertical="center" wrapText="1" indent="2"/>
    </xf>
    <xf numFmtId="3" fontId="23" fillId="0" borderId="0" xfId="0" applyNumberFormat="1" applyFont="1" applyAlignment="1">
      <alignment horizontal="right" vertical="center" wrapText="1" indent="3"/>
    </xf>
    <xf numFmtId="0" fontId="23" fillId="0" borderId="0" xfId="0" applyFont="1" applyAlignment="1">
      <alignment horizontal="right" vertical="center" wrapText="1" indent="2"/>
    </xf>
    <xf numFmtId="0" fontId="23" fillId="0" borderId="0" xfId="0" applyFont="1" applyAlignment="1">
      <alignment horizontal="right" vertical="center" wrapText="1" indent="3"/>
    </xf>
    <xf numFmtId="0" fontId="23" fillId="0" borderId="0" xfId="0" applyFont="1" applyAlignment="1">
      <alignment horizontal="left" vertical="top"/>
    </xf>
    <xf numFmtId="0" fontId="26" fillId="0" borderId="0" xfId="0" applyFont="1" applyAlignment="1">
      <alignment horizontal="left" vertical="top"/>
    </xf>
    <xf numFmtId="0" fontId="17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left" vertical="center" wrapText="1" indent="2"/>
    </xf>
    <xf numFmtId="164" fontId="23" fillId="0" borderId="6" xfId="0" applyNumberFormat="1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3" fontId="23" fillId="0" borderId="0" xfId="0" applyNumberFormat="1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1" fontId="23" fillId="0" borderId="1" xfId="0" applyNumberFormat="1" applyFont="1" applyBorder="1" applyAlignment="1">
      <alignment horizontal="center" vertical="center" wrapText="1"/>
    </xf>
    <xf numFmtId="3" fontId="23" fillId="0" borderId="1" xfId="0" applyNumberFormat="1" applyFont="1" applyBorder="1" applyAlignment="1">
      <alignment horizontal="center" vertical="center" wrapText="1"/>
    </xf>
    <xf numFmtId="0" fontId="19" fillId="0" borderId="6" xfId="0" applyFont="1" applyBorder="1" applyAlignment="1">
      <alignment vertical="center" wrapText="1"/>
    </xf>
    <xf numFmtId="0" fontId="23" fillId="0" borderId="1" xfId="0" applyFont="1" applyBorder="1" applyAlignment="1">
      <alignment horizontal="left" vertical="center" wrapText="1" indent="2"/>
    </xf>
    <xf numFmtId="0" fontId="23" fillId="0" borderId="1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 indent="3"/>
    </xf>
    <xf numFmtId="0" fontId="23" fillId="0" borderId="0" xfId="0" applyFont="1" applyAlignment="1">
      <alignment horizontal="left" vertical="center" wrapText="1" indent="4"/>
    </xf>
    <xf numFmtId="164" fontId="23" fillId="0" borderId="0" xfId="0" applyNumberFormat="1" applyFont="1" applyAlignment="1">
      <alignment horizontal="center" vertical="center" wrapText="1"/>
    </xf>
    <xf numFmtId="0" fontId="23" fillId="0" borderId="1" xfId="0" applyFont="1" applyBorder="1" applyAlignment="1">
      <alignment horizontal="left" vertical="center" wrapText="1" indent="3"/>
    </xf>
    <xf numFmtId="0" fontId="28" fillId="0" borderId="6" xfId="0" applyFont="1" applyBorder="1" applyAlignment="1">
      <alignment horizontal="left" vertical="top" wrapText="1"/>
    </xf>
    <xf numFmtId="1" fontId="23" fillId="0" borderId="0" xfId="0" applyNumberFormat="1" applyFont="1" applyAlignment="1">
      <alignment horizontal="right" vertical="center" wrapText="1" indent="4"/>
    </xf>
    <xf numFmtId="164" fontId="23" fillId="0" borderId="0" xfId="0" applyNumberFormat="1" applyFont="1" applyAlignment="1">
      <alignment horizontal="right" vertical="center" wrapText="1" indent="5"/>
    </xf>
    <xf numFmtId="3" fontId="23" fillId="0" borderId="0" xfId="0" applyNumberFormat="1" applyFont="1" applyAlignment="1">
      <alignment horizontal="right" vertical="center" wrapText="1" indent="7"/>
    </xf>
    <xf numFmtId="164" fontId="23" fillId="0" borderId="0" xfId="0" applyNumberFormat="1" applyFont="1" applyAlignment="1">
      <alignment horizontal="right" vertical="center" wrapText="1" indent="4"/>
    </xf>
    <xf numFmtId="0" fontId="28" fillId="0" borderId="1" xfId="0" applyFont="1" applyBorder="1" applyAlignment="1">
      <alignment horizontal="left" vertical="top" wrapText="1"/>
    </xf>
    <xf numFmtId="164" fontId="23" fillId="0" borderId="6" xfId="0" applyNumberFormat="1" applyFont="1" applyBorder="1" applyAlignment="1">
      <alignment horizontal="right" vertical="center" wrapText="1" indent="4"/>
    </xf>
    <xf numFmtId="0" fontId="23" fillId="0" borderId="6" xfId="0" applyFont="1" applyBorder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1" fontId="23" fillId="0" borderId="0" xfId="0" applyNumberFormat="1" applyFont="1" applyAlignment="1">
      <alignment horizontal="right" vertical="center" wrapText="1" indent="7"/>
    </xf>
    <xf numFmtId="1" fontId="23" fillId="0" borderId="0" xfId="0" applyNumberFormat="1" applyFont="1" applyAlignment="1">
      <alignment horizontal="right" vertical="center" wrapText="1" indent="8"/>
    </xf>
    <xf numFmtId="0" fontId="23" fillId="0" borderId="6" xfId="0" applyFont="1" applyBorder="1" applyAlignment="1">
      <alignment vertical="center" wrapText="1"/>
    </xf>
    <xf numFmtId="6" fontId="23" fillId="0" borderId="6" xfId="0" applyNumberFormat="1" applyFont="1" applyBorder="1" applyAlignment="1">
      <alignment vertical="center" wrapText="1"/>
    </xf>
    <xf numFmtId="6" fontId="0" fillId="0" borderId="0" xfId="0" applyNumberFormat="1"/>
    <xf numFmtId="0" fontId="23" fillId="0" borderId="6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right" vertical="top" wrapText="1" indent="15"/>
    </xf>
    <xf numFmtId="0" fontId="24" fillId="0" borderId="6" xfId="0" applyFont="1" applyBorder="1" applyAlignment="1">
      <alignment horizontal="right" vertical="center" wrapText="1" indent="4"/>
    </xf>
    <xf numFmtId="0" fontId="24" fillId="0" borderId="6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top" wrapText="1" indent="7"/>
    </xf>
    <xf numFmtId="0" fontId="19" fillId="0" borderId="6" xfId="0" applyFont="1" applyBorder="1" applyAlignment="1">
      <alignment horizontal="right" vertical="center" wrapText="1" indent="3"/>
    </xf>
    <xf numFmtId="0" fontId="19" fillId="0" borderId="1" xfId="0" applyFont="1" applyBorder="1" applyAlignment="1">
      <alignment horizontal="center" vertical="top" wrapText="1"/>
    </xf>
    <xf numFmtId="0" fontId="19" fillId="0" borderId="1" xfId="0" applyFont="1" applyBorder="1" applyAlignment="1">
      <alignment horizontal="right" vertical="top" wrapText="1" indent="2"/>
    </xf>
    <xf numFmtId="0" fontId="19" fillId="0" borderId="1" xfId="0" applyFont="1" applyBorder="1" applyAlignment="1">
      <alignment horizontal="left" vertical="top" wrapText="1" indent="3"/>
    </xf>
    <xf numFmtId="0" fontId="21" fillId="0" borderId="1" xfId="0" applyFont="1" applyBorder="1" applyAlignment="1">
      <alignment horizontal="center" vertical="top" wrapText="1"/>
    </xf>
    <xf numFmtId="0" fontId="21" fillId="0" borderId="1" xfId="0" applyFont="1" applyBorder="1" applyAlignment="1">
      <alignment horizontal="left" wrapText="1" indent="2"/>
    </xf>
    <xf numFmtId="0" fontId="22" fillId="0" borderId="1" xfId="0" applyFont="1" applyBorder="1" applyAlignment="1">
      <alignment horizontal="left" vertical="center" wrapText="1" indent="1"/>
    </xf>
    <xf numFmtId="0" fontId="22" fillId="0" borderId="1" xfId="0" applyFont="1" applyBorder="1" applyAlignment="1">
      <alignment horizontal="right" vertical="center" wrapText="1"/>
    </xf>
    <xf numFmtId="0" fontId="21" fillId="0" borderId="7" xfId="0" applyFont="1" applyBorder="1" applyAlignment="1">
      <alignment horizontal="left" vertical="top" wrapText="1" indent="2"/>
    </xf>
    <xf numFmtId="0" fontId="19" fillId="0" borderId="1" xfId="0" applyFont="1" applyBorder="1" applyAlignment="1">
      <alignment horizontal="right" wrapText="1" indent="2"/>
    </xf>
    <xf numFmtId="0" fontId="17" fillId="0" borderId="8" xfId="0" applyFont="1" applyBorder="1" applyAlignment="1">
      <alignment horizontal="right" vertical="top" wrapText="1" indent="15"/>
    </xf>
    <xf numFmtId="0" fontId="19" fillId="0" borderId="9" xfId="0" applyFont="1" applyBorder="1" applyAlignment="1">
      <alignment horizontal="right" wrapText="1" indent="2"/>
    </xf>
    <xf numFmtId="0" fontId="18" fillId="0" borderId="6" xfId="0" applyFont="1" applyBorder="1" applyAlignment="1">
      <alignment horizontal="right" vertical="center" wrapText="1"/>
    </xf>
    <xf numFmtId="1" fontId="18" fillId="0" borderId="6" xfId="0" applyNumberFormat="1" applyFont="1" applyBorder="1" applyAlignment="1">
      <alignment horizontal="right" vertical="center" wrapText="1" indent="1"/>
    </xf>
    <xf numFmtId="164" fontId="18" fillId="0" borderId="10" xfId="0" applyNumberFormat="1" applyFont="1" applyBorder="1" applyAlignment="1">
      <alignment horizontal="right" vertical="center" wrapText="1" indent="5"/>
    </xf>
    <xf numFmtId="0" fontId="18" fillId="0" borderId="11" xfId="0" applyFont="1" applyBorder="1" applyAlignment="1">
      <alignment horizontal="right" vertical="center" wrapText="1"/>
    </xf>
    <xf numFmtId="3" fontId="18" fillId="0" borderId="6" xfId="0" applyNumberFormat="1" applyFont="1" applyBorder="1" applyAlignment="1">
      <alignment horizontal="right" vertical="center" wrapText="1" indent="2"/>
    </xf>
    <xf numFmtId="164" fontId="18" fillId="0" borderId="6" xfId="0" applyNumberFormat="1" applyFont="1" applyBorder="1" applyAlignment="1">
      <alignment horizontal="right" vertical="center" wrapText="1" indent="4"/>
    </xf>
    <xf numFmtId="0" fontId="18" fillId="0" borderId="0" xfId="0" applyFont="1" applyAlignment="1">
      <alignment horizontal="right" vertical="center" wrapText="1" indent="1"/>
    </xf>
    <xf numFmtId="3" fontId="18" fillId="0" borderId="0" xfId="0" applyNumberFormat="1" applyFont="1" applyAlignment="1">
      <alignment horizontal="right" vertical="center" wrapText="1" indent="1"/>
    </xf>
    <xf numFmtId="3" fontId="18" fillId="0" borderId="12" xfId="0" applyNumberFormat="1" applyFont="1" applyBorder="1" applyAlignment="1">
      <alignment horizontal="right" vertical="center" wrapText="1" indent="5"/>
    </xf>
    <xf numFmtId="0" fontId="18" fillId="0" borderId="13" xfId="0" applyFont="1" applyBorder="1" applyAlignment="1">
      <alignment horizontal="right" vertical="center" wrapText="1" indent="2"/>
    </xf>
    <xf numFmtId="3" fontId="18" fillId="0" borderId="0" xfId="0" applyNumberFormat="1" applyFont="1" applyAlignment="1">
      <alignment horizontal="right" vertical="center" wrapText="1" indent="2"/>
    </xf>
    <xf numFmtId="1" fontId="18" fillId="0" borderId="0" xfId="0" applyNumberFormat="1" applyFont="1" applyAlignment="1">
      <alignment horizontal="right" vertical="center" wrapText="1" indent="1"/>
    </xf>
    <xf numFmtId="0" fontId="18" fillId="0" borderId="1" xfId="0" applyFont="1" applyBorder="1" applyAlignment="1">
      <alignment horizontal="right" vertical="center" wrapText="1"/>
    </xf>
    <xf numFmtId="1" fontId="18" fillId="0" borderId="1" xfId="0" applyNumberFormat="1" applyFont="1" applyBorder="1" applyAlignment="1">
      <alignment horizontal="right" vertical="center" wrapText="1" indent="1"/>
    </xf>
    <xf numFmtId="3" fontId="18" fillId="0" borderId="8" xfId="0" applyNumberFormat="1" applyFont="1" applyBorder="1" applyAlignment="1">
      <alignment horizontal="right" vertical="center" wrapText="1" indent="5"/>
    </xf>
    <xf numFmtId="0" fontId="18" fillId="0" borderId="9" xfId="0" applyFont="1" applyBorder="1" applyAlignment="1">
      <alignment horizontal="right" vertical="center" wrapText="1"/>
    </xf>
    <xf numFmtId="1" fontId="18" fillId="0" borderId="1" xfId="0" applyNumberFormat="1" applyFont="1" applyBorder="1" applyAlignment="1">
      <alignment horizontal="right" vertical="center" wrapText="1" indent="2"/>
    </xf>
    <xf numFmtId="0" fontId="19" fillId="0" borderId="7" xfId="0" applyFont="1" applyBorder="1" applyAlignment="1">
      <alignment horizontal="right" vertical="center" wrapText="1" indent="4"/>
    </xf>
    <xf numFmtId="3" fontId="19" fillId="0" borderId="7" xfId="0" applyNumberFormat="1" applyFont="1" applyBorder="1" applyAlignment="1">
      <alignment horizontal="right" vertical="center" wrapText="1" indent="1"/>
    </xf>
    <xf numFmtId="164" fontId="19" fillId="0" borderId="14" xfId="0" applyNumberFormat="1" applyFont="1" applyBorder="1" applyAlignment="1">
      <alignment horizontal="right" vertical="center" wrapText="1" indent="5"/>
    </xf>
    <xf numFmtId="0" fontId="19" fillId="0" borderId="15" xfId="0" applyFont="1" applyBorder="1" applyAlignment="1">
      <alignment horizontal="right" vertical="center" wrapText="1" indent="1"/>
    </xf>
    <xf numFmtId="3" fontId="19" fillId="0" borderId="7" xfId="0" applyNumberFormat="1" applyFont="1" applyBorder="1" applyAlignment="1">
      <alignment horizontal="right" vertical="center" wrapText="1" indent="2"/>
    </xf>
    <xf numFmtId="164" fontId="19" fillId="0" borderId="7" xfId="0" applyNumberFormat="1" applyFont="1" applyBorder="1" applyAlignment="1">
      <alignment horizontal="right" vertical="center" wrapText="1" indent="4"/>
    </xf>
    <xf numFmtId="0" fontId="18" fillId="0" borderId="6" xfId="0" applyFont="1" applyBorder="1" applyAlignment="1">
      <alignment horizontal="right" vertical="center" wrapText="1" indent="1"/>
    </xf>
    <xf numFmtId="0" fontId="18" fillId="0" borderId="6" xfId="0" applyFont="1" applyBorder="1" applyAlignment="1">
      <alignment horizontal="center" vertical="center" wrapText="1"/>
    </xf>
  </cellXfs>
  <cellStyles count="6">
    <cellStyle name="Hyperlink" xfId="1" builtinId="8"/>
    <cellStyle name="Normal" xfId="0" builtinId="0"/>
    <cellStyle name="Normal 2" xfId="3" xr:uid="{CBD4F71A-E64F-49ED-AC5C-7A3E3E5E860E}"/>
    <cellStyle name="Normal 3" xfId="4" xr:uid="{AFF6C9AD-06B8-4D50-942C-12CB9AFC40CF}"/>
    <cellStyle name="Normal 4" xfId="5" xr:uid="{26CDB958-D90E-4F74-9F24-88FE7E73D1DC}"/>
    <cellStyle name="Normal 5" xfId="2" xr:uid="{D793B1C2-362E-4F1B-BBB8-66EB57B3AF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6" sqref="F16"/>
    </sheetView>
  </sheetViews>
  <sheetFormatPr defaultRowHeight="15" x14ac:dyDescent="0.25"/>
  <cols>
    <col min="1" max="1" width="7.5703125" bestFit="1" customWidth="1"/>
    <col min="2" max="2" width="17.28515625" bestFit="1" customWidth="1"/>
  </cols>
  <sheetData>
    <row r="1" spans="1:2" x14ac:dyDescent="0.25">
      <c r="A1" s="6" t="s">
        <v>37</v>
      </c>
      <c r="B1" s="6" t="s">
        <v>38</v>
      </c>
    </row>
    <row r="2" spans="1:2" x14ac:dyDescent="0.25">
      <c r="A2" s="7" t="s">
        <v>39</v>
      </c>
      <c r="B2" s="1" t="s">
        <v>72</v>
      </c>
    </row>
    <row r="3" spans="1:2" x14ac:dyDescent="0.25">
      <c r="A3" s="7" t="s">
        <v>41</v>
      </c>
      <c r="B3" s="1" t="s">
        <v>40</v>
      </c>
    </row>
    <row r="4" spans="1:2" x14ac:dyDescent="0.25">
      <c r="A4" s="7" t="s">
        <v>43</v>
      </c>
      <c r="B4" s="1" t="s">
        <v>42</v>
      </c>
    </row>
    <row r="5" spans="1:2" x14ac:dyDescent="0.25">
      <c r="A5" s="7" t="s">
        <v>45</v>
      </c>
      <c r="B5" s="1" t="s">
        <v>44</v>
      </c>
    </row>
    <row r="6" spans="1:2" x14ac:dyDescent="0.25">
      <c r="A6" s="7" t="s">
        <v>47</v>
      </c>
      <c r="B6" s="1" t="s">
        <v>46</v>
      </c>
    </row>
    <row r="7" spans="1:2" x14ac:dyDescent="0.25">
      <c r="A7" s="7" t="s">
        <v>49</v>
      </c>
      <c r="B7" s="1" t="s">
        <v>48</v>
      </c>
    </row>
    <row r="8" spans="1:2" x14ac:dyDescent="0.25">
      <c r="A8" s="7" t="s">
        <v>51</v>
      </c>
      <c r="B8" s="1" t="s">
        <v>50</v>
      </c>
    </row>
    <row r="9" spans="1:2" x14ac:dyDescent="0.25">
      <c r="A9" s="7" t="s">
        <v>53</v>
      </c>
      <c r="B9" s="1" t="s">
        <v>52</v>
      </c>
    </row>
    <row r="10" spans="1:2" x14ac:dyDescent="0.25">
      <c r="A10" s="7" t="s">
        <v>55</v>
      </c>
      <c r="B10" s="1" t="s">
        <v>54</v>
      </c>
    </row>
    <row r="11" spans="1:2" x14ac:dyDescent="0.25">
      <c r="A11" s="7" t="s">
        <v>57</v>
      </c>
      <c r="B11" s="1" t="s">
        <v>56</v>
      </c>
    </row>
    <row r="12" spans="1:2" x14ac:dyDescent="0.25">
      <c r="A12" s="7" t="s">
        <v>59</v>
      </c>
      <c r="B12" s="1" t="s">
        <v>58</v>
      </c>
    </row>
    <row r="13" spans="1:2" x14ac:dyDescent="0.25">
      <c r="A13" s="7" t="s">
        <v>61</v>
      </c>
      <c r="B13" s="1" t="s">
        <v>60</v>
      </c>
    </row>
    <row r="14" spans="1:2" x14ac:dyDescent="0.25">
      <c r="A14" s="7" t="s">
        <v>63</v>
      </c>
      <c r="B14" s="1" t="s">
        <v>62</v>
      </c>
    </row>
    <row r="15" spans="1:2" x14ac:dyDescent="0.25">
      <c r="A15" s="7" t="s">
        <v>65</v>
      </c>
      <c r="B15" s="1" t="s">
        <v>64</v>
      </c>
    </row>
    <row r="16" spans="1:2" x14ac:dyDescent="0.25">
      <c r="A16" s="7" t="s">
        <v>67</v>
      </c>
      <c r="B16" s="1" t="s">
        <v>66</v>
      </c>
    </row>
    <row r="17" spans="1:2" x14ac:dyDescent="0.25">
      <c r="A17" s="7" t="s">
        <v>69</v>
      </c>
      <c r="B17" s="1" t="s">
        <v>68</v>
      </c>
    </row>
    <row r="18" spans="1:2" x14ac:dyDescent="0.25">
      <c r="A18" s="7" t="s">
        <v>71</v>
      </c>
      <c r="B18" s="1" t="s">
        <v>70</v>
      </c>
    </row>
  </sheetData>
  <hyperlinks>
    <hyperlink ref="B2" location="'Sum'!A1" display="Sum" xr:uid="{00000000-0004-0000-0000-000000000000}"/>
    <hyperlink ref="B3" location="'Actives_t1'!A1" display="Actives_t1" xr:uid="{00000000-0004-0000-0000-000001000000}"/>
    <hyperlink ref="B4" location="'Actives_t2'!A1" display="Actives_t2" xr:uid="{00000000-0004-0000-0000-000002000000}"/>
    <hyperlink ref="B5" location="'Actives_t3'!A1" display="Actives_t3" xr:uid="{00000000-0004-0000-0000-000003000000}"/>
    <hyperlink ref="B6" location="'Actives_t4'!A1" display="Actives_t4" xr:uid="{00000000-0004-0000-0000-000004000000}"/>
    <hyperlink ref="B7" location="'Actives_t5_noHPP'!A1" display="Actives_t5_noHPP" xr:uid="{00000000-0004-0000-0000-000005000000}"/>
    <hyperlink ref="B8" location="'Actives_t6_noHPP'!A1" display="Actives_t6_noHPP" xr:uid="{00000000-0004-0000-0000-000006000000}"/>
    <hyperlink ref="B9" location="'Actives_t5_HPP'!A1" display="Actives_t5_HPP" xr:uid="{00000000-0004-0000-0000-000007000000}"/>
    <hyperlink ref="B10" location="'Actives_t6_HPP'!A1" display="Actives_t6_HPP" xr:uid="{00000000-0004-0000-0000-000008000000}"/>
    <hyperlink ref="B11" location="'Other_t1'!A1" display="Other_t1" xr:uid="{00000000-0004-0000-0000-000009000000}"/>
    <hyperlink ref="B12" location="'Other_t2'!A1" display="Other_t2" xr:uid="{00000000-0004-0000-0000-00000A000000}"/>
    <hyperlink ref="B13" location="'Other_t3'!A1" display="Other_t3" xr:uid="{00000000-0004-0000-0000-00000B000000}"/>
    <hyperlink ref="B14" location="'Other_t4'!A1" display="Other_t4" xr:uid="{00000000-0004-0000-0000-00000C000000}"/>
    <hyperlink ref="B15" location="'Other_t5_noHPP'!A1" display="Other_t5_noHPP" xr:uid="{00000000-0004-0000-0000-00000D000000}"/>
    <hyperlink ref="B16" location="'Other_t6_noHPP'!A1" display="Other_t6_noHPP" xr:uid="{00000000-0004-0000-0000-00000E000000}"/>
    <hyperlink ref="B17" location="'Other_t5_HPP'!A1" display="Other_t5_HPP" xr:uid="{00000000-0004-0000-0000-00000F000000}"/>
    <hyperlink ref="B18" location="'Other_t6_HPP'!A1" display="Other_t6_HPP" xr:uid="{00000000-0004-0000-0000-000010000000}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50"/>
  <sheetViews>
    <sheetView topLeftCell="A16" workbookViewId="0">
      <selection activeCell="H45" sqref="H45"/>
    </sheetView>
  </sheetViews>
  <sheetFormatPr defaultRowHeight="15" x14ac:dyDescent="0.25"/>
  <cols>
    <col min="2" max="2" width="9.28515625" customWidth="1"/>
    <col min="3" max="7" width="18" customWidth="1"/>
    <col min="8" max="8" width="20.5703125" customWidth="1"/>
    <col min="10" max="10" width="11.85546875" bestFit="1" customWidth="1"/>
  </cols>
  <sheetData>
    <row r="1" spans="1:8" x14ac:dyDescent="0.25">
      <c r="A1" s="1" t="s">
        <v>0</v>
      </c>
    </row>
    <row r="2" spans="1:8" x14ac:dyDescent="0.25">
      <c r="A2" t="s">
        <v>1</v>
      </c>
      <c r="B2" t="s">
        <v>88</v>
      </c>
    </row>
    <row r="3" spans="1:8" x14ac:dyDescent="0.25">
      <c r="A3" t="s">
        <v>3</v>
      </c>
      <c r="B3" t="s">
        <v>91</v>
      </c>
    </row>
    <row r="4" spans="1:8" x14ac:dyDescent="0.25">
      <c r="A4" t="s">
        <v>74</v>
      </c>
      <c r="B4" t="s">
        <v>82</v>
      </c>
    </row>
    <row r="5" spans="1:8" x14ac:dyDescent="0.25">
      <c r="A5" t="s">
        <v>75</v>
      </c>
      <c r="B5" t="s">
        <v>79</v>
      </c>
    </row>
    <row r="6" spans="1:8" x14ac:dyDescent="0.25">
      <c r="A6" t="s">
        <v>77</v>
      </c>
      <c r="B6" t="s">
        <v>78</v>
      </c>
    </row>
    <row r="7" spans="1:8" ht="18" x14ac:dyDescent="0.25">
      <c r="C7" s="56" t="s">
        <v>230</v>
      </c>
    </row>
    <row r="8" spans="1:8" ht="16.5" x14ac:dyDescent="0.25">
      <c r="C8" s="57" t="s">
        <v>120</v>
      </c>
    </row>
    <row r="9" spans="1:8" ht="48.75" customHeight="1" x14ac:dyDescent="0.25">
      <c r="C9" s="156" t="s">
        <v>85</v>
      </c>
      <c r="D9" s="157" t="s">
        <v>220</v>
      </c>
      <c r="E9" s="156" t="s">
        <v>221</v>
      </c>
      <c r="F9" s="156" t="s">
        <v>85</v>
      </c>
      <c r="G9" s="157" t="s">
        <v>219</v>
      </c>
      <c r="H9" s="156" t="s">
        <v>221</v>
      </c>
    </row>
    <row r="10" spans="1:8" x14ac:dyDescent="0.25">
      <c r="C10" s="168" t="s">
        <v>222</v>
      </c>
      <c r="D10" s="91">
        <v>0</v>
      </c>
      <c r="E10" s="160" t="s">
        <v>223</v>
      </c>
      <c r="F10" s="158" t="s">
        <v>222</v>
      </c>
      <c r="G10" s="91">
        <v>0</v>
      </c>
      <c r="H10" s="160" t="s">
        <v>223</v>
      </c>
    </row>
    <row r="11" spans="1:8" x14ac:dyDescent="0.25">
      <c r="C11" s="135" t="s">
        <v>15</v>
      </c>
      <c r="D11" s="94">
        <v>0</v>
      </c>
      <c r="E11" s="162" t="s">
        <v>223</v>
      </c>
      <c r="F11" s="169" t="s">
        <v>15</v>
      </c>
      <c r="G11" s="94">
        <v>0</v>
      </c>
      <c r="H11" s="162" t="s">
        <v>223</v>
      </c>
    </row>
    <row r="12" spans="1:8" x14ac:dyDescent="0.25">
      <c r="C12" s="135" t="s">
        <v>16</v>
      </c>
      <c r="D12" s="94">
        <v>2</v>
      </c>
      <c r="E12" s="170">
        <v>17399</v>
      </c>
      <c r="F12" s="169" t="s">
        <v>16</v>
      </c>
      <c r="G12" s="94">
        <v>9</v>
      </c>
      <c r="H12" s="170">
        <v>24612</v>
      </c>
    </row>
    <row r="13" spans="1:8" x14ac:dyDescent="0.25">
      <c r="C13" s="135" t="s">
        <v>26</v>
      </c>
      <c r="D13" s="94">
        <v>10</v>
      </c>
      <c r="E13" s="161">
        <v>27738</v>
      </c>
      <c r="F13" s="169" t="s">
        <v>26</v>
      </c>
      <c r="G13" s="94">
        <v>28</v>
      </c>
      <c r="H13" s="161">
        <v>21692</v>
      </c>
    </row>
    <row r="14" spans="1:8" x14ac:dyDescent="0.25">
      <c r="C14" s="135" t="s">
        <v>28</v>
      </c>
      <c r="D14" s="94">
        <v>21</v>
      </c>
      <c r="E14" s="161">
        <v>25978</v>
      </c>
      <c r="F14" s="169" t="s">
        <v>28</v>
      </c>
      <c r="G14" s="94">
        <v>84</v>
      </c>
      <c r="H14" s="161">
        <v>24495</v>
      </c>
    </row>
    <row r="15" spans="1:8" x14ac:dyDescent="0.25">
      <c r="C15" s="135" t="s">
        <v>30</v>
      </c>
      <c r="D15" s="94">
        <v>47</v>
      </c>
      <c r="E15" s="161">
        <v>26372</v>
      </c>
      <c r="F15" s="169" t="s">
        <v>30</v>
      </c>
      <c r="G15" s="94">
        <v>177</v>
      </c>
      <c r="H15" s="161">
        <v>26020</v>
      </c>
    </row>
    <row r="16" spans="1:8" x14ac:dyDescent="0.25">
      <c r="C16" s="135" t="s">
        <v>32</v>
      </c>
      <c r="D16" s="94">
        <v>74</v>
      </c>
      <c r="E16" s="161">
        <v>27179</v>
      </c>
      <c r="F16" s="169" t="s">
        <v>32</v>
      </c>
      <c r="G16" s="94">
        <v>287</v>
      </c>
      <c r="H16" s="161">
        <v>23626</v>
      </c>
    </row>
    <row r="17" spans="3:10" x14ac:dyDescent="0.25">
      <c r="C17" s="135" t="s">
        <v>34</v>
      </c>
      <c r="D17" s="94">
        <v>95</v>
      </c>
      <c r="E17" s="161">
        <v>23070</v>
      </c>
      <c r="F17" s="169" t="s">
        <v>34</v>
      </c>
      <c r="G17" s="94">
        <v>399</v>
      </c>
      <c r="H17" s="161">
        <v>21769</v>
      </c>
    </row>
    <row r="18" spans="3:10" x14ac:dyDescent="0.25">
      <c r="C18" s="135" t="s">
        <v>35</v>
      </c>
      <c r="D18" s="94">
        <v>143</v>
      </c>
      <c r="E18" s="161">
        <v>25466</v>
      </c>
      <c r="F18" s="169" t="s">
        <v>35</v>
      </c>
      <c r="G18" s="94">
        <v>418</v>
      </c>
      <c r="H18" s="161">
        <v>21873</v>
      </c>
    </row>
    <row r="19" spans="3:10" x14ac:dyDescent="0.25">
      <c r="C19" s="135" t="s">
        <v>224</v>
      </c>
      <c r="D19" s="94">
        <v>98</v>
      </c>
      <c r="E19" s="161">
        <v>24822</v>
      </c>
      <c r="F19" s="169" t="s">
        <v>224</v>
      </c>
      <c r="G19" s="94">
        <v>268</v>
      </c>
      <c r="H19" s="161">
        <v>19749</v>
      </c>
    </row>
    <row r="20" spans="3:10" x14ac:dyDescent="0.25">
      <c r="C20" s="135" t="s">
        <v>225</v>
      </c>
      <c r="D20" s="94">
        <v>41</v>
      </c>
      <c r="E20" s="161">
        <v>21977</v>
      </c>
      <c r="F20" s="169" t="s">
        <v>225</v>
      </c>
      <c r="G20" s="94">
        <v>145</v>
      </c>
      <c r="H20" s="161">
        <v>16070</v>
      </c>
    </row>
    <row r="21" spans="3:10" x14ac:dyDescent="0.25">
      <c r="C21" s="135" t="s">
        <v>226</v>
      </c>
      <c r="D21" s="94">
        <v>19</v>
      </c>
      <c r="E21" s="161">
        <v>19620</v>
      </c>
      <c r="F21" s="169" t="s">
        <v>226</v>
      </c>
      <c r="G21" s="94">
        <v>72</v>
      </c>
      <c r="H21" s="161">
        <v>15890</v>
      </c>
    </row>
    <row r="22" spans="3:10" x14ac:dyDescent="0.25">
      <c r="C22" s="135" t="s">
        <v>227</v>
      </c>
      <c r="D22" s="94">
        <v>13</v>
      </c>
      <c r="E22" s="161">
        <v>23952</v>
      </c>
      <c r="F22" s="169" t="s">
        <v>227</v>
      </c>
      <c r="G22" s="94">
        <v>42</v>
      </c>
      <c r="H22" s="161">
        <v>17635</v>
      </c>
    </row>
    <row r="23" spans="3:10" x14ac:dyDescent="0.25">
      <c r="C23" s="171" t="s">
        <v>228</v>
      </c>
      <c r="D23" s="163">
        <v>7</v>
      </c>
      <c r="E23" s="164">
        <v>31175</v>
      </c>
      <c r="F23" s="166" t="s">
        <v>228</v>
      </c>
      <c r="G23" s="163">
        <v>42</v>
      </c>
      <c r="H23" s="164">
        <v>19942</v>
      </c>
    </row>
    <row r="24" spans="3:10" ht="16.5" x14ac:dyDescent="0.25">
      <c r="C24" s="172"/>
      <c r="D24" s="172"/>
      <c r="E24" s="172"/>
      <c r="F24" s="172"/>
      <c r="G24" s="172"/>
      <c r="H24" s="172"/>
    </row>
    <row r="25" spans="3:10" x14ac:dyDescent="0.25">
      <c r="C25" s="152" t="s">
        <v>110</v>
      </c>
      <c r="D25" s="173">
        <v>570</v>
      </c>
      <c r="E25" s="174">
        <v>24873</v>
      </c>
      <c r="F25" s="152" t="s">
        <v>110</v>
      </c>
      <c r="G25" s="175">
        <v>1971</v>
      </c>
      <c r="H25" s="176">
        <v>21535</v>
      </c>
    </row>
    <row r="26" spans="3:10" ht="16.5" x14ac:dyDescent="0.25">
      <c r="C26" s="177"/>
      <c r="D26" s="177"/>
      <c r="E26" s="177"/>
      <c r="F26" s="177"/>
      <c r="G26" s="177"/>
      <c r="H26" s="177"/>
    </row>
    <row r="27" spans="3:10" ht="31.5" customHeight="1" x14ac:dyDescent="0.25">
      <c r="C27" s="183" t="s">
        <v>229</v>
      </c>
      <c r="D27" s="183"/>
      <c r="E27" s="184">
        <v>14177803</v>
      </c>
      <c r="F27" s="186" t="s">
        <v>229</v>
      </c>
      <c r="G27" s="186"/>
      <c r="H27" s="178">
        <v>42446261</v>
      </c>
      <c r="J27" s="185">
        <f>E27+H27</f>
        <v>56624064</v>
      </c>
    </row>
    <row r="29" spans="3:10" ht="18" x14ac:dyDescent="0.25">
      <c r="C29" s="56" t="s">
        <v>231</v>
      </c>
    </row>
    <row r="30" spans="3:10" ht="16.5" x14ac:dyDescent="0.25">
      <c r="C30" s="57" t="s">
        <v>120</v>
      </c>
    </row>
    <row r="31" spans="3:10" ht="16.5" customHeight="1" x14ac:dyDescent="0.3">
      <c r="C31" s="58" t="s">
        <v>121</v>
      </c>
      <c r="D31" s="155" t="s">
        <v>177</v>
      </c>
      <c r="E31" s="155"/>
      <c r="F31" s="58" t="s">
        <v>121</v>
      </c>
      <c r="G31" s="155" t="s">
        <v>178</v>
      </c>
      <c r="H31" s="155"/>
    </row>
    <row r="32" spans="3:10" x14ac:dyDescent="0.25">
      <c r="C32" s="179" t="s">
        <v>222</v>
      </c>
      <c r="D32" s="91">
        <v>0</v>
      </c>
      <c r="E32" s="160" t="s">
        <v>223</v>
      </c>
      <c r="F32" s="179" t="s">
        <v>222</v>
      </c>
      <c r="G32" s="91">
        <v>0</v>
      </c>
      <c r="H32" s="160" t="s">
        <v>223</v>
      </c>
    </row>
    <row r="33" spans="3:8" x14ac:dyDescent="0.25">
      <c r="C33" s="180" t="s">
        <v>15</v>
      </c>
      <c r="D33" s="94">
        <v>1</v>
      </c>
      <c r="E33" s="170">
        <v>34828</v>
      </c>
      <c r="F33" s="180" t="s">
        <v>15</v>
      </c>
      <c r="G33" s="94">
        <v>1</v>
      </c>
      <c r="H33" s="170">
        <v>38810</v>
      </c>
    </row>
    <row r="34" spans="3:8" x14ac:dyDescent="0.25">
      <c r="C34" s="180" t="s">
        <v>16</v>
      </c>
      <c r="D34" s="94">
        <v>1</v>
      </c>
      <c r="E34" s="161">
        <v>23307</v>
      </c>
      <c r="F34" s="180" t="s">
        <v>16</v>
      </c>
      <c r="G34" s="94">
        <v>6</v>
      </c>
      <c r="H34" s="161">
        <v>37709</v>
      </c>
    </row>
    <row r="35" spans="3:8" x14ac:dyDescent="0.25">
      <c r="C35" s="180" t="s">
        <v>26</v>
      </c>
      <c r="D35" s="94">
        <v>6</v>
      </c>
      <c r="E35" s="161">
        <v>47359</v>
      </c>
      <c r="F35" s="180" t="s">
        <v>26</v>
      </c>
      <c r="G35" s="94">
        <v>8</v>
      </c>
      <c r="H35" s="161">
        <v>45736</v>
      </c>
    </row>
    <row r="36" spans="3:8" x14ac:dyDescent="0.25">
      <c r="C36" s="180" t="s">
        <v>28</v>
      </c>
      <c r="D36" s="94">
        <v>4</v>
      </c>
      <c r="E36" s="161">
        <v>51867</v>
      </c>
      <c r="F36" s="180" t="s">
        <v>28</v>
      </c>
      <c r="G36" s="94">
        <v>13</v>
      </c>
      <c r="H36" s="161">
        <v>47661</v>
      </c>
    </row>
    <row r="37" spans="3:8" x14ac:dyDescent="0.25">
      <c r="C37" s="180" t="s">
        <v>30</v>
      </c>
      <c r="D37" s="94">
        <v>5</v>
      </c>
      <c r="E37" s="161">
        <v>46164</v>
      </c>
      <c r="F37" s="180" t="s">
        <v>30</v>
      </c>
      <c r="G37" s="94">
        <v>34</v>
      </c>
      <c r="H37" s="161">
        <v>42108</v>
      </c>
    </row>
    <row r="38" spans="3:8" x14ac:dyDescent="0.25">
      <c r="C38" s="180" t="s">
        <v>32</v>
      </c>
      <c r="D38" s="94">
        <v>13</v>
      </c>
      <c r="E38" s="161">
        <v>48918</v>
      </c>
      <c r="F38" s="180" t="s">
        <v>32</v>
      </c>
      <c r="G38" s="94">
        <v>61</v>
      </c>
      <c r="H38" s="161">
        <v>37604</v>
      </c>
    </row>
    <row r="39" spans="3:8" x14ac:dyDescent="0.25">
      <c r="C39" s="180" t="s">
        <v>34</v>
      </c>
      <c r="D39" s="94">
        <v>29</v>
      </c>
      <c r="E39" s="161">
        <v>52887</v>
      </c>
      <c r="F39" s="180" t="s">
        <v>34</v>
      </c>
      <c r="G39" s="94">
        <v>87</v>
      </c>
      <c r="H39" s="161">
        <v>40786</v>
      </c>
    </row>
    <row r="40" spans="3:8" x14ac:dyDescent="0.25">
      <c r="C40" s="180" t="s">
        <v>35</v>
      </c>
      <c r="D40" s="94">
        <v>61</v>
      </c>
      <c r="E40" s="161">
        <v>44234</v>
      </c>
      <c r="F40" s="180" t="s">
        <v>35</v>
      </c>
      <c r="G40" s="94">
        <v>128</v>
      </c>
      <c r="H40" s="161">
        <v>40896</v>
      </c>
    </row>
    <row r="41" spans="3:8" x14ac:dyDescent="0.25">
      <c r="C41" s="180" t="s">
        <v>224</v>
      </c>
      <c r="D41" s="94">
        <v>43</v>
      </c>
      <c r="E41" s="161">
        <v>46917</v>
      </c>
      <c r="F41" s="180" t="s">
        <v>224</v>
      </c>
      <c r="G41" s="94">
        <v>94</v>
      </c>
      <c r="H41" s="161">
        <v>39490</v>
      </c>
    </row>
    <row r="42" spans="3:8" x14ac:dyDescent="0.25">
      <c r="C42" s="180" t="s">
        <v>225</v>
      </c>
      <c r="D42" s="94">
        <v>23</v>
      </c>
      <c r="E42" s="161">
        <v>47347</v>
      </c>
      <c r="F42" s="180" t="s">
        <v>225</v>
      </c>
      <c r="G42" s="94">
        <v>38</v>
      </c>
      <c r="H42" s="161">
        <v>35552</v>
      </c>
    </row>
    <row r="43" spans="3:8" x14ac:dyDescent="0.25">
      <c r="C43" s="180" t="s">
        <v>226</v>
      </c>
      <c r="D43" s="94">
        <v>12</v>
      </c>
      <c r="E43" s="161">
        <v>40823</v>
      </c>
      <c r="F43" s="180" t="s">
        <v>226</v>
      </c>
      <c r="G43" s="94">
        <v>32</v>
      </c>
      <c r="H43" s="161">
        <v>32730</v>
      </c>
    </row>
    <row r="44" spans="3:8" x14ac:dyDescent="0.25">
      <c r="C44" s="180" t="s">
        <v>227</v>
      </c>
      <c r="D44" s="94">
        <v>8</v>
      </c>
      <c r="E44" s="161">
        <v>40246</v>
      </c>
      <c r="F44" s="180" t="s">
        <v>227</v>
      </c>
      <c r="G44" s="94">
        <v>17</v>
      </c>
      <c r="H44" s="161">
        <v>38458</v>
      </c>
    </row>
    <row r="45" spans="3:8" x14ac:dyDescent="0.25">
      <c r="C45" s="167" t="s">
        <v>228</v>
      </c>
      <c r="D45" s="163">
        <v>6</v>
      </c>
      <c r="E45" s="164">
        <v>42004</v>
      </c>
      <c r="F45" s="167" t="s">
        <v>228</v>
      </c>
      <c r="G45" s="163">
        <v>14</v>
      </c>
      <c r="H45" s="164">
        <v>40664</v>
      </c>
    </row>
    <row r="46" spans="3:8" ht="16.5" x14ac:dyDescent="0.25">
      <c r="C46" s="172"/>
      <c r="D46" s="172"/>
      <c r="E46" s="172"/>
      <c r="F46" s="172"/>
      <c r="G46" s="172"/>
      <c r="H46" s="172"/>
    </row>
    <row r="47" spans="3:8" x14ac:dyDescent="0.25">
      <c r="C47" s="180" t="s">
        <v>110</v>
      </c>
      <c r="D47" s="181">
        <v>212</v>
      </c>
      <c r="E47" s="174">
        <v>46315</v>
      </c>
      <c r="F47" s="180" t="s">
        <v>110</v>
      </c>
      <c r="G47" s="182">
        <v>533</v>
      </c>
      <c r="H47" s="176">
        <v>39574</v>
      </c>
    </row>
    <row r="48" spans="3:8" ht="16.5" x14ac:dyDescent="0.25">
      <c r="C48" s="177"/>
      <c r="D48" s="177"/>
      <c r="E48" s="177"/>
      <c r="F48" s="177"/>
      <c r="G48" s="177"/>
      <c r="H48" s="177"/>
    </row>
    <row r="49" spans="3:10" x14ac:dyDescent="0.25">
      <c r="C49" s="186" t="s">
        <v>229</v>
      </c>
      <c r="D49" s="186"/>
      <c r="E49" s="130">
        <v>9818763</v>
      </c>
      <c r="F49" s="186" t="s">
        <v>229</v>
      </c>
      <c r="G49" s="186"/>
      <c r="H49" s="178">
        <v>21092711</v>
      </c>
      <c r="J49" s="185">
        <f>E49+H49</f>
        <v>30911474</v>
      </c>
    </row>
    <row r="50" spans="3:10" x14ac:dyDescent="0.25">
      <c r="I50" t="s">
        <v>232</v>
      </c>
      <c r="J50" s="185">
        <f>J27+J49</f>
        <v>87535538</v>
      </c>
    </row>
  </sheetData>
  <mergeCells count="3">
    <mergeCell ref="C49:D49"/>
    <mergeCell ref="F49:G49"/>
    <mergeCell ref="F27:G27"/>
  </mergeCells>
  <hyperlinks>
    <hyperlink ref="A1" location="TOC!A1" display="TOC" xr:uid="{00000000-0004-0000-08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4"/>
  <sheetViews>
    <sheetView workbookViewId="0">
      <selection activeCell="H21" sqref="H21"/>
    </sheetView>
  </sheetViews>
  <sheetFormatPr defaultRowHeight="15" x14ac:dyDescent="0.25"/>
  <cols>
    <col min="2" max="2" width="9.42578125" bestFit="1" customWidth="1"/>
    <col min="3" max="8" width="20.5703125" customWidth="1"/>
    <col min="10" max="10" width="13.85546875" customWidth="1"/>
  </cols>
  <sheetData>
    <row r="1" spans="1:8" x14ac:dyDescent="0.25">
      <c r="A1" s="1" t="s">
        <v>0</v>
      </c>
    </row>
    <row r="2" spans="1:8" x14ac:dyDescent="0.25">
      <c r="A2" t="s">
        <v>1</v>
      </c>
      <c r="B2" t="s">
        <v>73</v>
      </c>
    </row>
    <row r="3" spans="1:8" x14ac:dyDescent="0.25">
      <c r="A3" t="s">
        <v>3</v>
      </c>
      <c r="B3" t="s">
        <v>89</v>
      </c>
    </row>
    <row r="4" spans="1:8" x14ac:dyDescent="0.25">
      <c r="A4" t="s">
        <v>74</v>
      </c>
      <c r="B4" t="s">
        <v>82</v>
      </c>
    </row>
    <row r="5" spans="1:8" x14ac:dyDescent="0.25">
      <c r="A5" t="s">
        <v>75</v>
      </c>
      <c r="B5" t="s">
        <v>80</v>
      </c>
    </row>
    <row r="6" spans="1:8" x14ac:dyDescent="0.25">
      <c r="A6" t="s">
        <v>77</v>
      </c>
      <c r="B6" t="s">
        <v>78</v>
      </c>
    </row>
    <row r="7" spans="1:8" ht="48.75" x14ac:dyDescent="0.25">
      <c r="C7" s="156" t="s">
        <v>121</v>
      </c>
      <c r="D7" s="157" t="s">
        <v>180</v>
      </c>
      <c r="E7" s="156" t="s">
        <v>181</v>
      </c>
      <c r="F7" s="156" t="s">
        <v>121</v>
      </c>
      <c r="G7" s="157" t="s">
        <v>182</v>
      </c>
      <c r="H7" s="156" t="s">
        <v>183</v>
      </c>
    </row>
    <row r="8" spans="1:8" x14ac:dyDescent="0.25">
      <c r="C8" s="158" t="s">
        <v>184</v>
      </c>
      <c r="D8" s="91">
        <v>5</v>
      </c>
      <c r="E8" s="159">
        <v>22279</v>
      </c>
      <c r="F8" s="160" t="s">
        <v>184</v>
      </c>
      <c r="G8" s="91">
        <v>6</v>
      </c>
      <c r="H8" s="159">
        <v>22348</v>
      </c>
    </row>
    <row r="9" spans="1:8" x14ac:dyDescent="0.25">
      <c r="C9" s="132" t="s">
        <v>185</v>
      </c>
      <c r="D9" s="94">
        <v>4</v>
      </c>
      <c r="E9" s="161">
        <v>7527</v>
      </c>
      <c r="F9" s="162" t="s">
        <v>185</v>
      </c>
      <c r="G9" s="94">
        <v>8</v>
      </c>
      <c r="H9" s="161">
        <v>23749</v>
      </c>
    </row>
    <row r="10" spans="1:8" x14ac:dyDescent="0.25">
      <c r="C10" s="132" t="s">
        <v>186</v>
      </c>
      <c r="D10" s="94">
        <v>11</v>
      </c>
      <c r="E10" s="161">
        <v>19875</v>
      </c>
      <c r="F10" s="162" t="s">
        <v>186</v>
      </c>
      <c r="G10" s="94">
        <v>12</v>
      </c>
      <c r="H10" s="161">
        <v>18579</v>
      </c>
    </row>
    <row r="11" spans="1:8" x14ac:dyDescent="0.25">
      <c r="C11" s="132" t="s">
        <v>187</v>
      </c>
      <c r="D11" s="94">
        <v>10</v>
      </c>
      <c r="E11" s="161">
        <v>23717</v>
      </c>
      <c r="F11" s="162" t="s">
        <v>187</v>
      </c>
      <c r="G11" s="94">
        <v>18</v>
      </c>
      <c r="H11" s="161">
        <v>18950</v>
      </c>
    </row>
    <row r="12" spans="1:8" x14ac:dyDescent="0.25">
      <c r="C12" s="132" t="s">
        <v>188</v>
      </c>
      <c r="D12" s="94">
        <v>17</v>
      </c>
      <c r="E12" s="161">
        <v>14713</v>
      </c>
      <c r="F12" s="162" t="s">
        <v>188</v>
      </c>
      <c r="G12" s="94">
        <v>18</v>
      </c>
      <c r="H12" s="161">
        <v>17778</v>
      </c>
    </row>
    <row r="13" spans="1:8" x14ac:dyDescent="0.25">
      <c r="C13" s="132" t="s">
        <v>189</v>
      </c>
      <c r="D13" s="94">
        <v>26</v>
      </c>
      <c r="E13" s="161">
        <v>11121</v>
      </c>
      <c r="F13" s="162" t="s">
        <v>189</v>
      </c>
      <c r="G13" s="94">
        <v>55</v>
      </c>
      <c r="H13" s="161">
        <v>17735</v>
      </c>
    </row>
    <row r="14" spans="1:8" x14ac:dyDescent="0.25">
      <c r="C14" s="132" t="s">
        <v>190</v>
      </c>
      <c r="D14" s="94">
        <v>34</v>
      </c>
      <c r="E14" s="161">
        <v>19499</v>
      </c>
      <c r="F14" s="162" t="s">
        <v>190</v>
      </c>
      <c r="G14" s="94">
        <v>86</v>
      </c>
      <c r="H14" s="161">
        <v>23305</v>
      </c>
    </row>
    <row r="15" spans="1:8" x14ac:dyDescent="0.25">
      <c r="C15" s="132" t="s">
        <v>191</v>
      </c>
      <c r="D15" s="94">
        <v>58</v>
      </c>
      <c r="E15" s="161">
        <v>23496</v>
      </c>
      <c r="F15" s="162" t="s">
        <v>191</v>
      </c>
      <c r="G15" s="94">
        <v>124</v>
      </c>
      <c r="H15" s="161">
        <v>32978</v>
      </c>
    </row>
    <row r="16" spans="1:8" x14ac:dyDescent="0.25">
      <c r="C16" s="132" t="s">
        <v>192</v>
      </c>
      <c r="D16" s="94">
        <v>129</v>
      </c>
      <c r="E16" s="161">
        <v>31148</v>
      </c>
      <c r="F16" s="162" t="s">
        <v>192</v>
      </c>
      <c r="G16" s="94">
        <v>311</v>
      </c>
      <c r="H16" s="161">
        <v>40331</v>
      </c>
    </row>
    <row r="17" spans="3:10" x14ac:dyDescent="0.25">
      <c r="C17" s="132" t="s">
        <v>193</v>
      </c>
      <c r="D17" s="94">
        <v>188</v>
      </c>
      <c r="E17" s="161">
        <v>35706</v>
      </c>
      <c r="F17" s="162" t="s">
        <v>193</v>
      </c>
      <c r="G17" s="94">
        <v>461</v>
      </c>
      <c r="H17" s="161">
        <v>40254</v>
      </c>
    </row>
    <row r="18" spans="3:10" x14ac:dyDescent="0.25">
      <c r="C18" s="132" t="s">
        <v>194</v>
      </c>
      <c r="D18" s="94">
        <v>165</v>
      </c>
      <c r="E18" s="161">
        <v>28365</v>
      </c>
      <c r="F18" s="162" t="s">
        <v>194</v>
      </c>
      <c r="G18" s="94">
        <v>455</v>
      </c>
      <c r="H18" s="161">
        <v>38767</v>
      </c>
    </row>
    <row r="19" spans="3:10" x14ac:dyDescent="0.25">
      <c r="C19" s="132" t="s">
        <v>195</v>
      </c>
      <c r="D19" s="94">
        <v>170</v>
      </c>
      <c r="E19" s="161">
        <v>26154</v>
      </c>
      <c r="F19" s="162" t="s">
        <v>195</v>
      </c>
      <c r="G19" s="94">
        <v>518</v>
      </c>
      <c r="H19" s="161">
        <v>36137</v>
      </c>
    </row>
    <row r="20" spans="3:10" x14ac:dyDescent="0.25">
      <c r="C20" s="132" t="s">
        <v>196</v>
      </c>
      <c r="D20" s="94">
        <v>195</v>
      </c>
      <c r="E20" s="161">
        <v>25090</v>
      </c>
      <c r="F20" s="162" t="s">
        <v>196</v>
      </c>
      <c r="G20" s="94">
        <v>517</v>
      </c>
      <c r="H20" s="161">
        <v>33809</v>
      </c>
    </row>
    <row r="21" spans="3:10" x14ac:dyDescent="0.25">
      <c r="C21" s="166" t="s">
        <v>197</v>
      </c>
      <c r="D21" s="163">
        <v>255</v>
      </c>
      <c r="E21" s="164">
        <v>25332</v>
      </c>
      <c r="F21" s="167" t="s">
        <v>197</v>
      </c>
      <c r="G21" s="163">
        <v>605</v>
      </c>
      <c r="H21" s="164">
        <v>29337</v>
      </c>
    </row>
    <row r="22" spans="3:10" x14ac:dyDescent="0.25">
      <c r="C22" s="140" t="s">
        <v>139</v>
      </c>
      <c r="D22" s="141">
        <v>1267</v>
      </c>
      <c r="E22" s="142">
        <v>27128</v>
      </c>
      <c r="F22" s="140" t="s">
        <v>139</v>
      </c>
      <c r="G22" s="141">
        <v>3194</v>
      </c>
      <c r="H22" s="142">
        <v>34741</v>
      </c>
    </row>
    <row r="23" spans="3:10" x14ac:dyDescent="0.25">
      <c r="C23" s="87"/>
      <c r="D23" s="87"/>
      <c r="E23" s="87"/>
      <c r="F23" s="87"/>
      <c r="G23" s="87"/>
      <c r="H23" s="87"/>
    </row>
    <row r="24" spans="3:10" ht="24" customHeight="1" x14ac:dyDescent="0.25">
      <c r="C24" s="165" t="s">
        <v>198</v>
      </c>
      <c r="D24" s="165"/>
      <c r="E24" s="142">
        <v>34371598</v>
      </c>
      <c r="F24" s="165" t="s">
        <v>198</v>
      </c>
      <c r="G24" s="165"/>
      <c r="H24" s="142">
        <v>110963139</v>
      </c>
      <c r="J24" s="84">
        <f>SUM(E24,H24)</f>
        <v>145334737</v>
      </c>
    </row>
  </sheetData>
  <hyperlinks>
    <hyperlink ref="A1" location="TOC!A1" display="TOC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70"/>
  <sheetViews>
    <sheetView zoomScale="70" zoomScaleNormal="70" workbookViewId="0">
      <selection activeCell="Y20" sqref="Y20"/>
    </sheetView>
  </sheetViews>
  <sheetFormatPr defaultRowHeight="15" x14ac:dyDescent="0.25"/>
  <sheetData>
    <row r="1" spans="1:37" x14ac:dyDescent="0.25">
      <c r="A1" s="1" t="s">
        <v>0</v>
      </c>
    </row>
    <row r="2" spans="1:37" x14ac:dyDescent="0.25">
      <c r="A2" t="s">
        <v>1</v>
      </c>
      <c r="B2" t="s">
        <v>2</v>
      </c>
    </row>
    <row r="3" spans="1:37" x14ac:dyDescent="0.25">
      <c r="A3" t="s">
        <v>3</v>
      </c>
      <c r="B3" t="s">
        <v>81</v>
      </c>
    </row>
    <row r="4" spans="1:37" x14ac:dyDescent="0.25">
      <c r="C4" s="51" t="s">
        <v>112</v>
      </c>
      <c r="O4" s="51" t="s">
        <v>113</v>
      </c>
      <c r="AA4" s="51" t="s">
        <v>114</v>
      </c>
    </row>
    <row r="5" spans="1:37" x14ac:dyDescent="0.25">
      <c r="C5" s="29" t="s">
        <v>93</v>
      </c>
      <c r="D5" s="30" t="s">
        <v>94</v>
      </c>
      <c r="E5" s="30" t="s">
        <v>4</v>
      </c>
      <c r="F5" s="30" t="s">
        <v>5</v>
      </c>
      <c r="G5" s="30" t="s">
        <v>6</v>
      </c>
      <c r="H5" s="30" t="s">
        <v>7</v>
      </c>
      <c r="I5" s="30" t="s">
        <v>8</v>
      </c>
      <c r="J5" s="30" t="s">
        <v>15</v>
      </c>
      <c r="K5" s="30" t="s">
        <v>16</v>
      </c>
      <c r="L5" s="30" t="s">
        <v>95</v>
      </c>
      <c r="M5" s="30" t="s">
        <v>96</v>
      </c>
      <c r="O5" s="44" t="s">
        <v>93</v>
      </c>
      <c r="P5" s="45" t="s">
        <v>94</v>
      </c>
      <c r="Q5" s="45" t="s">
        <v>4</v>
      </c>
      <c r="R5" s="45" t="s">
        <v>5</v>
      </c>
      <c r="S5" s="45" t="s">
        <v>6</v>
      </c>
      <c r="T5" s="45" t="s">
        <v>7</v>
      </c>
      <c r="U5" s="45" t="s">
        <v>8</v>
      </c>
      <c r="V5" s="45" t="s">
        <v>15</v>
      </c>
      <c r="W5" s="45" t="s">
        <v>16</v>
      </c>
      <c r="X5" s="45" t="s">
        <v>95</v>
      </c>
      <c r="Y5" s="45" t="s">
        <v>96</v>
      </c>
      <c r="AA5" s="37" t="s">
        <v>93</v>
      </c>
      <c r="AB5" s="36" t="s">
        <v>94</v>
      </c>
      <c r="AC5" s="36" t="s">
        <v>4</v>
      </c>
      <c r="AD5" s="36" t="s">
        <v>5</v>
      </c>
      <c r="AE5" s="36" t="s">
        <v>6</v>
      </c>
      <c r="AF5" s="36" t="s">
        <v>7</v>
      </c>
      <c r="AG5" s="36" t="s">
        <v>8</v>
      </c>
      <c r="AH5" s="36" t="s">
        <v>15</v>
      </c>
      <c r="AI5" s="36" t="s">
        <v>16</v>
      </c>
      <c r="AJ5" s="36" t="s">
        <v>95</v>
      </c>
      <c r="AK5" s="36" t="s">
        <v>96</v>
      </c>
    </row>
    <row r="6" spans="1:37" x14ac:dyDescent="0.25">
      <c r="C6" s="31" t="s">
        <v>97</v>
      </c>
      <c r="D6" s="26"/>
      <c r="E6" s="26"/>
      <c r="F6" s="26"/>
      <c r="G6" s="26"/>
      <c r="H6" s="26"/>
      <c r="I6" s="26"/>
      <c r="J6" s="26"/>
      <c r="K6" s="26"/>
      <c r="L6" s="26"/>
      <c r="M6" s="26"/>
      <c r="O6" s="46" t="s">
        <v>97</v>
      </c>
      <c r="P6" s="38"/>
      <c r="Q6" s="38"/>
      <c r="R6" s="38"/>
      <c r="S6" s="38"/>
      <c r="T6" s="38"/>
      <c r="U6" s="38"/>
      <c r="V6" s="38"/>
      <c r="W6" s="38"/>
      <c r="X6" s="38"/>
      <c r="Y6" s="38"/>
      <c r="AA6" s="35" t="s">
        <v>97</v>
      </c>
      <c r="AB6" s="34"/>
      <c r="AC6" s="34"/>
      <c r="AD6" s="34"/>
      <c r="AE6" s="34"/>
      <c r="AF6" s="34"/>
      <c r="AG6" s="34"/>
      <c r="AH6" s="34"/>
      <c r="AI6" s="34"/>
      <c r="AJ6" s="34"/>
      <c r="AK6" s="34"/>
    </row>
    <row r="7" spans="1:37" x14ac:dyDescent="0.25">
      <c r="C7" s="27" t="s">
        <v>98</v>
      </c>
      <c r="D7" s="28">
        <v>8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8</v>
      </c>
      <c r="O7" s="39" t="s">
        <v>98</v>
      </c>
      <c r="P7" s="40">
        <v>0</v>
      </c>
      <c r="Q7" s="40">
        <v>0</v>
      </c>
      <c r="R7" s="40">
        <v>0</v>
      </c>
      <c r="S7" s="40">
        <v>0</v>
      </c>
      <c r="T7" s="40">
        <v>0</v>
      </c>
      <c r="U7" s="40">
        <v>0</v>
      </c>
      <c r="V7" s="40">
        <v>0</v>
      </c>
      <c r="W7" s="40">
        <v>0</v>
      </c>
      <c r="X7" s="40">
        <v>0</v>
      </c>
      <c r="Y7" s="40">
        <v>0</v>
      </c>
      <c r="AA7" s="34" t="s">
        <v>98</v>
      </c>
      <c r="AB7" s="47">
        <v>8</v>
      </c>
      <c r="AC7" s="47">
        <v>0</v>
      </c>
      <c r="AD7" s="47">
        <v>0</v>
      </c>
      <c r="AE7" s="47">
        <v>0</v>
      </c>
      <c r="AF7" s="47">
        <v>0</v>
      </c>
      <c r="AG7" s="47">
        <v>0</v>
      </c>
      <c r="AH7" s="47">
        <v>0</v>
      </c>
      <c r="AI7" s="47">
        <v>0</v>
      </c>
      <c r="AJ7" s="47">
        <v>0</v>
      </c>
      <c r="AK7" s="47">
        <v>8</v>
      </c>
    </row>
    <row r="8" spans="1:37" x14ac:dyDescent="0.25">
      <c r="C8" s="27" t="s">
        <v>99</v>
      </c>
      <c r="D8" s="28">
        <v>2266</v>
      </c>
      <c r="E8" s="28">
        <v>2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2268</v>
      </c>
      <c r="O8" s="39" t="s">
        <v>99</v>
      </c>
      <c r="P8" s="40">
        <v>23</v>
      </c>
      <c r="Q8" s="40">
        <v>2</v>
      </c>
      <c r="R8" s="40">
        <v>0</v>
      </c>
      <c r="S8" s="40">
        <v>0</v>
      </c>
      <c r="T8" s="40">
        <v>0</v>
      </c>
      <c r="U8" s="40">
        <v>0</v>
      </c>
      <c r="V8" s="40">
        <v>0</v>
      </c>
      <c r="W8" s="40">
        <v>0</v>
      </c>
      <c r="X8" s="40">
        <v>0</v>
      </c>
      <c r="Y8" s="40">
        <v>25</v>
      </c>
      <c r="AA8" s="34" t="s">
        <v>99</v>
      </c>
      <c r="AB8" s="47">
        <v>2243</v>
      </c>
      <c r="AC8" s="47">
        <v>0</v>
      </c>
      <c r="AD8" s="47">
        <v>0</v>
      </c>
      <c r="AE8" s="47">
        <v>0</v>
      </c>
      <c r="AF8" s="47">
        <v>0</v>
      </c>
      <c r="AG8" s="47">
        <v>0</v>
      </c>
      <c r="AH8" s="47">
        <v>0</v>
      </c>
      <c r="AI8" s="47">
        <v>0</v>
      </c>
      <c r="AJ8" s="47">
        <v>0</v>
      </c>
      <c r="AK8" s="47">
        <v>2243</v>
      </c>
    </row>
    <row r="9" spans="1:37" x14ac:dyDescent="0.25">
      <c r="C9" s="27" t="s">
        <v>117</v>
      </c>
      <c r="D9" s="53">
        <f>SUM(D7:D8)</f>
        <v>2274</v>
      </c>
      <c r="E9" s="53">
        <f>SUM(E7:E8)</f>
        <v>2</v>
      </c>
      <c r="F9" s="53">
        <f t="shared" ref="F9:M9" si="0">SUM(F7:F8)</f>
        <v>0</v>
      </c>
      <c r="G9" s="53">
        <f t="shared" si="0"/>
        <v>0</v>
      </c>
      <c r="H9" s="53">
        <f t="shared" si="0"/>
        <v>0</v>
      </c>
      <c r="I9" s="53">
        <f t="shared" si="0"/>
        <v>0</v>
      </c>
      <c r="J9" s="53">
        <f t="shared" si="0"/>
        <v>0</v>
      </c>
      <c r="K9" s="53">
        <f t="shared" si="0"/>
        <v>0</v>
      </c>
      <c r="L9" s="53">
        <f t="shared" si="0"/>
        <v>0</v>
      </c>
      <c r="M9" s="28">
        <f t="shared" si="0"/>
        <v>2276</v>
      </c>
      <c r="O9" s="27" t="s">
        <v>117</v>
      </c>
      <c r="P9" s="54">
        <v>23</v>
      </c>
      <c r="Q9" s="54">
        <v>2</v>
      </c>
      <c r="R9" s="54">
        <v>0</v>
      </c>
      <c r="S9" s="54">
        <v>0</v>
      </c>
      <c r="T9" s="54">
        <v>0</v>
      </c>
      <c r="U9" s="54">
        <v>0</v>
      </c>
      <c r="V9" s="54">
        <v>0</v>
      </c>
      <c r="W9" s="54">
        <v>0</v>
      </c>
      <c r="X9" s="54">
        <v>0</v>
      </c>
      <c r="Y9" s="40">
        <v>25</v>
      </c>
      <c r="AA9" s="27" t="s">
        <v>117</v>
      </c>
      <c r="AB9" s="53">
        <f>SUM(AB7:AB8)</f>
        <v>2251</v>
      </c>
      <c r="AC9" s="53">
        <f t="shared" ref="AC9:AK9" si="1">SUM(AC7:AC8)</f>
        <v>0</v>
      </c>
      <c r="AD9" s="53">
        <f t="shared" si="1"/>
        <v>0</v>
      </c>
      <c r="AE9" s="53">
        <f t="shared" si="1"/>
        <v>0</v>
      </c>
      <c r="AF9" s="53">
        <f t="shared" si="1"/>
        <v>0</v>
      </c>
      <c r="AG9" s="53">
        <f t="shared" si="1"/>
        <v>0</v>
      </c>
      <c r="AH9" s="53">
        <f t="shared" si="1"/>
        <v>0</v>
      </c>
      <c r="AI9" s="53">
        <f t="shared" si="1"/>
        <v>0</v>
      </c>
      <c r="AJ9" s="53">
        <f t="shared" si="1"/>
        <v>0</v>
      </c>
      <c r="AK9" s="28">
        <f t="shared" si="1"/>
        <v>2251</v>
      </c>
    </row>
    <row r="10" spans="1:37" x14ac:dyDescent="0.25">
      <c r="C10" s="27" t="s">
        <v>100</v>
      </c>
      <c r="D10" s="53">
        <v>12325</v>
      </c>
      <c r="E10" s="53">
        <v>1037</v>
      </c>
      <c r="F10" s="53">
        <v>6</v>
      </c>
      <c r="G10" s="53">
        <v>0</v>
      </c>
      <c r="H10" s="53">
        <v>0</v>
      </c>
      <c r="I10" s="53">
        <v>0</v>
      </c>
      <c r="J10" s="53">
        <v>0</v>
      </c>
      <c r="K10" s="53">
        <v>0</v>
      </c>
      <c r="L10" s="53">
        <v>0</v>
      </c>
      <c r="M10" s="28">
        <v>13368</v>
      </c>
      <c r="O10" s="39" t="s">
        <v>100</v>
      </c>
      <c r="P10" s="54">
        <v>1927</v>
      </c>
      <c r="Q10" s="54">
        <v>1037</v>
      </c>
      <c r="R10" s="54">
        <v>6</v>
      </c>
      <c r="S10" s="54">
        <v>0</v>
      </c>
      <c r="T10" s="54">
        <v>0</v>
      </c>
      <c r="U10" s="54">
        <v>0</v>
      </c>
      <c r="V10" s="54">
        <v>0</v>
      </c>
      <c r="W10" s="54">
        <v>0</v>
      </c>
      <c r="X10" s="54">
        <v>0</v>
      </c>
      <c r="Y10" s="40">
        <v>2970</v>
      </c>
      <c r="AA10" s="34" t="s">
        <v>100</v>
      </c>
      <c r="AB10" s="55">
        <v>10398</v>
      </c>
      <c r="AC10" s="55">
        <v>0</v>
      </c>
      <c r="AD10" s="55">
        <v>0</v>
      </c>
      <c r="AE10" s="55">
        <v>0</v>
      </c>
      <c r="AF10" s="55">
        <v>0</v>
      </c>
      <c r="AG10" s="55">
        <v>0</v>
      </c>
      <c r="AH10" s="55">
        <v>0</v>
      </c>
      <c r="AI10" s="55">
        <v>0</v>
      </c>
      <c r="AJ10" s="55">
        <v>0</v>
      </c>
      <c r="AK10" s="47">
        <v>10398</v>
      </c>
    </row>
    <row r="11" spans="1:37" x14ac:dyDescent="0.25">
      <c r="C11" s="27" t="s">
        <v>101</v>
      </c>
      <c r="D11" s="53">
        <v>8174</v>
      </c>
      <c r="E11" s="53">
        <v>7056</v>
      </c>
      <c r="F11" s="53">
        <v>1744</v>
      </c>
      <c r="G11" s="53">
        <v>3</v>
      </c>
      <c r="H11" s="53">
        <v>0</v>
      </c>
      <c r="I11" s="53">
        <v>0</v>
      </c>
      <c r="J11" s="53">
        <v>0</v>
      </c>
      <c r="K11" s="53">
        <v>0</v>
      </c>
      <c r="L11" s="53">
        <v>0</v>
      </c>
      <c r="M11" s="28">
        <v>16977</v>
      </c>
      <c r="O11" s="39" t="s">
        <v>101</v>
      </c>
      <c r="P11" s="54">
        <v>2304</v>
      </c>
      <c r="Q11" s="54">
        <v>7049</v>
      </c>
      <c r="R11" s="54">
        <v>1744</v>
      </c>
      <c r="S11" s="54">
        <v>3</v>
      </c>
      <c r="T11" s="54">
        <v>0</v>
      </c>
      <c r="U11" s="54">
        <v>0</v>
      </c>
      <c r="V11" s="54">
        <v>0</v>
      </c>
      <c r="W11" s="54">
        <v>0</v>
      </c>
      <c r="X11" s="54">
        <v>0</v>
      </c>
      <c r="Y11" s="40">
        <v>11100</v>
      </c>
      <c r="AA11" s="34" t="s">
        <v>101</v>
      </c>
      <c r="AB11" s="55">
        <v>5870</v>
      </c>
      <c r="AC11" s="55">
        <v>7</v>
      </c>
      <c r="AD11" s="55">
        <v>0</v>
      </c>
      <c r="AE11" s="55">
        <v>0</v>
      </c>
      <c r="AF11" s="55">
        <v>0</v>
      </c>
      <c r="AG11" s="55">
        <v>0</v>
      </c>
      <c r="AH11" s="55">
        <v>0</v>
      </c>
      <c r="AI11" s="55">
        <v>0</v>
      </c>
      <c r="AJ11" s="55">
        <v>0</v>
      </c>
      <c r="AK11" s="47">
        <v>5877</v>
      </c>
    </row>
    <row r="12" spans="1:37" x14ac:dyDescent="0.25">
      <c r="C12" s="27" t="s">
        <v>102</v>
      </c>
      <c r="D12" s="53">
        <v>4385</v>
      </c>
      <c r="E12" s="53">
        <v>4558</v>
      </c>
      <c r="F12" s="53">
        <v>6855</v>
      </c>
      <c r="G12" s="53">
        <v>1019</v>
      </c>
      <c r="H12" s="53">
        <v>3</v>
      </c>
      <c r="I12" s="53">
        <v>0</v>
      </c>
      <c r="J12" s="53">
        <v>0</v>
      </c>
      <c r="K12" s="53">
        <v>0</v>
      </c>
      <c r="L12" s="53">
        <v>0</v>
      </c>
      <c r="M12" s="28">
        <v>16820</v>
      </c>
      <c r="O12" s="39" t="s">
        <v>102</v>
      </c>
      <c r="P12" s="54">
        <v>1342</v>
      </c>
      <c r="Q12" s="54">
        <v>4554</v>
      </c>
      <c r="R12" s="54">
        <v>6855</v>
      </c>
      <c r="S12" s="54">
        <v>1019</v>
      </c>
      <c r="T12" s="54">
        <v>3</v>
      </c>
      <c r="U12" s="54">
        <v>0</v>
      </c>
      <c r="V12" s="54">
        <v>0</v>
      </c>
      <c r="W12" s="54">
        <v>0</v>
      </c>
      <c r="X12" s="54">
        <v>0</v>
      </c>
      <c r="Y12" s="40">
        <v>13773</v>
      </c>
      <c r="AA12" s="34" t="s">
        <v>102</v>
      </c>
      <c r="AB12" s="55">
        <v>3043</v>
      </c>
      <c r="AC12" s="55">
        <v>4</v>
      </c>
      <c r="AD12" s="55">
        <v>0</v>
      </c>
      <c r="AE12" s="55">
        <v>0</v>
      </c>
      <c r="AF12" s="55">
        <v>0</v>
      </c>
      <c r="AG12" s="55">
        <v>0</v>
      </c>
      <c r="AH12" s="55">
        <v>0</v>
      </c>
      <c r="AI12" s="55">
        <v>0</v>
      </c>
      <c r="AJ12" s="55">
        <v>0</v>
      </c>
      <c r="AK12" s="47">
        <v>3047</v>
      </c>
    </row>
    <row r="13" spans="1:37" x14ac:dyDescent="0.25">
      <c r="C13" s="27" t="s">
        <v>103</v>
      </c>
      <c r="D13" s="53">
        <v>3009</v>
      </c>
      <c r="E13" s="53">
        <v>2768</v>
      </c>
      <c r="F13" s="53">
        <v>5172</v>
      </c>
      <c r="G13" s="53">
        <v>4039</v>
      </c>
      <c r="H13" s="53">
        <v>429</v>
      </c>
      <c r="I13" s="53">
        <v>3</v>
      </c>
      <c r="J13" s="53">
        <v>0</v>
      </c>
      <c r="K13" s="53">
        <v>0</v>
      </c>
      <c r="L13" s="53">
        <v>0</v>
      </c>
      <c r="M13" s="28">
        <v>15420</v>
      </c>
      <c r="O13" s="39" t="s">
        <v>103</v>
      </c>
      <c r="P13" s="54">
        <v>1005</v>
      </c>
      <c r="Q13" s="54">
        <v>2765</v>
      </c>
      <c r="R13" s="54">
        <v>5171</v>
      </c>
      <c r="S13" s="54">
        <v>4039</v>
      </c>
      <c r="T13" s="54">
        <v>429</v>
      </c>
      <c r="U13" s="54">
        <v>3</v>
      </c>
      <c r="V13" s="54">
        <v>0</v>
      </c>
      <c r="W13" s="54">
        <v>0</v>
      </c>
      <c r="X13" s="54">
        <v>0</v>
      </c>
      <c r="Y13" s="40">
        <v>13412</v>
      </c>
      <c r="AA13" s="34" t="s">
        <v>103</v>
      </c>
      <c r="AB13" s="55">
        <v>2004</v>
      </c>
      <c r="AC13" s="55">
        <v>3</v>
      </c>
      <c r="AD13" s="55">
        <v>1</v>
      </c>
      <c r="AE13" s="55">
        <v>0</v>
      </c>
      <c r="AF13" s="55">
        <v>0</v>
      </c>
      <c r="AG13" s="55">
        <v>0</v>
      </c>
      <c r="AH13" s="55">
        <v>0</v>
      </c>
      <c r="AI13" s="55">
        <v>0</v>
      </c>
      <c r="AJ13" s="55">
        <v>0</v>
      </c>
      <c r="AK13" s="47">
        <v>2008</v>
      </c>
    </row>
    <row r="14" spans="1:37" x14ac:dyDescent="0.25">
      <c r="C14" s="27" t="s">
        <v>104</v>
      </c>
      <c r="D14" s="53">
        <v>2568</v>
      </c>
      <c r="E14" s="53">
        <v>2101</v>
      </c>
      <c r="F14" s="53">
        <v>3675</v>
      </c>
      <c r="G14" s="53">
        <v>3627</v>
      </c>
      <c r="H14" s="53">
        <v>2367</v>
      </c>
      <c r="I14" s="53">
        <v>496</v>
      </c>
      <c r="J14" s="53">
        <v>13</v>
      </c>
      <c r="K14" s="53">
        <v>0</v>
      </c>
      <c r="L14" s="53">
        <v>0</v>
      </c>
      <c r="M14" s="28">
        <v>14847</v>
      </c>
      <c r="O14" s="39" t="s">
        <v>104</v>
      </c>
      <c r="P14" s="54">
        <v>1000</v>
      </c>
      <c r="Q14" s="54">
        <v>2099</v>
      </c>
      <c r="R14" s="54">
        <v>3674</v>
      </c>
      <c r="S14" s="54">
        <v>3627</v>
      </c>
      <c r="T14" s="54">
        <v>2367</v>
      </c>
      <c r="U14" s="54">
        <v>496</v>
      </c>
      <c r="V14" s="54">
        <v>13</v>
      </c>
      <c r="W14" s="54">
        <v>0</v>
      </c>
      <c r="X14" s="54">
        <v>0</v>
      </c>
      <c r="Y14" s="40">
        <v>13276</v>
      </c>
      <c r="AA14" s="34" t="s">
        <v>104</v>
      </c>
      <c r="AB14" s="55">
        <v>1568</v>
      </c>
      <c r="AC14" s="55">
        <v>2</v>
      </c>
      <c r="AD14" s="55">
        <v>1</v>
      </c>
      <c r="AE14" s="55">
        <v>0</v>
      </c>
      <c r="AF14" s="55">
        <v>0</v>
      </c>
      <c r="AG14" s="55">
        <v>0</v>
      </c>
      <c r="AH14" s="55">
        <v>0</v>
      </c>
      <c r="AI14" s="55">
        <v>0</v>
      </c>
      <c r="AJ14" s="55">
        <v>0</v>
      </c>
      <c r="AK14" s="47">
        <v>1571</v>
      </c>
    </row>
    <row r="15" spans="1:37" x14ac:dyDescent="0.25">
      <c r="C15" s="27" t="s">
        <v>105</v>
      </c>
      <c r="D15" s="53">
        <v>1932</v>
      </c>
      <c r="E15" s="53">
        <v>1674</v>
      </c>
      <c r="F15" s="53">
        <v>2756</v>
      </c>
      <c r="G15" s="53">
        <v>2727</v>
      </c>
      <c r="H15" s="53">
        <v>2072</v>
      </c>
      <c r="I15" s="53">
        <v>2142</v>
      </c>
      <c r="J15" s="53">
        <v>501</v>
      </c>
      <c r="K15" s="53">
        <v>1</v>
      </c>
      <c r="L15" s="53">
        <v>0</v>
      </c>
      <c r="M15" s="28">
        <v>13805</v>
      </c>
      <c r="O15" s="39" t="s">
        <v>105</v>
      </c>
      <c r="P15" s="54">
        <v>804</v>
      </c>
      <c r="Q15" s="54">
        <v>1668</v>
      </c>
      <c r="R15" s="54">
        <v>2756</v>
      </c>
      <c r="S15" s="54">
        <v>2727</v>
      </c>
      <c r="T15" s="54">
        <v>2071</v>
      </c>
      <c r="U15" s="54">
        <v>2142</v>
      </c>
      <c r="V15" s="54">
        <v>501</v>
      </c>
      <c r="W15" s="54">
        <v>1</v>
      </c>
      <c r="X15" s="54">
        <v>0</v>
      </c>
      <c r="Y15" s="40">
        <v>12670</v>
      </c>
      <c r="AA15" s="34" t="s">
        <v>105</v>
      </c>
      <c r="AB15" s="55">
        <v>1128</v>
      </c>
      <c r="AC15" s="55">
        <v>6</v>
      </c>
      <c r="AD15" s="55">
        <v>0</v>
      </c>
      <c r="AE15" s="55">
        <v>0</v>
      </c>
      <c r="AF15" s="55">
        <v>1</v>
      </c>
      <c r="AG15" s="55">
        <v>0</v>
      </c>
      <c r="AH15" s="55">
        <v>0</v>
      </c>
      <c r="AI15" s="55">
        <v>0</v>
      </c>
      <c r="AJ15" s="55">
        <v>0</v>
      </c>
      <c r="AK15" s="47">
        <v>1135</v>
      </c>
    </row>
    <row r="16" spans="1:37" x14ac:dyDescent="0.25">
      <c r="C16" s="27" t="s">
        <v>106</v>
      </c>
      <c r="D16" s="53">
        <v>1260</v>
      </c>
      <c r="E16" s="53">
        <v>1223</v>
      </c>
      <c r="F16" s="53">
        <v>2353</v>
      </c>
      <c r="G16" s="53">
        <v>2642</v>
      </c>
      <c r="H16" s="53">
        <v>1866</v>
      </c>
      <c r="I16" s="53">
        <v>1547</v>
      </c>
      <c r="J16" s="53">
        <v>903</v>
      </c>
      <c r="K16" s="53">
        <v>100</v>
      </c>
      <c r="L16" s="53">
        <v>1</v>
      </c>
      <c r="M16" s="28">
        <v>11895</v>
      </c>
      <c r="O16" s="39" t="s">
        <v>106</v>
      </c>
      <c r="P16" s="54">
        <v>655</v>
      </c>
      <c r="Q16" s="54">
        <v>1222</v>
      </c>
      <c r="R16" s="54">
        <v>2352</v>
      </c>
      <c r="S16" s="54">
        <v>2641</v>
      </c>
      <c r="T16" s="54">
        <v>1865</v>
      </c>
      <c r="U16" s="54">
        <v>1546</v>
      </c>
      <c r="V16" s="54">
        <v>903</v>
      </c>
      <c r="W16" s="54">
        <v>100</v>
      </c>
      <c r="X16" s="54">
        <v>0</v>
      </c>
      <c r="Y16" s="40">
        <v>11284</v>
      </c>
      <c r="AA16" s="34" t="s">
        <v>106</v>
      </c>
      <c r="AB16" s="55">
        <v>605</v>
      </c>
      <c r="AC16" s="55">
        <v>1</v>
      </c>
      <c r="AD16" s="55">
        <v>0</v>
      </c>
      <c r="AE16" s="55">
        <v>1</v>
      </c>
      <c r="AF16" s="55">
        <v>0</v>
      </c>
      <c r="AG16" s="55">
        <v>0</v>
      </c>
      <c r="AH16" s="55">
        <v>0</v>
      </c>
      <c r="AI16" s="55">
        <v>0</v>
      </c>
      <c r="AJ16" s="55">
        <v>0</v>
      </c>
      <c r="AK16" s="47">
        <v>607</v>
      </c>
    </row>
    <row r="17" spans="3:37" x14ac:dyDescent="0.25">
      <c r="C17" s="27" t="s">
        <v>107</v>
      </c>
      <c r="D17" s="53">
        <v>722</v>
      </c>
      <c r="E17" s="53">
        <v>693</v>
      </c>
      <c r="F17" s="53">
        <v>1482</v>
      </c>
      <c r="G17" s="53">
        <v>1991</v>
      </c>
      <c r="H17" s="53">
        <v>1582</v>
      </c>
      <c r="I17" s="53">
        <v>1124</v>
      </c>
      <c r="J17" s="53">
        <v>509</v>
      </c>
      <c r="K17" s="53">
        <v>233</v>
      </c>
      <c r="L17" s="53">
        <v>33</v>
      </c>
      <c r="M17" s="28">
        <v>8369</v>
      </c>
      <c r="O17" s="39" t="s">
        <v>107</v>
      </c>
      <c r="P17" s="54">
        <v>471</v>
      </c>
      <c r="Q17" s="54">
        <v>684</v>
      </c>
      <c r="R17" s="54">
        <v>1478</v>
      </c>
      <c r="S17" s="54">
        <v>1982</v>
      </c>
      <c r="T17" s="54">
        <v>1571</v>
      </c>
      <c r="U17" s="54">
        <v>1109</v>
      </c>
      <c r="V17" s="54">
        <v>492</v>
      </c>
      <c r="W17" s="54">
        <v>228</v>
      </c>
      <c r="X17" s="54">
        <v>11</v>
      </c>
      <c r="Y17" s="40">
        <v>8026</v>
      </c>
      <c r="AA17" s="34" t="s">
        <v>107</v>
      </c>
      <c r="AB17" s="55">
        <v>250</v>
      </c>
      <c r="AC17" s="55">
        <v>7</v>
      </c>
      <c r="AD17" s="55">
        <v>0</v>
      </c>
      <c r="AE17" s="55">
        <v>0</v>
      </c>
      <c r="AF17" s="55">
        <v>0</v>
      </c>
      <c r="AG17" s="55">
        <v>0</v>
      </c>
      <c r="AH17" s="55">
        <v>0</v>
      </c>
      <c r="AI17" s="55">
        <v>0</v>
      </c>
      <c r="AJ17" s="55">
        <v>0</v>
      </c>
      <c r="AK17" s="47">
        <v>257</v>
      </c>
    </row>
    <row r="18" spans="3:37" x14ac:dyDescent="0.25">
      <c r="C18" s="27" t="s">
        <v>108</v>
      </c>
      <c r="D18" s="53">
        <v>315</v>
      </c>
      <c r="E18" s="53">
        <v>256</v>
      </c>
      <c r="F18" s="53">
        <v>550</v>
      </c>
      <c r="G18" s="53">
        <v>740</v>
      </c>
      <c r="H18" s="53">
        <v>572</v>
      </c>
      <c r="I18" s="53">
        <v>460</v>
      </c>
      <c r="J18" s="53">
        <v>252</v>
      </c>
      <c r="K18" s="53">
        <v>108</v>
      </c>
      <c r="L18" s="53">
        <v>116</v>
      </c>
      <c r="M18" s="28">
        <v>3369</v>
      </c>
      <c r="O18" s="39" t="s">
        <v>108</v>
      </c>
      <c r="P18" s="54">
        <v>222</v>
      </c>
      <c r="Q18" s="54">
        <v>250</v>
      </c>
      <c r="R18" s="54">
        <v>541</v>
      </c>
      <c r="S18" s="54">
        <v>722</v>
      </c>
      <c r="T18" s="54">
        <v>532</v>
      </c>
      <c r="U18" s="54">
        <v>433</v>
      </c>
      <c r="V18" s="54">
        <v>210</v>
      </c>
      <c r="W18" s="54">
        <v>67</v>
      </c>
      <c r="X18" s="54">
        <v>25</v>
      </c>
      <c r="Y18" s="40">
        <v>3002</v>
      </c>
      <c r="AA18" s="34" t="s">
        <v>108</v>
      </c>
      <c r="AB18" s="55">
        <v>92</v>
      </c>
      <c r="AC18" s="55">
        <v>2</v>
      </c>
      <c r="AD18" s="55">
        <v>0</v>
      </c>
      <c r="AE18" s="55">
        <v>0</v>
      </c>
      <c r="AF18" s="55">
        <v>1</v>
      </c>
      <c r="AG18" s="55">
        <v>0</v>
      </c>
      <c r="AH18" s="55">
        <v>0</v>
      </c>
      <c r="AI18" s="55">
        <v>0</v>
      </c>
      <c r="AJ18" s="55">
        <v>0</v>
      </c>
      <c r="AK18" s="47">
        <v>95</v>
      </c>
    </row>
    <row r="19" spans="3:37" x14ac:dyDescent="0.25">
      <c r="C19" s="27" t="s">
        <v>109</v>
      </c>
      <c r="D19" s="53">
        <v>134</v>
      </c>
      <c r="E19" s="53">
        <v>77</v>
      </c>
      <c r="F19" s="53">
        <v>141</v>
      </c>
      <c r="G19" s="53">
        <v>185</v>
      </c>
      <c r="H19" s="53">
        <v>148</v>
      </c>
      <c r="I19" s="53">
        <v>107</v>
      </c>
      <c r="J19" s="53">
        <v>82</v>
      </c>
      <c r="K19" s="53">
        <v>36</v>
      </c>
      <c r="L19" s="53">
        <v>145</v>
      </c>
      <c r="M19" s="28">
        <v>1055</v>
      </c>
      <c r="O19" s="39" t="s">
        <v>109</v>
      </c>
      <c r="P19" s="54">
        <v>118</v>
      </c>
      <c r="Q19" s="54">
        <v>77</v>
      </c>
      <c r="R19" s="54">
        <v>140</v>
      </c>
      <c r="S19" s="54">
        <v>176</v>
      </c>
      <c r="T19" s="54">
        <v>137</v>
      </c>
      <c r="U19" s="54">
        <v>95</v>
      </c>
      <c r="V19" s="54">
        <v>76</v>
      </c>
      <c r="W19" s="54">
        <v>22</v>
      </c>
      <c r="X19" s="54">
        <v>15</v>
      </c>
      <c r="Y19" s="40">
        <v>856</v>
      </c>
      <c r="AA19" s="34" t="s">
        <v>109</v>
      </c>
      <c r="AB19" s="55">
        <v>15</v>
      </c>
      <c r="AC19" s="55">
        <v>0</v>
      </c>
      <c r="AD19" s="55">
        <v>0</v>
      </c>
      <c r="AE19" s="55">
        <v>0</v>
      </c>
      <c r="AF19" s="55">
        <v>0</v>
      </c>
      <c r="AG19" s="55">
        <v>0</v>
      </c>
      <c r="AH19" s="55">
        <v>0</v>
      </c>
      <c r="AI19" s="55">
        <v>0</v>
      </c>
      <c r="AJ19" s="55">
        <v>0</v>
      </c>
      <c r="AK19" s="47">
        <v>15</v>
      </c>
    </row>
    <row r="20" spans="3:37" ht="15.75" thickBot="1" x14ac:dyDescent="0.3">
      <c r="C20" s="32" t="s">
        <v>110</v>
      </c>
      <c r="D20" s="33">
        <v>37098</v>
      </c>
      <c r="E20" s="33">
        <v>21445</v>
      </c>
      <c r="F20" s="33">
        <v>24734</v>
      </c>
      <c r="G20" s="33">
        <v>16973</v>
      </c>
      <c r="H20" s="33">
        <v>9039</v>
      </c>
      <c r="I20" s="33">
        <v>5879</v>
      </c>
      <c r="J20" s="33">
        <v>2260</v>
      </c>
      <c r="K20" s="33">
        <v>478</v>
      </c>
      <c r="L20" s="33">
        <v>295</v>
      </c>
      <c r="M20" s="33">
        <v>118201</v>
      </c>
      <c r="O20" s="41" t="s">
        <v>110</v>
      </c>
      <c r="P20" s="42">
        <v>9871</v>
      </c>
      <c r="Q20" s="42">
        <v>21407</v>
      </c>
      <c r="R20" s="42">
        <v>24717</v>
      </c>
      <c r="S20" s="42">
        <v>16936</v>
      </c>
      <c r="T20" s="42">
        <v>8975</v>
      </c>
      <c r="U20" s="42">
        <v>5824</v>
      </c>
      <c r="V20" s="42">
        <v>2195</v>
      </c>
      <c r="W20" s="42">
        <v>418</v>
      </c>
      <c r="X20" s="42">
        <v>51</v>
      </c>
      <c r="Y20" s="42">
        <v>90394</v>
      </c>
      <c r="AA20" s="48" t="s">
        <v>110</v>
      </c>
      <c r="AB20" s="49">
        <v>27224</v>
      </c>
      <c r="AC20" s="49">
        <v>32</v>
      </c>
      <c r="AD20" s="49">
        <v>2</v>
      </c>
      <c r="AE20" s="49">
        <v>1</v>
      </c>
      <c r="AF20" s="49">
        <v>2</v>
      </c>
      <c r="AG20" s="49">
        <v>0</v>
      </c>
      <c r="AH20" s="49">
        <v>0</v>
      </c>
      <c r="AI20" s="49">
        <v>0</v>
      </c>
      <c r="AJ20" s="49">
        <v>0</v>
      </c>
      <c r="AK20" s="49">
        <v>27261</v>
      </c>
    </row>
    <row r="21" spans="3:37" ht="15.75" thickTop="1" x14ac:dyDescent="0.25"/>
    <row r="22" spans="3:37" x14ac:dyDescent="0.25">
      <c r="C22" s="39" t="s">
        <v>111</v>
      </c>
      <c r="D22" s="38"/>
      <c r="E22" s="38"/>
      <c r="F22" s="38"/>
      <c r="G22" s="38"/>
      <c r="H22" s="38"/>
      <c r="I22" s="38"/>
      <c r="J22" s="38"/>
      <c r="K22" s="38"/>
      <c r="L22" s="38"/>
      <c r="M22" s="38"/>
      <c r="O22" s="39" t="s">
        <v>111</v>
      </c>
      <c r="P22" s="38"/>
      <c r="Q22" s="38"/>
      <c r="R22" s="38"/>
      <c r="S22" s="38"/>
      <c r="T22" s="38"/>
      <c r="U22" s="38"/>
      <c r="V22" s="38"/>
      <c r="W22" s="38"/>
      <c r="X22" s="38"/>
      <c r="Y22" s="38"/>
      <c r="AA22" s="34" t="s">
        <v>111</v>
      </c>
      <c r="AB22" s="34"/>
      <c r="AC22" s="34"/>
      <c r="AD22" s="34"/>
      <c r="AE22" s="34"/>
      <c r="AF22" s="34"/>
      <c r="AG22" s="34"/>
      <c r="AH22" s="34"/>
      <c r="AI22" s="34"/>
      <c r="AJ22" s="34"/>
      <c r="AK22" s="34"/>
    </row>
    <row r="23" spans="3:37" x14ac:dyDescent="0.25">
      <c r="C23" s="39" t="s">
        <v>98</v>
      </c>
      <c r="D23" s="40">
        <v>28275.875</v>
      </c>
      <c r="E23" s="40">
        <v>0</v>
      </c>
      <c r="F23" s="40">
        <v>0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28275.875</v>
      </c>
      <c r="O23" s="39" t="s">
        <v>98</v>
      </c>
      <c r="P23" s="40">
        <v>0</v>
      </c>
      <c r="Q23" s="40">
        <v>0</v>
      </c>
      <c r="R23" s="40">
        <v>0</v>
      </c>
      <c r="S23" s="40">
        <v>0</v>
      </c>
      <c r="T23" s="40">
        <v>0</v>
      </c>
      <c r="U23" s="40">
        <v>0</v>
      </c>
      <c r="V23" s="40">
        <v>0</v>
      </c>
      <c r="W23" s="40">
        <v>0</v>
      </c>
      <c r="X23" s="40">
        <v>0</v>
      </c>
      <c r="Y23" s="40">
        <v>0</v>
      </c>
      <c r="AA23" s="34" t="s">
        <v>98</v>
      </c>
      <c r="AB23" s="47">
        <v>28275.875</v>
      </c>
      <c r="AC23" s="47">
        <v>0</v>
      </c>
      <c r="AD23" s="47">
        <v>0</v>
      </c>
      <c r="AE23" s="47">
        <v>0</v>
      </c>
      <c r="AF23" s="47">
        <v>0</v>
      </c>
      <c r="AG23" s="47">
        <v>0</v>
      </c>
      <c r="AH23" s="47">
        <v>0</v>
      </c>
      <c r="AI23" s="47">
        <v>0</v>
      </c>
      <c r="AJ23" s="47">
        <v>0</v>
      </c>
      <c r="AK23" s="47">
        <v>28275.875</v>
      </c>
    </row>
    <row r="24" spans="3:37" x14ac:dyDescent="0.25">
      <c r="C24" s="39" t="s">
        <v>99</v>
      </c>
      <c r="D24" s="40">
        <v>49921.052074139603</v>
      </c>
      <c r="E24" s="40">
        <v>82318.999999999985</v>
      </c>
      <c r="F24" s="40">
        <v>0</v>
      </c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49949.621693121844</v>
      </c>
      <c r="O24" s="39" t="s">
        <v>99</v>
      </c>
      <c r="P24" s="40">
        <v>42929.17391304348</v>
      </c>
      <c r="Q24" s="40">
        <v>82318.999999999985</v>
      </c>
      <c r="R24" s="40">
        <v>0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>
        <v>46080.36</v>
      </c>
      <c r="AA24" s="34" t="s">
        <v>99</v>
      </c>
      <c r="AB24" s="47">
        <v>49992.747659384913</v>
      </c>
      <c r="AC24" s="47">
        <v>0</v>
      </c>
      <c r="AD24" s="47">
        <v>0</v>
      </c>
      <c r="AE24" s="47">
        <v>0</v>
      </c>
      <c r="AF24" s="47">
        <v>0</v>
      </c>
      <c r="AG24" s="47">
        <v>0</v>
      </c>
      <c r="AH24" s="47">
        <v>0</v>
      </c>
      <c r="AI24" s="47">
        <v>0</v>
      </c>
      <c r="AJ24" s="47">
        <v>0</v>
      </c>
      <c r="AK24" s="47">
        <v>49992.747659384913</v>
      </c>
    </row>
    <row r="25" spans="3:37" x14ac:dyDescent="0.25">
      <c r="C25" s="39" t="s">
        <v>117</v>
      </c>
      <c r="D25" s="54">
        <f>(D7*D23+D24*D8)/D9</f>
        <v>49844.903693931548</v>
      </c>
      <c r="E25" s="54">
        <f>(E7*E23+E24*E8)/E9</f>
        <v>82318.999999999985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40">
        <f t="shared" ref="M25" si="2">(M7*M23+M24*M8)/M9</f>
        <v>49873.439806678536</v>
      </c>
      <c r="O25" s="39" t="s">
        <v>117</v>
      </c>
      <c r="P25" s="54">
        <v>42929.17391304348</v>
      </c>
      <c r="Q25" s="54">
        <v>82318.999999999985</v>
      </c>
      <c r="R25" s="54">
        <v>0</v>
      </c>
      <c r="S25" s="54">
        <v>0</v>
      </c>
      <c r="T25" s="54">
        <v>0</v>
      </c>
      <c r="U25" s="54">
        <v>0</v>
      </c>
      <c r="V25" s="54">
        <v>0</v>
      </c>
      <c r="W25" s="54">
        <v>0</v>
      </c>
      <c r="X25" s="54">
        <v>0</v>
      </c>
      <c r="Y25" s="40">
        <v>46080.36</v>
      </c>
      <c r="AA25" s="39" t="s">
        <v>117</v>
      </c>
      <c r="AB25" s="54">
        <f>(AB7*AB23+AB24*AB8)/AB9</f>
        <v>49915.566414926856</v>
      </c>
      <c r="AC25" s="55">
        <v>0</v>
      </c>
      <c r="AD25" s="55">
        <v>0</v>
      </c>
      <c r="AE25" s="55">
        <v>0</v>
      </c>
      <c r="AF25" s="55">
        <v>0</v>
      </c>
      <c r="AG25" s="55">
        <v>0</v>
      </c>
      <c r="AH25" s="55">
        <v>0</v>
      </c>
      <c r="AI25" s="55">
        <v>0</v>
      </c>
      <c r="AJ25" s="55">
        <v>0</v>
      </c>
      <c r="AK25" s="40">
        <f t="shared" ref="AK25" si="3">(AK7*AK23+AK24*AK8)/AK9</f>
        <v>49915.566414926856</v>
      </c>
    </row>
    <row r="26" spans="3:37" x14ac:dyDescent="0.25">
      <c r="C26" s="39" t="s">
        <v>100</v>
      </c>
      <c r="D26" s="54">
        <v>60120.211683570029</v>
      </c>
      <c r="E26" s="54">
        <v>74488.834136933569</v>
      </c>
      <c r="F26" s="54">
        <v>81067.5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40">
        <v>61244.235113704424</v>
      </c>
      <c r="O26" s="39" t="s">
        <v>100</v>
      </c>
      <c r="P26" s="54">
        <v>63484.808510638301</v>
      </c>
      <c r="Q26" s="54">
        <v>74488.834136933569</v>
      </c>
      <c r="R26" s="54">
        <v>81067.5</v>
      </c>
      <c r="S26" s="54">
        <v>0</v>
      </c>
      <c r="T26" s="54">
        <v>0</v>
      </c>
      <c r="U26" s="54">
        <v>0</v>
      </c>
      <c r="V26" s="54">
        <v>0</v>
      </c>
      <c r="W26" s="54">
        <v>0</v>
      </c>
      <c r="X26" s="54">
        <v>0</v>
      </c>
      <c r="Y26" s="40">
        <v>67362.47542087546</v>
      </c>
      <c r="AA26" s="34" t="s">
        <v>100</v>
      </c>
      <c r="AB26" s="55">
        <v>59496.67080207738</v>
      </c>
      <c r="AC26" s="55">
        <v>0</v>
      </c>
      <c r="AD26" s="55">
        <v>0</v>
      </c>
      <c r="AE26" s="55">
        <v>0</v>
      </c>
      <c r="AF26" s="55">
        <v>0</v>
      </c>
      <c r="AG26" s="55">
        <v>0</v>
      </c>
      <c r="AH26" s="55">
        <v>0</v>
      </c>
      <c r="AI26" s="55">
        <v>0</v>
      </c>
      <c r="AJ26" s="55">
        <v>0</v>
      </c>
      <c r="AK26" s="47">
        <v>59496.67080207738</v>
      </c>
    </row>
    <row r="27" spans="3:37" x14ac:dyDescent="0.25">
      <c r="C27" s="39" t="s">
        <v>101</v>
      </c>
      <c r="D27" s="54">
        <v>62774.54893564964</v>
      </c>
      <c r="E27" s="54">
        <v>82225.725340136065</v>
      </c>
      <c r="F27" s="54">
        <v>89962.951834862324</v>
      </c>
      <c r="G27" s="54">
        <v>96552.666666666672</v>
      </c>
      <c r="H27" s="54">
        <v>0</v>
      </c>
      <c r="I27" s="54">
        <v>0</v>
      </c>
      <c r="J27" s="54">
        <v>0</v>
      </c>
      <c r="K27" s="54">
        <v>0</v>
      </c>
      <c r="L27" s="54">
        <v>0</v>
      </c>
      <c r="M27" s="40">
        <v>73657.826883430535</v>
      </c>
      <c r="O27" s="39" t="s">
        <v>101</v>
      </c>
      <c r="P27" s="54">
        <v>63663.950520833358</v>
      </c>
      <c r="Q27" s="54">
        <v>82238.18413959429</v>
      </c>
      <c r="R27" s="54">
        <v>89962.951834862324</v>
      </c>
      <c r="S27" s="54">
        <v>96552.666666666672</v>
      </c>
      <c r="T27" s="54">
        <v>0</v>
      </c>
      <c r="U27" s="54">
        <v>0</v>
      </c>
      <c r="V27" s="54">
        <v>0</v>
      </c>
      <c r="W27" s="54">
        <v>0</v>
      </c>
      <c r="X27" s="54">
        <v>0</v>
      </c>
      <c r="Y27" s="40">
        <v>79600.33765765767</v>
      </c>
      <c r="AA27" s="34" t="s">
        <v>101</v>
      </c>
      <c r="AB27" s="55">
        <v>62425.455025553681</v>
      </c>
      <c r="AC27" s="55">
        <v>69679.71428571429</v>
      </c>
      <c r="AD27" s="55">
        <v>0</v>
      </c>
      <c r="AE27" s="55">
        <v>0</v>
      </c>
      <c r="AF27" s="55">
        <v>0</v>
      </c>
      <c r="AG27" s="55">
        <v>0</v>
      </c>
      <c r="AH27" s="55">
        <v>0</v>
      </c>
      <c r="AI27" s="55">
        <v>0</v>
      </c>
      <c r="AJ27" s="55">
        <v>0</v>
      </c>
      <c r="AK27" s="47">
        <v>62434.095456865754</v>
      </c>
    </row>
    <row r="28" spans="3:37" x14ac:dyDescent="0.25">
      <c r="C28" s="39" t="s">
        <v>102</v>
      </c>
      <c r="D28" s="54">
        <v>61288.983580387714</v>
      </c>
      <c r="E28" s="54">
        <v>80333.70579201408</v>
      </c>
      <c r="F28" s="54">
        <v>91597.378264040832</v>
      </c>
      <c r="G28" s="54">
        <v>95649.004906771384</v>
      </c>
      <c r="H28" s="54">
        <v>121601.66666666667</v>
      </c>
      <c r="I28" s="54">
        <v>0</v>
      </c>
      <c r="J28" s="54">
        <v>0</v>
      </c>
      <c r="K28" s="54">
        <v>0</v>
      </c>
      <c r="L28" s="54">
        <v>0</v>
      </c>
      <c r="M28" s="40">
        <v>80894.434780023803</v>
      </c>
      <c r="O28" s="39" t="s">
        <v>102</v>
      </c>
      <c r="P28" s="54">
        <v>59487.137108792791</v>
      </c>
      <c r="Q28" s="54">
        <v>80335.462231005746</v>
      </c>
      <c r="R28" s="54">
        <v>91597.378264040832</v>
      </c>
      <c r="S28" s="54">
        <v>95649.004906771384</v>
      </c>
      <c r="T28" s="54">
        <v>121601.66666666667</v>
      </c>
      <c r="U28" s="54">
        <v>0</v>
      </c>
      <c r="V28" s="54">
        <v>0</v>
      </c>
      <c r="W28" s="54">
        <v>0</v>
      </c>
      <c r="X28" s="54">
        <v>0</v>
      </c>
      <c r="Y28" s="40">
        <v>85051.230813911287</v>
      </c>
      <c r="AA28" s="34" t="s">
        <v>102</v>
      </c>
      <c r="AB28" s="55">
        <v>62083.619783108843</v>
      </c>
      <c r="AC28" s="55">
        <v>78334</v>
      </c>
      <c r="AD28" s="55">
        <v>0</v>
      </c>
      <c r="AE28" s="55">
        <v>0</v>
      </c>
      <c r="AF28" s="55">
        <v>0</v>
      </c>
      <c r="AG28" s="55">
        <v>0</v>
      </c>
      <c r="AH28" s="55">
        <v>0</v>
      </c>
      <c r="AI28" s="55">
        <v>0</v>
      </c>
      <c r="AJ28" s="55">
        <v>0</v>
      </c>
      <c r="AK28" s="47">
        <v>62104.952740400469</v>
      </c>
    </row>
    <row r="29" spans="3:37" x14ac:dyDescent="0.25">
      <c r="C29" s="39" t="s">
        <v>103</v>
      </c>
      <c r="D29" s="54">
        <v>57925.555333998069</v>
      </c>
      <c r="E29" s="54">
        <v>75176.652817918934</v>
      </c>
      <c r="F29" s="54">
        <v>90302.942768754816</v>
      </c>
      <c r="G29" s="54">
        <v>97547.270363951538</v>
      </c>
      <c r="H29" s="54">
        <v>105138.12121212124</v>
      </c>
      <c r="I29" s="54">
        <v>82824</v>
      </c>
      <c r="J29" s="54">
        <v>0</v>
      </c>
      <c r="K29" s="54">
        <v>0</v>
      </c>
      <c r="L29" s="54">
        <v>0</v>
      </c>
      <c r="M29" s="40">
        <v>83578.465758754857</v>
      </c>
      <c r="O29" s="39" t="s">
        <v>103</v>
      </c>
      <c r="P29" s="54">
        <v>54543.31243781103</v>
      </c>
      <c r="Q29" s="54">
        <v>75192.813019891357</v>
      </c>
      <c r="R29" s="54">
        <v>90307.088570876018</v>
      </c>
      <c r="S29" s="54">
        <v>97547.270363951538</v>
      </c>
      <c r="T29" s="54">
        <v>105138.12121212124</v>
      </c>
      <c r="U29" s="54">
        <v>82824</v>
      </c>
      <c r="V29" s="54">
        <v>0</v>
      </c>
      <c r="W29" s="54">
        <v>0</v>
      </c>
      <c r="X29" s="54">
        <v>0</v>
      </c>
      <c r="Y29" s="40">
        <v>87164.350059648059</v>
      </c>
      <c r="AA29" s="34" t="s">
        <v>103</v>
      </c>
      <c r="AB29" s="55">
        <v>59621.740019960132</v>
      </c>
      <c r="AC29" s="55">
        <v>60282.333333333336</v>
      </c>
      <c r="AD29" s="55">
        <v>68865</v>
      </c>
      <c r="AE29" s="55">
        <v>0</v>
      </c>
      <c r="AF29" s="55">
        <v>0</v>
      </c>
      <c r="AG29" s="55">
        <v>0</v>
      </c>
      <c r="AH29" s="55">
        <v>0</v>
      </c>
      <c r="AI29" s="55">
        <v>0</v>
      </c>
      <c r="AJ29" s="55">
        <v>0</v>
      </c>
      <c r="AK29" s="47">
        <v>59627.330179282922</v>
      </c>
    </row>
    <row r="30" spans="3:37" x14ac:dyDescent="0.25">
      <c r="C30" s="39" t="s">
        <v>104</v>
      </c>
      <c r="D30" s="54">
        <v>53908.781931464175</v>
      </c>
      <c r="E30" s="54">
        <v>67384.411708710002</v>
      </c>
      <c r="F30" s="54">
        <v>85153.012244898098</v>
      </c>
      <c r="G30" s="54">
        <v>94463.013234077793</v>
      </c>
      <c r="H30" s="54">
        <v>106233.24419095881</v>
      </c>
      <c r="I30" s="54">
        <v>102984.50403225824</v>
      </c>
      <c r="J30" s="54">
        <v>97048.769230769234</v>
      </c>
      <c r="K30" s="54">
        <v>0</v>
      </c>
      <c r="L30" s="54">
        <v>0</v>
      </c>
      <c r="M30" s="40">
        <v>83475.65885364046</v>
      </c>
      <c r="O30" s="39" t="s">
        <v>104</v>
      </c>
      <c r="P30" s="54">
        <v>51516.419000000053</v>
      </c>
      <c r="Q30" s="54">
        <v>67385.599333015576</v>
      </c>
      <c r="R30" s="54">
        <v>85170.122482308245</v>
      </c>
      <c r="S30" s="54">
        <v>94463.013234077793</v>
      </c>
      <c r="T30" s="54">
        <v>106233.24419095881</v>
      </c>
      <c r="U30" s="54">
        <v>102984.50403225824</v>
      </c>
      <c r="V30" s="54">
        <v>97048.769230769234</v>
      </c>
      <c r="W30" s="54">
        <v>0</v>
      </c>
      <c r="X30" s="54">
        <v>0</v>
      </c>
      <c r="Y30" s="40">
        <v>86794.758059656524</v>
      </c>
      <c r="AA30" s="34" t="s">
        <v>104</v>
      </c>
      <c r="AB30" s="55">
        <v>55434.523596938736</v>
      </c>
      <c r="AC30" s="55">
        <v>66138</v>
      </c>
      <c r="AD30" s="55">
        <v>22290</v>
      </c>
      <c r="AE30" s="55">
        <v>0</v>
      </c>
      <c r="AF30" s="55">
        <v>0</v>
      </c>
      <c r="AG30" s="55">
        <v>0</v>
      </c>
      <c r="AH30" s="55">
        <v>0</v>
      </c>
      <c r="AI30" s="55">
        <v>0</v>
      </c>
      <c r="AJ30" s="55">
        <v>0</v>
      </c>
      <c r="AK30" s="47">
        <v>55427.052196053424</v>
      </c>
    </row>
    <row r="31" spans="3:37" x14ac:dyDescent="0.25">
      <c r="C31" s="39" t="s">
        <v>105</v>
      </c>
      <c r="D31" s="54">
        <v>51034.241718426456</v>
      </c>
      <c r="E31" s="54">
        <v>62135.669653524485</v>
      </c>
      <c r="F31" s="54">
        <v>78026.223149492012</v>
      </c>
      <c r="G31" s="54">
        <v>87129.653098643175</v>
      </c>
      <c r="H31" s="54">
        <v>101820.83687258702</v>
      </c>
      <c r="I31" s="54">
        <v>108159.36601307207</v>
      </c>
      <c r="J31" s="54">
        <v>110688.31536926159</v>
      </c>
      <c r="K31" s="54">
        <v>122388</v>
      </c>
      <c r="L31" s="54">
        <v>0</v>
      </c>
      <c r="M31" s="40">
        <v>83555.485041651627</v>
      </c>
      <c r="O31" s="39" t="s">
        <v>105</v>
      </c>
      <c r="P31" s="54">
        <v>48260.88308457713</v>
      </c>
      <c r="Q31" s="54">
        <v>62137.159472422056</v>
      </c>
      <c r="R31" s="54">
        <v>78026.223149492012</v>
      </c>
      <c r="S31" s="54">
        <v>87129.653098643175</v>
      </c>
      <c r="T31" s="54">
        <v>101853.33944954144</v>
      </c>
      <c r="U31" s="54">
        <v>108159.36601307207</v>
      </c>
      <c r="V31" s="54">
        <v>110688.31536926159</v>
      </c>
      <c r="W31" s="54">
        <v>122388</v>
      </c>
      <c r="X31" s="54">
        <v>0</v>
      </c>
      <c r="Y31" s="40">
        <v>86289.047277032412</v>
      </c>
      <c r="AA31" s="34" t="s">
        <v>105</v>
      </c>
      <c r="AB31" s="55">
        <v>53010.997340425442</v>
      </c>
      <c r="AC31" s="55">
        <v>61721.5</v>
      </c>
      <c r="AD31" s="55">
        <v>0</v>
      </c>
      <c r="AE31" s="55">
        <v>0</v>
      </c>
      <c r="AF31" s="55">
        <v>34508</v>
      </c>
      <c r="AG31" s="55">
        <v>0</v>
      </c>
      <c r="AH31" s="55">
        <v>0</v>
      </c>
      <c r="AI31" s="55">
        <v>0</v>
      </c>
      <c r="AJ31" s="55">
        <v>0</v>
      </c>
      <c r="AK31" s="47">
        <v>53040.741850220169</v>
      </c>
    </row>
    <row r="32" spans="3:37" x14ac:dyDescent="0.25">
      <c r="C32" s="39" t="s">
        <v>106</v>
      </c>
      <c r="D32" s="54">
        <v>50244.597619047592</v>
      </c>
      <c r="E32" s="54">
        <v>59764.532297628808</v>
      </c>
      <c r="F32" s="54">
        <v>75140.564810879616</v>
      </c>
      <c r="G32" s="54">
        <v>80831.498107494292</v>
      </c>
      <c r="H32" s="54">
        <v>94252.998928188652</v>
      </c>
      <c r="I32" s="54">
        <v>103289.46347769891</v>
      </c>
      <c r="J32" s="54">
        <v>113937.35105204892</v>
      </c>
      <c r="K32" s="54">
        <v>116829.52000000002</v>
      </c>
      <c r="L32" s="54">
        <v>69853</v>
      </c>
      <c r="M32" s="40">
        <v>82140.892139554431</v>
      </c>
      <c r="O32" s="39" t="s">
        <v>106</v>
      </c>
      <c r="P32" s="54">
        <v>46854.319083969443</v>
      </c>
      <c r="Q32" s="54">
        <v>59782.698854337177</v>
      </c>
      <c r="R32" s="54">
        <v>75137.463860544085</v>
      </c>
      <c r="S32" s="54">
        <v>80847.675123059424</v>
      </c>
      <c r="T32" s="54">
        <v>94229.064879356563</v>
      </c>
      <c r="U32" s="54">
        <v>103262.08861578281</v>
      </c>
      <c r="V32" s="54">
        <v>113937.35105204892</v>
      </c>
      <c r="W32" s="54">
        <v>116829.52000000002</v>
      </c>
      <c r="X32" s="54">
        <v>0</v>
      </c>
      <c r="Y32" s="40">
        <v>83652.502392768525</v>
      </c>
      <c r="AA32" s="34" t="s">
        <v>106</v>
      </c>
      <c r="AB32" s="55">
        <v>53915.064462809896</v>
      </c>
      <c r="AC32" s="55">
        <v>37565</v>
      </c>
      <c r="AD32" s="55">
        <v>0</v>
      </c>
      <c r="AE32" s="55">
        <v>38108</v>
      </c>
      <c r="AF32" s="55">
        <v>0</v>
      </c>
      <c r="AG32" s="55">
        <v>0</v>
      </c>
      <c r="AH32" s="55">
        <v>0</v>
      </c>
      <c r="AI32" s="55">
        <v>0</v>
      </c>
      <c r="AJ32" s="55">
        <v>0</v>
      </c>
      <c r="AK32" s="47">
        <v>53862.087314662247</v>
      </c>
    </row>
    <row r="33" spans="3:37" x14ac:dyDescent="0.25">
      <c r="C33" s="39" t="s">
        <v>107</v>
      </c>
      <c r="D33" s="54">
        <v>47568.678670360103</v>
      </c>
      <c r="E33" s="54">
        <v>60329.391053391075</v>
      </c>
      <c r="F33" s="54">
        <v>75023.208502024223</v>
      </c>
      <c r="G33" s="54">
        <v>78953.847312908096</v>
      </c>
      <c r="H33" s="54">
        <v>89764.163716814146</v>
      </c>
      <c r="I33" s="54">
        <v>96224.771352313328</v>
      </c>
      <c r="J33" s="54">
        <v>111148.19056974459</v>
      </c>
      <c r="K33" s="54">
        <v>118951.51072961371</v>
      </c>
      <c r="L33" s="54">
        <v>108566.39393939395</v>
      </c>
      <c r="M33" s="40">
        <v>81559.413430517394</v>
      </c>
      <c r="O33" s="39" t="s">
        <v>107</v>
      </c>
      <c r="P33" s="54">
        <v>45487.766454352422</v>
      </c>
      <c r="Q33" s="54">
        <v>60440.472222222241</v>
      </c>
      <c r="R33" s="54">
        <v>75067.171177266515</v>
      </c>
      <c r="S33" s="54">
        <v>78898.044399596387</v>
      </c>
      <c r="T33" s="54">
        <v>89782.77339274346</v>
      </c>
      <c r="U33" s="54">
        <v>96030.146979260753</v>
      </c>
      <c r="V33" s="54">
        <v>111076.4674796748</v>
      </c>
      <c r="W33" s="54">
        <v>119094.56140350875</v>
      </c>
      <c r="X33" s="54">
        <v>87939.545454545456</v>
      </c>
      <c r="Y33" s="40">
        <v>82283.56728133568</v>
      </c>
      <c r="AA33" s="34" t="s">
        <v>107</v>
      </c>
      <c r="AB33" s="55">
        <v>51361.564000000006</v>
      </c>
      <c r="AC33" s="55">
        <v>50456.428571428572</v>
      </c>
      <c r="AD33" s="55">
        <v>0</v>
      </c>
      <c r="AE33" s="55">
        <v>0</v>
      </c>
      <c r="AF33" s="55">
        <v>0</v>
      </c>
      <c r="AG33" s="55">
        <v>0</v>
      </c>
      <c r="AH33" s="55">
        <v>0</v>
      </c>
      <c r="AI33" s="55">
        <v>0</v>
      </c>
      <c r="AJ33" s="55">
        <v>0</v>
      </c>
      <c r="AK33" s="47">
        <v>51336.910505836582</v>
      </c>
    </row>
    <row r="34" spans="3:37" x14ac:dyDescent="0.25">
      <c r="C34" s="39" t="s">
        <v>108</v>
      </c>
      <c r="D34" s="54">
        <v>41276.879365079389</v>
      </c>
      <c r="E34" s="54">
        <v>53698.277343750022</v>
      </c>
      <c r="F34" s="54">
        <v>71552.210909091009</v>
      </c>
      <c r="G34" s="54">
        <v>75829.686486486491</v>
      </c>
      <c r="H34" s="54">
        <v>85297.762237762334</v>
      </c>
      <c r="I34" s="54">
        <v>88825.69565217389</v>
      </c>
      <c r="J34" s="54">
        <v>100156.33730158732</v>
      </c>
      <c r="K34" s="54">
        <v>112619.61111111111</v>
      </c>
      <c r="L34" s="54">
        <v>118994.28448275859</v>
      </c>
      <c r="M34" s="40">
        <v>78086.213119620093</v>
      </c>
      <c r="O34" s="39" t="s">
        <v>108</v>
      </c>
      <c r="P34" s="54">
        <v>37010.3693693694</v>
      </c>
      <c r="Q34" s="54">
        <v>54011.92000000002</v>
      </c>
      <c r="R34" s="54">
        <v>71471.72643253245</v>
      </c>
      <c r="S34" s="54">
        <v>75354.724376731319</v>
      </c>
      <c r="T34" s="54">
        <v>83999.580827067752</v>
      </c>
      <c r="U34" s="54">
        <v>87876.750577367187</v>
      </c>
      <c r="V34" s="54">
        <v>99022.309523809556</v>
      </c>
      <c r="W34" s="54">
        <v>110534.1343283582</v>
      </c>
      <c r="X34" s="54">
        <v>96733.2</v>
      </c>
      <c r="Y34" s="40">
        <v>75998.937041972065</v>
      </c>
      <c r="AA34" s="34" t="s">
        <v>108</v>
      </c>
      <c r="AB34" s="55">
        <v>49845.217391304366</v>
      </c>
      <c r="AC34" s="55">
        <v>24221.5</v>
      </c>
      <c r="AD34" s="55">
        <v>0</v>
      </c>
      <c r="AE34" s="55">
        <v>0</v>
      </c>
      <c r="AF34" s="55">
        <v>37168</v>
      </c>
      <c r="AG34" s="55">
        <v>0</v>
      </c>
      <c r="AH34" s="55">
        <v>0</v>
      </c>
      <c r="AI34" s="55">
        <v>0</v>
      </c>
      <c r="AJ34" s="55">
        <v>0</v>
      </c>
      <c r="AK34" s="47">
        <v>49172.326315789491</v>
      </c>
    </row>
    <row r="35" spans="3:37" x14ac:dyDescent="0.25">
      <c r="C35" s="43" t="s">
        <v>109</v>
      </c>
      <c r="D35" s="54">
        <v>28256.768656716406</v>
      </c>
      <c r="E35" s="54">
        <v>46166.311688311689</v>
      </c>
      <c r="F35" s="54">
        <v>63409.758865248237</v>
      </c>
      <c r="G35" s="54">
        <v>69164.443243243237</v>
      </c>
      <c r="H35" s="54">
        <v>79166.074324324305</v>
      </c>
      <c r="I35" s="54">
        <v>82564.485981308389</v>
      </c>
      <c r="J35" s="54">
        <v>92277.341463414603</v>
      </c>
      <c r="K35" s="54">
        <v>91449.027777777781</v>
      </c>
      <c r="L35" s="54">
        <v>110941.59310344829</v>
      </c>
      <c r="M35" s="40">
        <v>72581.82748815167</v>
      </c>
      <c r="O35" s="43" t="s">
        <v>109</v>
      </c>
      <c r="P35" s="54">
        <v>26854.127118644057</v>
      </c>
      <c r="Q35" s="54">
        <v>46166.311688311689</v>
      </c>
      <c r="R35" s="54">
        <v>63039.728571428583</v>
      </c>
      <c r="S35" s="54">
        <v>68356.102272727279</v>
      </c>
      <c r="T35" s="54">
        <v>77050.343065693422</v>
      </c>
      <c r="U35" s="54">
        <v>78260.305263157861</v>
      </c>
      <c r="V35" s="54">
        <v>90389.460526315757</v>
      </c>
      <c r="W35" s="54">
        <v>80412.363636363632</v>
      </c>
      <c r="X35" s="54">
        <v>41629.533333333333</v>
      </c>
      <c r="Y35" s="40">
        <v>64057.907710280357</v>
      </c>
      <c r="AA35" s="50" t="s">
        <v>109</v>
      </c>
      <c r="AB35" s="55">
        <v>40449.466666666667</v>
      </c>
      <c r="AC35" s="55">
        <v>0</v>
      </c>
      <c r="AD35" s="55">
        <v>0</v>
      </c>
      <c r="AE35" s="55">
        <v>0</v>
      </c>
      <c r="AF35" s="55">
        <v>0</v>
      </c>
      <c r="AG35" s="55">
        <v>0</v>
      </c>
      <c r="AH35" s="55">
        <v>0</v>
      </c>
      <c r="AI35" s="55">
        <v>0</v>
      </c>
      <c r="AJ35" s="55">
        <v>0</v>
      </c>
      <c r="AK35" s="47">
        <v>40449.466666666667</v>
      </c>
    </row>
    <row r="36" spans="3:37" ht="15.75" thickBot="1" x14ac:dyDescent="0.3">
      <c r="C36" s="41" t="s">
        <v>110</v>
      </c>
      <c r="D36" s="42">
        <v>58277.416087120648</v>
      </c>
      <c r="E36" s="42">
        <v>75058.796875728614</v>
      </c>
      <c r="F36" s="42">
        <v>85574.143607988997</v>
      </c>
      <c r="G36" s="42">
        <v>89061.017498379821</v>
      </c>
      <c r="H36" s="42">
        <v>98051.313640889479</v>
      </c>
      <c r="I36" s="42">
        <v>102168.02364347692</v>
      </c>
      <c r="J36" s="42">
        <v>110169.2371681417</v>
      </c>
      <c r="K36" s="42">
        <v>115012.81380753138</v>
      </c>
      <c r="L36" s="42">
        <v>113703.09152542372</v>
      </c>
      <c r="M36" s="42">
        <v>78038.829172342041</v>
      </c>
      <c r="O36" s="41" t="s">
        <v>110</v>
      </c>
      <c r="P36" s="42">
        <v>56576.808935264933</v>
      </c>
      <c r="Q36" s="42">
        <v>75087.729434297187</v>
      </c>
      <c r="R36" s="42">
        <v>85583.98822672652</v>
      </c>
      <c r="S36" s="42">
        <v>89058.853979688283</v>
      </c>
      <c r="T36" s="42">
        <v>98037.997883008342</v>
      </c>
      <c r="U36" s="42">
        <v>102100.29739011005</v>
      </c>
      <c r="V36" s="42">
        <v>110212.21594533039</v>
      </c>
      <c r="W36" s="42">
        <v>115152.53349282297</v>
      </c>
      <c r="X36" s="42">
        <v>78629.568627450979</v>
      </c>
      <c r="Y36" s="42">
        <v>83613.245757461817</v>
      </c>
      <c r="AA36" s="48" t="s">
        <v>110</v>
      </c>
      <c r="AB36" s="49">
        <v>58889.781479576894</v>
      </c>
      <c r="AC36" s="49">
        <v>60117.15625</v>
      </c>
      <c r="AD36" s="49">
        <v>45577.5</v>
      </c>
      <c r="AE36" s="49">
        <v>38108</v>
      </c>
      <c r="AF36" s="49">
        <v>35838</v>
      </c>
      <c r="AG36" s="49">
        <v>0</v>
      </c>
      <c r="AH36" s="49">
        <v>0</v>
      </c>
      <c r="AI36" s="49">
        <v>0</v>
      </c>
      <c r="AJ36" s="49">
        <v>0</v>
      </c>
      <c r="AK36" s="49">
        <v>58887.792047247029</v>
      </c>
    </row>
    <row r="37" spans="3:37" ht="15.75" thickTop="1" x14ac:dyDescent="0.25"/>
    <row r="39" spans="3:37" x14ac:dyDescent="0.25">
      <c r="O39" s="52" t="s">
        <v>115</v>
      </c>
      <c r="AA39" s="52" t="s">
        <v>116</v>
      </c>
    </row>
    <row r="40" spans="3:37" x14ac:dyDescent="0.25">
      <c r="O40" s="37" t="s">
        <v>93</v>
      </c>
      <c r="P40" s="36" t="s">
        <v>94</v>
      </c>
      <c r="Q40" s="36" t="s">
        <v>4</v>
      </c>
      <c r="R40" s="36" t="s">
        <v>5</v>
      </c>
      <c r="S40" s="36" t="s">
        <v>6</v>
      </c>
      <c r="T40" s="36" t="s">
        <v>7</v>
      </c>
      <c r="U40" s="36" t="s">
        <v>8</v>
      </c>
      <c r="V40" s="36" t="s">
        <v>15</v>
      </c>
      <c r="W40" s="36" t="s">
        <v>16</v>
      </c>
      <c r="X40" s="36" t="s">
        <v>95</v>
      </c>
      <c r="Y40" s="36" t="s">
        <v>96</v>
      </c>
      <c r="AA40" s="37" t="s">
        <v>93</v>
      </c>
      <c r="AB40" s="36" t="s">
        <v>94</v>
      </c>
      <c r="AC40" s="36" t="s">
        <v>4</v>
      </c>
      <c r="AD40" s="36" t="s">
        <v>5</v>
      </c>
      <c r="AE40" s="36" t="s">
        <v>6</v>
      </c>
      <c r="AF40" s="36" t="s">
        <v>7</v>
      </c>
      <c r="AG40" s="36" t="s">
        <v>8</v>
      </c>
      <c r="AH40" s="36" t="s">
        <v>15</v>
      </c>
      <c r="AI40" s="36" t="s">
        <v>16</v>
      </c>
      <c r="AJ40" s="36" t="s">
        <v>95</v>
      </c>
      <c r="AK40" s="36" t="s">
        <v>96</v>
      </c>
    </row>
    <row r="41" spans="3:37" x14ac:dyDescent="0.25">
      <c r="O41" s="35" t="s">
        <v>97</v>
      </c>
      <c r="P41" s="34"/>
      <c r="Q41" s="34"/>
      <c r="R41" s="34"/>
      <c r="S41" s="34"/>
      <c r="T41" s="34"/>
      <c r="U41" s="34"/>
      <c r="V41" s="34"/>
      <c r="W41" s="34"/>
      <c r="X41" s="34"/>
      <c r="Y41" s="34"/>
      <c r="AA41" s="35" t="s">
        <v>97</v>
      </c>
      <c r="AB41" s="34"/>
      <c r="AC41" s="34"/>
      <c r="AD41" s="34"/>
      <c r="AE41" s="34"/>
      <c r="AF41" s="34"/>
      <c r="AG41" s="34"/>
      <c r="AH41" s="34"/>
      <c r="AI41" s="34"/>
      <c r="AJ41" s="34"/>
      <c r="AK41" s="34"/>
    </row>
    <row r="42" spans="3:37" x14ac:dyDescent="0.25">
      <c r="O42" s="34" t="s">
        <v>98</v>
      </c>
      <c r="P42" s="47">
        <v>0</v>
      </c>
      <c r="Q42" s="47">
        <v>0</v>
      </c>
      <c r="R42" s="47">
        <v>0</v>
      </c>
      <c r="S42" s="47">
        <v>0</v>
      </c>
      <c r="T42" s="47">
        <v>0</v>
      </c>
      <c r="U42" s="47">
        <v>0</v>
      </c>
      <c r="V42" s="47">
        <v>0</v>
      </c>
      <c r="W42" s="47">
        <v>0</v>
      </c>
      <c r="X42" s="47">
        <v>0</v>
      </c>
      <c r="Y42" s="47">
        <v>0</v>
      </c>
      <c r="AA42" s="34" t="s">
        <v>98</v>
      </c>
      <c r="AB42" s="47">
        <v>0</v>
      </c>
      <c r="AC42" s="47">
        <v>0</v>
      </c>
      <c r="AD42" s="47">
        <v>0</v>
      </c>
      <c r="AE42" s="47">
        <v>0</v>
      </c>
      <c r="AF42" s="47">
        <v>0</v>
      </c>
      <c r="AG42" s="47">
        <v>0</v>
      </c>
      <c r="AH42" s="47">
        <v>0</v>
      </c>
      <c r="AI42" s="47">
        <v>0</v>
      </c>
      <c r="AJ42" s="47">
        <v>0</v>
      </c>
      <c r="AK42" s="47">
        <v>0</v>
      </c>
    </row>
    <row r="43" spans="3:37" x14ac:dyDescent="0.25">
      <c r="O43" s="34" t="s">
        <v>99</v>
      </c>
      <c r="P43" s="55">
        <v>0</v>
      </c>
      <c r="Q43" s="55">
        <v>0</v>
      </c>
      <c r="R43" s="55">
        <v>0</v>
      </c>
      <c r="S43" s="55">
        <v>0</v>
      </c>
      <c r="T43" s="55">
        <v>0</v>
      </c>
      <c r="U43" s="55">
        <v>0</v>
      </c>
      <c r="V43" s="55">
        <v>0</v>
      </c>
      <c r="W43" s="55">
        <v>0</v>
      </c>
      <c r="X43" s="55">
        <v>0</v>
      </c>
      <c r="Y43" s="47">
        <v>0</v>
      </c>
      <c r="AA43" s="34" t="s">
        <v>99</v>
      </c>
      <c r="AB43" s="55">
        <v>0</v>
      </c>
      <c r="AC43" s="55">
        <v>0</v>
      </c>
      <c r="AD43" s="55">
        <v>0</v>
      </c>
      <c r="AE43" s="55">
        <v>0</v>
      </c>
      <c r="AF43" s="55">
        <v>0</v>
      </c>
      <c r="AG43" s="55">
        <v>0</v>
      </c>
      <c r="AH43" s="55">
        <v>0</v>
      </c>
      <c r="AI43" s="55">
        <v>0</v>
      </c>
      <c r="AJ43" s="55">
        <v>0</v>
      </c>
      <c r="AK43" s="47">
        <v>0</v>
      </c>
    </row>
    <row r="44" spans="3:37" x14ac:dyDescent="0.25">
      <c r="O44" s="34" t="s">
        <v>100</v>
      </c>
      <c r="P44" s="55">
        <v>0</v>
      </c>
      <c r="Q44" s="55">
        <v>0</v>
      </c>
      <c r="R44" s="55">
        <v>0</v>
      </c>
      <c r="S44" s="55">
        <v>0</v>
      </c>
      <c r="T44" s="55">
        <v>0</v>
      </c>
      <c r="U44" s="55">
        <v>0</v>
      </c>
      <c r="V44" s="55">
        <v>0</v>
      </c>
      <c r="W44" s="55">
        <v>0</v>
      </c>
      <c r="X44" s="55">
        <v>0</v>
      </c>
      <c r="Y44" s="47">
        <v>0</v>
      </c>
      <c r="AA44" s="34" t="s">
        <v>100</v>
      </c>
      <c r="AB44" s="55">
        <v>0</v>
      </c>
      <c r="AC44" s="55">
        <v>0</v>
      </c>
      <c r="AD44" s="55">
        <v>0</v>
      </c>
      <c r="AE44" s="55">
        <v>0</v>
      </c>
      <c r="AF44" s="55">
        <v>0</v>
      </c>
      <c r="AG44" s="55">
        <v>0</v>
      </c>
      <c r="AH44" s="55">
        <v>0</v>
      </c>
      <c r="AI44" s="55">
        <v>0</v>
      </c>
      <c r="AJ44" s="55">
        <v>0</v>
      </c>
      <c r="AK44" s="47">
        <v>0</v>
      </c>
    </row>
    <row r="45" spans="3:37" x14ac:dyDescent="0.25">
      <c r="O45" s="34" t="s">
        <v>101</v>
      </c>
      <c r="P45" s="55">
        <v>0</v>
      </c>
      <c r="Q45" s="55">
        <v>0</v>
      </c>
      <c r="R45" s="55">
        <v>0</v>
      </c>
      <c r="S45" s="55">
        <v>0</v>
      </c>
      <c r="T45" s="55">
        <v>0</v>
      </c>
      <c r="U45" s="55">
        <v>0</v>
      </c>
      <c r="V45" s="55">
        <v>0</v>
      </c>
      <c r="W45" s="55">
        <v>0</v>
      </c>
      <c r="X45" s="55">
        <v>0</v>
      </c>
      <c r="Y45" s="47">
        <v>0</v>
      </c>
      <c r="AA45" s="34" t="s">
        <v>101</v>
      </c>
      <c r="AB45" s="55">
        <v>0</v>
      </c>
      <c r="AC45" s="55">
        <v>0</v>
      </c>
      <c r="AD45" s="55">
        <v>0</v>
      </c>
      <c r="AE45" s="55">
        <v>0</v>
      </c>
      <c r="AF45" s="55">
        <v>0</v>
      </c>
      <c r="AG45" s="55">
        <v>0</v>
      </c>
      <c r="AH45" s="55">
        <v>0</v>
      </c>
      <c r="AI45" s="55">
        <v>0</v>
      </c>
      <c r="AJ45" s="55">
        <v>0</v>
      </c>
      <c r="AK45" s="47">
        <v>0</v>
      </c>
    </row>
    <row r="46" spans="3:37" x14ac:dyDescent="0.25">
      <c r="O46" s="34" t="s">
        <v>102</v>
      </c>
      <c r="P46" s="55">
        <v>0</v>
      </c>
      <c r="Q46" s="55">
        <v>0</v>
      </c>
      <c r="R46" s="55">
        <v>0</v>
      </c>
      <c r="S46" s="55">
        <v>0</v>
      </c>
      <c r="T46" s="55">
        <v>0</v>
      </c>
      <c r="U46" s="55">
        <v>0</v>
      </c>
      <c r="V46" s="55">
        <v>0</v>
      </c>
      <c r="W46" s="55">
        <v>0</v>
      </c>
      <c r="X46" s="55">
        <v>0</v>
      </c>
      <c r="Y46" s="47">
        <v>0</v>
      </c>
      <c r="AA46" s="34" t="s">
        <v>102</v>
      </c>
      <c r="AB46" s="55">
        <v>0</v>
      </c>
      <c r="AC46" s="55">
        <v>0</v>
      </c>
      <c r="AD46" s="55">
        <v>0</v>
      </c>
      <c r="AE46" s="55">
        <v>0</v>
      </c>
      <c r="AF46" s="55">
        <v>0</v>
      </c>
      <c r="AG46" s="55">
        <v>0</v>
      </c>
      <c r="AH46" s="55">
        <v>0</v>
      </c>
      <c r="AI46" s="55">
        <v>0</v>
      </c>
      <c r="AJ46" s="55">
        <v>0</v>
      </c>
      <c r="AK46" s="47">
        <v>0</v>
      </c>
    </row>
    <row r="47" spans="3:37" x14ac:dyDescent="0.25">
      <c r="O47" s="34" t="s">
        <v>103</v>
      </c>
      <c r="P47" s="55">
        <v>0</v>
      </c>
      <c r="Q47" s="55">
        <v>0</v>
      </c>
      <c r="R47" s="55">
        <v>0</v>
      </c>
      <c r="S47" s="55">
        <v>0</v>
      </c>
      <c r="T47" s="55">
        <v>0</v>
      </c>
      <c r="U47" s="55">
        <v>0</v>
      </c>
      <c r="V47" s="55">
        <v>0</v>
      </c>
      <c r="W47" s="55">
        <v>0</v>
      </c>
      <c r="X47" s="55">
        <v>0</v>
      </c>
      <c r="Y47" s="47">
        <v>0</v>
      </c>
      <c r="AA47" s="34" t="s">
        <v>103</v>
      </c>
      <c r="AB47" s="55">
        <v>0</v>
      </c>
      <c r="AC47" s="55">
        <v>0</v>
      </c>
      <c r="AD47" s="55">
        <v>0</v>
      </c>
      <c r="AE47" s="55">
        <v>0</v>
      </c>
      <c r="AF47" s="55">
        <v>0</v>
      </c>
      <c r="AG47" s="55">
        <v>0</v>
      </c>
      <c r="AH47" s="55">
        <v>0</v>
      </c>
      <c r="AI47" s="55">
        <v>0</v>
      </c>
      <c r="AJ47" s="55">
        <v>0</v>
      </c>
      <c r="AK47" s="47">
        <v>0</v>
      </c>
    </row>
    <row r="48" spans="3:37" x14ac:dyDescent="0.25">
      <c r="O48" s="34" t="s">
        <v>104</v>
      </c>
      <c r="P48" s="55">
        <v>0</v>
      </c>
      <c r="Q48" s="55">
        <v>0</v>
      </c>
      <c r="R48" s="55">
        <v>0</v>
      </c>
      <c r="S48" s="55">
        <v>0</v>
      </c>
      <c r="T48" s="55">
        <v>0</v>
      </c>
      <c r="U48" s="55">
        <v>0</v>
      </c>
      <c r="V48" s="55">
        <v>0</v>
      </c>
      <c r="W48" s="55">
        <v>0</v>
      </c>
      <c r="X48" s="55">
        <v>0</v>
      </c>
      <c r="Y48" s="47">
        <v>0</v>
      </c>
      <c r="AA48" s="34" t="s">
        <v>104</v>
      </c>
      <c r="AB48" s="55">
        <v>0</v>
      </c>
      <c r="AC48" s="55">
        <v>0</v>
      </c>
      <c r="AD48" s="55">
        <v>0</v>
      </c>
      <c r="AE48" s="55">
        <v>0</v>
      </c>
      <c r="AF48" s="55">
        <v>0</v>
      </c>
      <c r="AG48" s="55">
        <v>0</v>
      </c>
      <c r="AH48" s="55">
        <v>0</v>
      </c>
      <c r="AI48" s="55">
        <v>0</v>
      </c>
      <c r="AJ48" s="55">
        <v>0</v>
      </c>
      <c r="AK48" s="47">
        <v>0</v>
      </c>
    </row>
    <row r="49" spans="15:37" x14ac:dyDescent="0.25">
      <c r="O49" s="34" t="s">
        <v>105</v>
      </c>
      <c r="P49" s="55">
        <v>0</v>
      </c>
      <c r="Q49" s="55">
        <v>0</v>
      </c>
      <c r="R49" s="55">
        <v>0</v>
      </c>
      <c r="S49" s="55">
        <v>0</v>
      </c>
      <c r="T49" s="55">
        <v>0</v>
      </c>
      <c r="U49" s="55">
        <v>0</v>
      </c>
      <c r="V49" s="55">
        <v>0</v>
      </c>
      <c r="W49" s="55">
        <v>0</v>
      </c>
      <c r="X49" s="55">
        <v>0</v>
      </c>
      <c r="Y49" s="47">
        <v>0</v>
      </c>
      <c r="AA49" s="34" t="s">
        <v>105</v>
      </c>
      <c r="AB49" s="55">
        <v>0</v>
      </c>
      <c r="AC49" s="55">
        <v>0</v>
      </c>
      <c r="AD49" s="55">
        <v>0</v>
      </c>
      <c r="AE49" s="55">
        <v>0</v>
      </c>
      <c r="AF49" s="55">
        <v>0</v>
      </c>
      <c r="AG49" s="55">
        <v>0</v>
      </c>
      <c r="AH49" s="55">
        <v>0</v>
      </c>
      <c r="AI49" s="55">
        <v>0</v>
      </c>
      <c r="AJ49" s="55">
        <v>0</v>
      </c>
      <c r="AK49" s="47">
        <v>0</v>
      </c>
    </row>
    <row r="50" spans="15:37" x14ac:dyDescent="0.25">
      <c r="O50" s="34" t="s">
        <v>106</v>
      </c>
      <c r="P50" s="55">
        <v>0</v>
      </c>
      <c r="Q50" s="55">
        <v>0</v>
      </c>
      <c r="R50" s="55">
        <v>0</v>
      </c>
      <c r="S50" s="55">
        <v>0</v>
      </c>
      <c r="T50" s="55">
        <v>0</v>
      </c>
      <c r="U50" s="55">
        <v>0</v>
      </c>
      <c r="V50" s="55">
        <v>0</v>
      </c>
      <c r="W50" s="55">
        <v>0</v>
      </c>
      <c r="X50" s="55">
        <v>0</v>
      </c>
      <c r="Y50" s="47">
        <v>0</v>
      </c>
      <c r="AA50" s="34" t="s">
        <v>106</v>
      </c>
      <c r="AB50" s="55">
        <v>0</v>
      </c>
      <c r="AC50" s="55">
        <v>0</v>
      </c>
      <c r="AD50" s="55">
        <v>1</v>
      </c>
      <c r="AE50" s="55">
        <v>0</v>
      </c>
      <c r="AF50" s="55">
        <v>1</v>
      </c>
      <c r="AG50" s="55">
        <v>1</v>
      </c>
      <c r="AH50" s="55">
        <v>0</v>
      </c>
      <c r="AI50" s="55">
        <v>0</v>
      </c>
      <c r="AJ50" s="55">
        <v>1</v>
      </c>
      <c r="AK50" s="47">
        <v>4</v>
      </c>
    </row>
    <row r="51" spans="15:37" x14ac:dyDescent="0.25">
      <c r="O51" s="34" t="s">
        <v>107</v>
      </c>
      <c r="P51" s="55">
        <v>1</v>
      </c>
      <c r="Q51" s="55">
        <v>0</v>
      </c>
      <c r="R51" s="55">
        <v>2</v>
      </c>
      <c r="S51" s="55">
        <v>1</v>
      </c>
      <c r="T51" s="55">
        <v>0</v>
      </c>
      <c r="U51" s="55">
        <v>1</v>
      </c>
      <c r="V51" s="55">
        <v>3</v>
      </c>
      <c r="W51" s="55">
        <v>0</v>
      </c>
      <c r="X51" s="55">
        <v>5</v>
      </c>
      <c r="Y51" s="47">
        <v>13</v>
      </c>
      <c r="AA51" s="34" t="s">
        <v>107</v>
      </c>
      <c r="AB51" s="55">
        <v>0</v>
      </c>
      <c r="AC51" s="55">
        <v>2</v>
      </c>
      <c r="AD51" s="55">
        <v>2</v>
      </c>
      <c r="AE51" s="55">
        <v>8</v>
      </c>
      <c r="AF51" s="55">
        <v>11</v>
      </c>
      <c r="AG51" s="55">
        <v>14</v>
      </c>
      <c r="AH51" s="55">
        <v>14</v>
      </c>
      <c r="AI51" s="55">
        <v>5</v>
      </c>
      <c r="AJ51" s="55">
        <v>17</v>
      </c>
      <c r="AK51" s="47">
        <v>73</v>
      </c>
    </row>
    <row r="52" spans="15:37" x14ac:dyDescent="0.25">
      <c r="O52" s="34" t="s">
        <v>108</v>
      </c>
      <c r="P52" s="55">
        <v>0</v>
      </c>
      <c r="Q52" s="55">
        <v>1</v>
      </c>
      <c r="R52" s="55">
        <v>4</v>
      </c>
      <c r="S52" s="55">
        <v>12</v>
      </c>
      <c r="T52" s="55">
        <v>29</v>
      </c>
      <c r="U52" s="55">
        <v>19</v>
      </c>
      <c r="V52" s="55">
        <v>28</v>
      </c>
      <c r="W52" s="55">
        <v>28</v>
      </c>
      <c r="X52" s="55">
        <v>64</v>
      </c>
      <c r="Y52" s="47">
        <v>185</v>
      </c>
      <c r="AA52" s="34" t="s">
        <v>108</v>
      </c>
      <c r="AB52" s="55">
        <v>1</v>
      </c>
      <c r="AC52" s="55">
        <v>3</v>
      </c>
      <c r="AD52" s="55">
        <v>5</v>
      </c>
      <c r="AE52" s="55">
        <v>6</v>
      </c>
      <c r="AF52" s="55">
        <v>10</v>
      </c>
      <c r="AG52" s="55">
        <v>8</v>
      </c>
      <c r="AH52" s="55">
        <v>14</v>
      </c>
      <c r="AI52" s="55">
        <v>13</v>
      </c>
      <c r="AJ52" s="55">
        <v>27</v>
      </c>
      <c r="AK52" s="47">
        <v>87</v>
      </c>
    </row>
    <row r="53" spans="15:37" x14ac:dyDescent="0.25">
      <c r="O53" s="34" t="s">
        <v>109</v>
      </c>
      <c r="P53" s="55">
        <v>1</v>
      </c>
      <c r="Q53" s="55">
        <v>0</v>
      </c>
      <c r="R53" s="55">
        <v>1</v>
      </c>
      <c r="S53" s="55">
        <v>8</v>
      </c>
      <c r="T53" s="55">
        <v>11</v>
      </c>
      <c r="U53" s="55">
        <v>12</v>
      </c>
      <c r="V53" s="55">
        <v>6</v>
      </c>
      <c r="W53" s="55">
        <v>12</v>
      </c>
      <c r="X53" s="55">
        <v>121</v>
      </c>
      <c r="Y53" s="47">
        <v>172</v>
      </c>
      <c r="AA53" s="34" t="s">
        <v>109</v>
      </c>
      <c r="AB53" s="55">
        <v>0</v>
      </c>
      <c r="AC53" s="55">
        <v>0</v>
      </c>
      <c r="AD53" s="55">
        <v>0</v>
      </c>
      <c r="AE53" s="55">
        <v>1</v>
      </c>
      <c r="AF53" s="55">
        <v>0</v>
      </c>
      <c r="AG53" s="55">
        <v>0</v>
      </c>
      <c r="AH53" s="55">
        <v>0</v>
      </c>
      <c r="AI53" s="55">
        <v>2</v>
      </c>
      <c r="AJ53" s="55">
        <v>9</v>
      </c>
      <c r="AK53" s="47">
        <v>12</v>
      </c>
    </row>
    <row r="54" spans="15:37" ht="15.75" thickBot="1" x14ac:dyDescent="0.3">
      <c r="O54" s="48" t="s">
        <v>110</v>
      </c>
      <c r="P54" s="49">
        <v>2</v>
      </c>
      <c r="Q54" s="49">
        <v>1</v>
      </c>
      <c r="R54" s="49">
        <v>7</v>
      </c>
      <c r="S54" s="49">
        <v>21</v>
      </c>
      <c r="T54" s="49">
        <v>40</v>
      </c>
      <c r="U54" s="49">
        <v>32</v>
      </c>
      <c r="V54" s="49">
        <v>37</v>
      </c>
      <c r="W54" s="49">
        <v>40</v>
      </c>
      <c r="X54" s="49">
        <v>190</v>
      </c>
      <c r="Y54" s="49">
        <v>370</v>
      </c>
      <c r="AA54" s="48" t="s">
        <v>110</v>
      </c>
      <c r="AB54" s="49">
        <v>1</v>
      </c>
      <c r="AC54" s="49">
        <v>5</v>
      </c>
      <c r="AD54" s="49">
        <v>8</v>
      </c>
      <c r="AE54" s="49">
        <v>15</v>
      </c>
      <c r="AF54" s="49">
        <v>22</v>
      </c>
      <c r="AG54" s="49">
        <v>23</v>
      </c>
      <c r="AH54" s="49">
        <v>28</v>
      </c>
      <c r="AI54" s="49">
        <v>20</v>
      </c>
      <c r="AJ54" s="49">
        <v>54</v>
      </c>
      <c r="AK54" s="49">
        <v>176</v>
      </c>
    </row>
    <row r="55" spans="15:37" ht="15.75" thickTop="1" x14ac:dyDescent="0.25"/>
    <row r="56" spans="15:37" x14ac:dyDescent="0.25">
      <c r="O56" s="34" t="s">
        <v>111</v>
      </c>
      <c r="P56" s="34"/>
      <c r="Q56" s="34"/>
      <c r="R56" s="34"/>
      <c r="S56" s="34"/>
      <c r="T56" s="34"/>
      <c r="U56" s="34"/>
      <c r="V56" s="34"/>
      <c r="W56" s="34"/>
      <c r="X56" s="34"/>
      <c r="Y56" s="34"/>
      <c r="AA56" s="34" t="s">
        <v>111</v>
      </c>
      <c r="AB56" s="34"/>
      <c r="AC56" s="34"/>
      <c r="AD56" s="34"/>
      <c r="AE56" s="34"/>
      <c r="AF56" s="34"/>
      <c r="AG56" s="34"/>
      <c r="AH56" s="34"/>
      <c r="AI56" s="34"/>
      <c r="AJ56" s="34"/>
      <c r="AK56" s="34"/>
    </row>
    <row r="57" spans="15:37" x14ac:dyDescent="0.25">
      <c r="O57" s="34" t="s">
        <v>98</v>
      </c>
      <c r="P57" s="47">
        <v>0</v>
      </c>
      <c r="Q57" s="47">
        <v>0</v>
      </c>
      <c r="R57" s="47">
        <v>0</v>
      </c>
      <c r="S57" s="47">
        <v>0</v>
      </c>
      <c r="T57" s="47">
        <v>0</v>
      </c>
      <c r="U57" s="47">
        <v>0</v>
      </c>
      <c r="V57" s="47">
        <v>0</v>
      </c>
      <c r="W57" s="47">
        <v>0</v>
      </c>
      <c r="X57" s="47">
        <v>0</v>
      </c>
      <c r="Y57" s="47">
        <v>0</v>
      </c>
      <c r="AA57" s="34" t="s">
        <v>98</v>
      </c>
      <c r="AB57" s="47">
        <v>0</v>
      </c>
      <c r="AC57" s="47">
        <v>0</v>
      </c>
      <c r="AD57" s="47">
        <v>0</v>
      </c>
      <c r="AE57" s="47">
        <v>0</v>
      </c>
      <c r="AF57" s="47">
        <v>0</v>
      </c>
      <c r="AG57" s="47">
        <v>0</v>
      </c>
      <c r="AH57" s="47">
        <v>0</v>
      </c>
      <c r="AI57" s="47">
        <v>0</v>
      </c>
      <c r="AJ57" s="47">
        <v>0</v>
      </c>
      <c r="AK57" s="47">
        <v>0</v>
      </c>
    </row>
    <row r="58" spans="15:37" x14ac:dyDescent="0.25">
      <c r="O58" s="34" t="s">
        <v>99</v>
      </c>
      <c r="P58" s="55">
        <v>0</v>
      </c>
      <c r="Q58" s="55">
        <v>0</v>
      </c>
      <c r="R58" s="55">
        <v>0</v>
      </c>
      <c r="S58" s="55">
        <v>0</v>
      </c>
      <c r="T58" s="55">
        <v>0</v>
      </c>
      <c r="U58" s="55">
        <v>0</v>
      </c>
      <c r="V58" s="55">
        <v>0</v>
      </c>
      <c r="W58" s="55">
        <v>0</v>
      </c>
      <c r="X58" s="55">
        <v>0</v>
      </c>
      <c r="Y58" s="47">
        <v>0</v>
      </c>
      <c r="AA58" s="34" t="s">
        <v>99</v>
      </c>
      <c r="AB58" s="55">
        <v>0</v>
      </c>
      <c r="AC58" s="55">
        <v>0</v>
      </c>
      <c r="AD58" s="55">
        <v>0</v>
      </c>
      <c r="AE58" s="55">
        <v>0</v>
      </c>
      <c r="AF58" s="55">
        <v>0</v>
      </c>
      <c r="AG58" s="55">
        <v>0</v>
      </c>
      <c r="AH58" s="55">
        <v>0</v>
      </c>
      <c r="AI58" s="55">
        <v>0</v>
      </c>
      <c r="AJ58" s="55">
        <v>0</v>
      </c>
      <c r="AK58" s="47">
        <v>0</v>
      </c>
    </row>
    <row r="59" spans="15:37" x14ac:dyDescent="0.25">
      <c r="O59" s="34" t="s">
        <v>100</v>
      </c>
      <c r="P59" s="55">
        <v>0</v>
      </c>
      <c r="Q59" s="55">
        <v>0</v>
      </c>
      <c r="R59" s="55">
        <v>0</v>
      </c>
      <c r="S59" s="55">
        <v>0</v>
      </c>
      <c r="T59" s="55">
        <v>0</v>
      </c>
      <c r="U59" s="55">
        <v>0</v>
      </c>
      <c r="V59" s="55">
        <v>0</v>
      </c>
      <c r="W59" s="55">
        <v>0</v>
      </c>
      <c r="X59" s="55">
        <v>0</v>
      </c>
      <c r="Y59" s="47">
        <v>0</v>
      </c>
      <c r="AA59" s="34" t="s">
        <v>100</v>
      </c>
      <c r="AB59" s="55">
        <v>0</v>
      </c>
      <c r="AC59" s="55">
        <v>0</v>
      </c>
      <c r="AD59" s="55">
        <v>0</v>
      </c>
      <c r="AE59" s="55">
        <v>0</v>
      </c>
      <c r="AF59" s="55">
        <v>0</v>
      </c>
      <c r="AG59" s="55">
        <v>0</v>
      </c>
      <c r="AH59" s="55">
        <v>0</v>
      </c>
      <c r="AI59" s="55">
        <v>0</v>
      </c>
      <c r="AJ59" s="55">
        <v>0</v>
      </c>
      <c r="AK59" s="47">
        <v>0</v>
      </c>
    </row>
    <row r="60" spans="15:37" x14ac:dyDescent="0.25">
      <c r="O60" s="34" t="s">
        <v>101</v>
      </c>
      <c r="P60" s="55">
        <v>0</v>
      </c>
      <c r="Q60" s="55">
        <v>0</v>
      </c>
      <c r="R60" s="55">
        <v>0</v>
      </c>
      <c r="S60" s="55">
        <v>0</v>
      </c>
      <c r="T60" s="55">
        <v>0</v>
      </c>
      <c r="U60" s="55">
        <v>0</v>
      </c>
      <c r="V60" s="55">
        <v>0</v>
      </c>
      <c r="W60" s="55">
        <v>0</v>
      </c>
      <c r="X60" s="55">
        <v>0</v>
      </c>
      <c r="Y60" s="47">
        <v>0</v>
      </c>
      <c r="AA60" s="34" t="s">
        <v>101</v>
      </c>
      <c r="AB60" s="55">
        <v>0</v>
      </c>
      <c r="AC60" s="55">
        <v>0</v>
      </c>
      <c r="AD60" s="55">
        <v>0</v>
      </c>
      <c r="AE60" s="55">
        <v>0</v>
      </c>
      <c r="AF60" s="55">
        <v>0</v>
      </c>
      <c r="AG60" s="55">
        <v>0</v>
      </c>
      <c r="AH60" s="55">
        <v>0</v>
      </c>
      <c r="AI60" s="55">
        <v>0</v>
      </c>
      <c r="AJ60" s="55">
        <v>0</v>
      </c>
      <c r="AK60" s="47">
        <v>0</v>
      </c>
    </row>
    <row r="61" spans="15:37" x14ac:dyDescent="0.25">
      <c r="O61" s="34" t="s">
        <v>102</v>
      </c>
      <c r="P61" s="55">
        <v>0</v>
      </c>
      <c r="Q61" s="55">
        <v>0</v>
      </c>
      <c r="R61" s="55">
        <v>0</v>
      </c>
      <c r="S61" s="55">
        <v>0</v>
      </c>
      <c r="T61" s="55">
        <v>0</v>
      </c>
      <c r="U61" s="55">
        <v>0</v>
      </c>
      <c r="V61" s="55">
        <v>0</v>
      </c>
      <c r="W61" s="55">
        <v>0</v>
      </c>
      <c r="X61" s="55">
        <v>0</v>
      </c>
      <c r="Y61" s="47">
        <v>0</v>
      </c>
      <c r="AA61" s="34" t="s">
        <v>102</v>
      </c>
      <c r="AB61" s="55">
        <v>0</v>
      </c>
      <c r="AC61" s="55">
        <v>0</v>
      </c>
      <c r="AD61" s="55">
        <v>0</v>
      </c>
      <c r="AE61" s="55">
        <v>0</v>
      </c>
      <c r="AF61" s="55">
        <v>0</v>
      </c>
      <c r="AG61" s="55">
        <v>0</v>
      </c>
      <c r="AH61" s="55">
        <v>0</v>
      </c>
      <c r="AI61" s="55">
        <v>0</v>
      </c>
      <c r="AJ61" s="55">
        <v>0</v>
      </c>
      <c r="AK61" s="47">
        <v>0</v>
      </c>
    </row>
    <row r="62" spans="15:37" x14ac:dyDescent="0.25">
      <c r="O62" s="34" t="s">
        <v>103</v>
      </c>
      <c r="P62" s="55">
        <v>0</v>
      </c>
      <c r="Q62" s="55">
        <v>0</v>
      </c>
      <c r="R62" s="55">
        <v>0</v>
      </c>
      <c r="S62" s="55">
        <v>0</v>
      </c>
      <c r="T62" s="55">
        <v>0</v>
      </c>
      <c r="U62" s="55">
        <v>0</v>
      </c>
      <c r="V62" s="55">
        <v>0</v>
      </c>
      <c r="W62" s="55">
        <v>0</v>
      </c>
      <c r="X62" s="55">
        <v>0</v>
      </c>
      <c r="Y62" s="47">
        <v>0</v>
      </c>
      <c r="AA62" s="34" t="s">
        <v>103</v>
      </c>
      <c r="AB62" s="55">
        <v>0</v>
      </c>
      <c r="AC62" s="55">
        <v>0</v>
      </c>
      <c r="AD62" s="55">
        <v>0</v>
      </c>
      <c r="AE62" s="55">
        <v>0</v>
      </c>
      <c r="AF62" s="55">
        <v>0</v>
      </c>
      <c r="AG62" s="55">
        <v>0</v>
      </c>
      <c r="AH62" s="55">
        <v>0</v>
      </c>
      <c r="AI62" s="55">
        <v>0</v>
      </c>
      <c r="AJ62" s="55">
        <v>0</v>
      </c>
      <c r="AK62" s="47">
        <v>0</v>
      </c>
    </row>
    <row r="63" spans="15:37" x14ac:dyDescent="0.25">
      <c r="O63" s="34" t="s">
        <v>104</v>
      </c>
      <c r="P63" s="55">
        <v>0</v>
      </c>
      <c r="Q63" s="55">
        <v>0</v>
      </c>
      <c r="R63" s="55">
        <v>0</v>
      </c>
      <c r="S63" s="55">
        <v>0</v>
      </c>
      <c r="T63" s="55">
        <v>0</v>
      </c>
      <c r="U63" s="55">
        <v>0</v>
      </c>
      <c r="V63" s="55">
        <v>0</v>
      </c>
      <c r="W63" s="55">
        <v>0</v>
      </c>
      <c r="X63" s="55">
        <v>0</v>
      </c>
      <c r="Y63" s="47">
        <v>0</v>
      </c>
      <c r="AA63" s="34" t="s">
        <v>104</v>
      </c>
      <c r="AB63" s="55">
        <v>0</v>
      </c>
      <c r="AC63" s="55">
        <v>0</v>
      </c>
      <c r="AD63" s="55">
        <v>0</v>
      </c>
      <c r="AE63" s="55">
        <v>0</v>
      </c>
      <c r="AF63" s="55">
        <v>0</v>
      </c>
      <c r="AG63" s="55">
        <v>0</v>
      </c>
      <c r="AH63" s="55">
        <v>0</v>
      </c>
      <c r="AI63" s="55">
        <v>0</v>
      </c>
      <c r="AJ63" s="55">
        <v>0</v>
      </c>
      <c r="AK63" s="47">
        <v>0</v>
      </c>
    </row>
    <row r="64" spans="15:37" x14ac:dyDescent="0.25">
      <c r="O64" s="34" t="s">
        <v>105</v>
      </c>
      <c r="P64" s="55">
        <v>0</v>
      </c>
      <c r="Q64" s="55">
        <v>0</v>
      </c>
      <c r="R64" s="55">
        <v>0</v>
      </c>
      <c r="S64" s="55">
        <v>0</v>
      </c>
      <c r="T64" s="55">
        <v>0</v>
      </c>
      <c r="U64" s="55">
        <v>0</v>
      </c>
      <c r="V64" s="55">
        <v>0</v>
      </c>
      <c r="W64" s="55">
        <v>0</v>
      </c>
      <c r="X64" s="55">
        <v>0</v>
      </c>
      <c r="Y64" s="47">
        <v>0</v>
      </c>
      <c r="AA64" s="34" t="s">
        <v>105</v>
      </c>
      <c r="AB64" s="55">
        <v>0</v>
      </c>
      <c r="AC64" s="55">
        <v>0</v>
      </c>
      <c r="AD64" s="55">
        <v>0</v>
      </c>
      <c r="AE64" s="55">
        <v>0</v>
      </c>
      <c r="AF64" s="55">
        <v>0</v>
      </c>
      <c r="AG64" s="55">
        <v>0</v>
      </c>
      <c r="AH64" s="55">
        <v>0</v>
      </c>
      <c r="AI64" s="55">
        <v>0</v>
      </c>
      <c r="AJ64" s="55">
        <v>0</v>
      </c>
      <c r="AK64" s="47">
        <v>0</v>
      </c>
    </row>
    <row r="65" spans="15:37" x14ac:dyDescent="0.25">
      <c r="O65" s="34" t="s">
        <v>106</v>
      </c>
      <c r="P65" s="55">
        <v>0</v>
      </c>
      <c r="Q65" s="55">
        <v>0</v>
      </c>
      <c r="R65" s="55">
        <v>0</v>
      </c>
      <c r="S65" s="55">
        <v>0</v>
      </c>
      <c r="T65" s="55">
        <v>0</v>
      </c>
      <c r="U65" s="55">
        <v>0</v>
      </c>
      <c r="V65" s="55">
        <v>0</v>
      </c>
      <c r="W65" s="55">
        <v>0</v>
      </c>
      <c r="X65" s="55">
        <v>0</v>
      </c>
      <c r="Y65" s="47">
        <v>0</v>
      </c>
      <c r="AA65" s="34" t="s">
        <v>106</v>
      </c>
      <c r="AB65" s="55">
        <v>0</v>
      </c>
      <c r="AC65" s="55">
        <v>0</v>
      </c>
      <c r="AD65" s="55">
        <v>82434</v>
      </c>
      <c r="AE65" s="55">
        <v>0</v>
      </c>
      <c r="AF65" s="55">
        <v>138890</v>
      </c>
      <c r="AG65" s="55">
        <v>145611</v>
      </c>
      <c r="AH65" s="55">
        <v>0</v>
      </c>
      <c r="AI65" s="55">
        <v>0</v>
      </c>
      <c r="AJ65" s="55">
        <v>69853</v>
      </c>
      <c r="AK65" s="47">
        <v>109196.99999999999</v>
      </c>
    </row>
    <row r="66" spans="15:37" x14ac:dyDescent="0.25">
      <c r="O66" s="34" t="s">
        <v>107</v>
      </c>
      <c r="P66" s="55">
        <v>79457</v>
      </c>
      <c r="Q66" s="55">
        <v>0</v>
      </c>
      <c r="R66" s="55">
        <v>52466.5</v>
      </c>
      <c r="S66" s="55">
        <v>80802</v>
      </c>
      <c r="T66" s="55">
        <v>0</v>
      </c>
      <c r="U66" s="55">
        <v>87837</v>
      </c>
      <c r="V66" s="55">
        <v>102757</v>
      </c>
      <c r="W66" s="55">
        <v>0</v>
      </c>
      <c r="X66" s="55">
        <v>116127.8</v>
      </c>
      <c r="Y66" s="47">
        <v>95533.76923076922</v>
      </c>
      <c r="AA66" s="34" t="s">
        <v>107</v>
      </c>
      <c r="AB66" s="55">
        <v>0</v>
      </c>
      <c r="AC66" s="55">
        <v>56895</v>
      </c>
      <c r="AD66" s="55">
        <v>65091.5</v>
      </c>
      <c r="AE66" s="55">
        <v>92548</v>
      </c>
      <c r="AF66" s="55">
        <v>87106.363636363632</v>
      </c>
      <c r="AG66" s="55">
        <v>112240.92857142857</v>
      </c>
      <c r="AH66" s="55">
        <v>115466.85714285714</v>
      </c>
      <c r="AI66" s="55">
        <v>112428.4</v>
      </c>
      <c r="AJ66" s="55">
        <v>119689.23529411765</v>
      </c>
      <c r="AK66" s="47">
        <v>105853.35616438356</v>
      </c>
    </row>
    <row r="67" spans="15:37" x14ac:dyDescent="0.25">
      <c r="O67" s="34" t="s">
        <v>108</v>
      </c>
      <c r="P67" s="55">
        <v>0</v>
      </c>
      <c r="Q67" s="55">
        <v>92679</v>
      </c>
      <c r="R67" s="55">
        <v>70828.499999999985</v>
      </c>
      <c r="S67" s="55">
        <v>92228.083333333328</v>
      </c>
      <c r="T67" s="55">
        <v>105197.03448275864</v>
      </c>
      <c r="U67" s="55">
        <v>97310.68421052632</v>
      </c>
      <c r="V67" s="55">
        <v>106498.21428571428</v>
      </c>
      <c r="W67" s="55">
        <v>111474.39285714286</v>
      </c>
      <c r="X67" s="55">
        <v>125349.07812499997</v>
      </c>
      <c r="Y67" s="47">
        <v>110853.62702702703</v>
      </c>
      <c r="AA67" s="34" t="s">
        <v>108</v>
      </c>
      <c r="AB67" s="55">
        <v>200155</v>
      </c>
      <c r="AC67" s="55">
        <v>34219</v>
      </c>
      <c r="AD67" s="55">
        <v>80839.600000000006</v>
      </c>
      <c r="AE67" s="55">
        <v>100186.66666666667</v>
      </c>
      <c r="AF67" s="55">
        <v>101466.1</v>
      </c>
      <c r="AG67" s="55">
        <v>120035.49999999999</v>
      </c>
      <c r="AH67" s="55">
        <v>104482.99999999999</v>
      </c>
      <c r="AI67" s="55">
        <v>125834.46153846156</v>
      </c>
      <c r="AJ67" s="55">
        <v>124543.18518518517</v>
      </c>
      <c r="AK67" s="47">
        <v>112004.03448275859</v>
      </c>
    </row>
    <row r="68" spans="15:37" x14ac:dyDescent="0.25">
      <c r="O68" s="50" t="s">
        <v>109</v>
      </c>
      <c r="P68" s="55">
        <v>10878</v>
      </c>
      <c r="Q68" s="55">
        <v>0</v>
      </c>
      <c r="R68" s="55">
        <v>115214</v>
      </c>
      <c r="S68" s="55">
        <v>80280</v>
      </c>
      <c r="T68" s="55">
        <v>105516.54545454546</v>
      </c>
      <c r="U68" s="55">
        <v>116639.25</v>
      </c>
      <c r="V68" s="55">
        <v>116190.5</v>
      </c>
      <c r="W68" s="55">
        <v>108974.91666666667</v>
      </c>
      <c r="X68" s="55">
        <v>119533.57024793389</v>
      </c>
      <c r="Y68" s="47">
        <v>115099.35465116279</v>
      </c>
      <c r="AA68" s="50" t="s">
        <v>109</v>
      </c>
      <c r="AB68" s="55">
        <v>0</v>
      </c>
      <c r="AC68" s="55">
        <v>0</v>
      </c>
      <c r="AD68" s="55">
        <v>0</v>
      </c>
      <c r="AE68" s="55">
        <v>122508</v>
      </c>
      <c r="AF68" s="55">
        <v>0</v>
      </c>
      <c r="AG68" s="55">
        <v>0</v>
      </c>
      <c r="AH68" s="55">
        <v>0</v>
      </c>
      <c r="AI68" s="55">
        <v>107697</v>
      </c>
      <c r="AJ68" s="55">
        <v>110947.33333333334</v>
      </c>
      <c r="AK68" s="47">
        <v>111369</v>
      </c>
    </row>
    <row r="69" spans="15:37" ht="15.75" thickBot="1" x14ac:dyDescent="0.3">
      <c r="O69" s="48" t="s">
        <v>110</v>
      </c>
      <c r="P69" s="49">
        <v>45167.5</v>
      </c>
      <c r="Q69" s="49">
        <v>92679</v>
      </c>
      <c r="R69" s="49">
        <v>71922.999999999985</v>
      </c>
      <c r="S69" s="49">
        <v>87132.333333333328</v>
      </c>
      <c r="T69" s="49">
        <v>105284.90000000002</v>
      </c>
      <c r="U69" s="49">
        <v>104262.84375</v>
      </c>
      <c r="V69" s="49">
        <v>107766.59459459459</v>
      </c>
      <c r="W69" s="49">
        <v>110724.55</v>
      </c>
      <c r="X69" s="49">
        <v>121402.85263157895</v>
      </c>
      <c r="Y69" s="49">
        <v>112289.05135135133</v>
      </c>
      <c r="AA69" s="48" t="s">
        <v>110</v>
      </c>
      <c r="AB69" s="49">
        <v>200155</v>
      </c>
      <c r="AC69" s="49">
        <v>43289.4</v>
      </c>
      <c r="AD69" s="49">
        <v>77101.874999999985</v>
      </c>
      <c r="AE69" s="49">
        <v>97600.8</v>
      </c>
      <c r="AF69" s="49">
        <v>95987.318181818177</v>
      </c>
      <c r="AG69" s="49">
        <v>116402.95652173914</v>
      </c>
      <c r="AH69" s="49">
        <v>109974.92857142857</v>
      </c>
      <c r="AI69" s="49">
        <v>120669.2</v>
      </c>
      <c r="AJ69" s="49">
        <v>119736.33333333333</v>
      </c>
      <c r="AK69" s="49">
        <v>109345.80681818179</v>
      </c>
    </row>
    <row r="70" spans="15:37" ht="15.75" thickTop="1" x14ac:dyDescent="0.25"/>
  </sheetData>
  <hyperlinks>
    <hyperlink ref="A1" location="TOC!A1" display="TOC" xr:uid="{00000000-0004-0000-03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5"/>
  <sheetViews>
    <sheetView zoomScale="85" zoomScaleNormal="85" workbookViewId="0">
      <selection activeCell="J31" sqref="J31"/>
    </sheetView>
  </sheetViews>
  <sheetFormatPr defaultRowHeight="15" x14ac:dyDescent="0.25"/>
  <cols>
    <col min="1" max="1" width="23.28515625" customWidth="1"/>
    <col min="3" max="5" width="18.5703125" style="8" customWidth="1"/>
    <col min="6" max="7" width="18.5703125" customWidth="1"/>
    <col min="8" max="8" width="16.5703125" customWidth="1"/>
    <col min="9" max="9" width="18.5703125" customWidth="1"/>
    <col min="10" max="10" width="17.7109375" customWidth="1"/>
    <col min="11" max="11" width="24" customWidth="1"/>
    <col min="12" max="13" width="15.140625" style="25" customWidth="1"/>
  </cols>
  <sheetData>
    <row r="1" spans="1:7" x14ac:dyDescent="0.25">
      <c r="A1" s="1" t="s">
        <v>0</v>
      </c>
    </row>
    <row r="2" spans="1:7" x14ac:dyDescent="0.25">
      <c r="A2" s="1"/>
    </row>
    <row r="3" spans="1:7" x14ac:dyDescent="0.25">
      <c r="A3" t="s">
        <v>201</v>
      </c>
    </row>
    <row r="5" spans="1:7" ht="18" x14ac:dyDescent="0.25">
      <c r="B5" s="56" t="s">
        <v>119</v>
      </c>
      <c r="C5"/>
      <c r="D5"/>
      <c r="E5"/>
    </row>
    <row r="6" spans="1:7" ht="16.5" x14ac:dyDescent="0.25">
      <c r="B6" s="57" t="s">
        <v>120</v>
      </c>
      <c r="C6"/>
      <c r="D6"/>
      <c r="E6"/>
    </row>
    <row r="7" spans="1:7" ht="48.75" x14ac:dyDescent="0.3">
      <c r="B7" s="58" t="s">
        <v>121</v>
      </c>
      <c r="C7" s="59" t="s">
        <v>122</v>
      </c>
      <c r="D7" s="60" t="s">
        <v>123</v>
      </c>
      <c r="E7" s="61" t="s">
        <v>121</v>
      </c>
      <c r="F7" s="62" t="s">
        <v>124</v>
      </c>
      <c r="G7" s="60" t="s">
        <v>123</v>
      </c>
    </row>
    <row r="8" spans="1:7" ht="27" x14ac:dyDescent="0.25">
      <c r="B8" s="63" t="s">
        <v>125</v>
      </c>
      <c r="C8" s="64">
        <v>0</v>
      </c>
      <c r="D8" s="65">
        <v>0</v>
      </c>
      <c r="E8" s="63" t="s">
        <v>125</v>
      </c>
      <c r="F8" s="66">
        <v>0</v>
      </c>
      <c r="G8" s="65">
        <v>0</v>
      </c>
    </row>
    <row r="9" spans="1:7" x14ac:dyDescent="0.25">
      <c r="B9" s="67" t="s">
        <v>126</v>
      </c>
      <c r="C9" s="68">
        <v>0</v>
      </c>
      <c r="D9" s="69">
        <v>0</v>
      </c>
      <c r="E9" s="67" t="s">
        <v>126</v>
      </c>
      <c r="F9" s="70">
        <v>0</v>
      </c>
      <c r="G9" s="69">
        <v>0</v>
      </c>
    </row>
    <row r="10" spans="1:7" x14ac:dyDescent="0.25">
      <c r="B10" s="67" t="s">
        <v>127</v>
      </c>
      <c r="C10" s="68">
        <v>0</v>
      </c>
      <c r="D10" s="69">
        <v>0</v>
      </c>
      <c r="E10" s="67" t="s">
        <v>127</v>
      </c>
      <c r="F10" s="70">
        <v>0</v>
      </c>
      <c r="G10" s="69">
        <v>0</v>
      </c>
    </row>
    <row r="11" spans="1:7" x14ac:dyDescent="0.25">
      <c r="B11" s="67" t="s">
        <v>128</v>
      </c>
      <c r="C11" s="68">
        <v>0</v>
      </c>
      <c r="D11" s="69">
        <v>0</v>
      </c>
      <c r="E11" s="67" t="s">
        <v>128</v>
      </c>
      <c r="F11" s="70">
        <v>0</v>
      </c>
      <c r="G11" s="69">
        <v>0</v>
      </c>
    </row>
    <row r="12" spans="1:7" x14ac:dyDescent="0.25">
      <c r="B12" s="67" t="s">
        <v>129</v>
      </c>
      <c r="C12" s="68">
        <v>0</v>
      </c>
      <c r="D12" s="69">
        <v>0</v>
      </c>
      <c r="E12" s="67" t="s">
        <v>129</v>
      </c>
      <c r="F12" s="70">
        <v>0</v>
      </c>
      <c r="G12" s="69">
        <v>0</v>
      </c>
    </row>
    <row r="13" spans="1:7" x14ac:dyDescent="0.25">
      <c r="B13" s="67" t="s">
        <v>130</v>
      </c>
      <c r="C13" s="68">
        <v>0</v>
      </c>
      <c r="D13" s="69">
        <v>0</v>
      </c>
      <c r="E13" s="67" t="s">
        <v>130</v>
      </c>
      <c r="F13" s="70">
        <v>0</v>
      </c>
      <c r="G13" s="69">
        <v>0</v>
      </c>
    </row>
    <row r="14" spans="1:7" x14ac:dyDescent="0.25">
      <c r="B14" s="67" t="s">
        <v>131</v>
      </c>
      <c r="C14" s="68">
        <v>767</v>
      </c>
      <c r="D14" s="71">
        <v>51965</v>
      </c>
      <c r="E14" s="67" t="s">
        <v>131</v>
      </c>
      <c r="F14" s="72">
        <v>2281</v>
      </c>
      <c r="G14" s="71">
        <v>50492</v>
      </c>
    </row>
    <row r="15" spans="1:7" x14ac:dyDescent="0.25">
      <c r="B15" s="67" t="s">
        <v>132</v>
      </c>
      <c r="C15" s="73">
        <v>1969</v>
      </c>
      <c r="D15" s="74">
        <v>51081</v>
      </c>
      <c r="E15" s="67" t="s">
        <v>132</v>
      </c>
      <c r="F15" s="72">
        <v>6677</v>
      </c>
      <c r="G15" s="74">
        <v>48560</v>
      </c>
    </row>
    <row r="16" spans="1:7" x14ac:dyDescent="0.25">
      <c r="B16" s="67" t="s">
        <v>133</v>
      </c>
      <c r="C16" s="73">
        <v>5792</v>
      </c>
      <c r="D16" s="74">
        <v>61031</v>
      </c>
      <c r="E16" s="67" t="s">
        <v>133</v>
      </c>
      <c r="F16" s="72">
        <v>14065</v>
      </c>
      <c r="G16" s="74">
        <v>52426</v>
      </c>
    </row>
    <row r="17" spans="2:9" x14ac:dyDescent="0.25">
      <c r="B17" s="67" t="s">
        <v>134</v>
      </c>
      <c r="C17" s="73">
        <v>5654</v>
      </c>
      <c r="D17" s="74">
        <v>60599</v>
      </c>
      <c r="E17" s="67" t="s">
        <v>134</v>
      </c>
      <c r="F17" s="72">
        <v>11377</v>
      </c>
      <c r="G17" s="74">
        <v>47297</v>
      </c>
    </row>
    <row r="18" spans="2:9" x14ac:dyDescent="0.25">
      <c r="B18" s="67" t="s">
        <v>135</v>
      </c>
      <c r="C18" s="73">
        <v>3248</v>
      </c>
      <c r="D18" s="74">
        <v>54114</v>
      </c>
      <c r="E18" s="67" t="s">
        <v>135</v>
      </c>
      <c r="F18" s="72">
        <v>7572</v>
      </c>
      <c r="G18" s="74">
        <v>41378</v>
      </c>
    </row>
    <row r="19" spans="2:9" x14ac:dyDescent="0.25">
      <c r="B19" s="67" t="s">
        <v>136</v>
      </c>
      <c r="C19" s="73">
        <v>2293</v>
      </c>
      <c r="D19" s="74">
        <v>53150</v>
      </c>
      <c r="E19" s="67" t="s">
        <v>136</v>
      </c>
      <c r="F19" s="72">
        <v>5353</v>
      </c>
      <c r="G19" s="74">
        <v>37275</v>
      </c>
    </row>
    <row r="20" spans="2:9" x14ac:dyDescent="0.25">
      <c r="B20" s="67" t="s">
        <v>137</v>
      </c>
      <c r="C20" s="73">
        <v>1556</v>
      </c>
      <c r="D20" s="74">
        <v>50978</v>
      </c>
      <c r="E20" s="67" t="s">
        <v>137</v>
      </c>
      <c r="F20" s="72">
        <v>3966</v>
      </c>
      <c r="G20" s="74">
        <v>36601</v>
      </c>
    </row>
    <row r="21" spans="2:9" ht="27" x14ac:dyDescent="0.25">
      <c r="B21" s="75" t="s">
        <v>138</v>
      </c>
      <c r="C21" s="76">
        <v>854</v>
      </c>
      <c r="D21" s="77">
        <v>46472</v>
      </c>
      <c r="E21" s="75" t="s">
        <v>138</v>
      </c>
      <c r="F21" s="78">
        <v>2922</v>
      </c>
      <c r="G21" s="77">
        <v>32755</v>
      </c>
    </row>
    <row r="22" spans="2:9" x14ac:dyDescent="0.25">
      <c r="B22" s="79"/>
      <c r="C22" s="79"/>
      <c r="D22" s="79"/>
      <c r="E22" s="79"/>
      <c r="F22" s="79"/>
      <c r="G22" s="79"/>
    </row>
    <row r="23" spans="2:9" ht="25.5" x14ac:dyDescent="0.25">
      <c r="B23" s="80" t="s">
        <v>139</v>
      </c>
      <c r="C23" s="81">
        <v>22133</v>
      </c>
      <c r="D23" s="82">
        <v>56621</v>
      </c>
      <c r="E23" s="80" t="s">
        <v>139</v>
      </c>
      <c r="F23" s="83">
        <v>54213</v>
      </c>
      <c r="G23" s="82">
        <v>45535</v>
      </c>
      <c r="I23" s="84">
        <f>C23*D23+F23*G23</f>
        <v>3721781548</v>
      </c>
    </row>
    <row r="24" spans="2:9" x14ac:dyDescent="0.25">
      <c r="C24"/>
      <c r="D24"/>
      <c r="E24"/>
    </row>
    <row r="25" spans="2:9" x14ac:dyDescent="0.25">
      <c r="B25" s="85" t="s">
        <v>140</v>
      </c>
      <c r="C25"/>
      <c r="D25"/>
      <c r="E25"/>
    </row>
  </sheetData>
  <hyperlinks>
    <hyperlink ref="A1" location="TOC!A1" display="TOC" xr:uid="{00000000-0004-0000-0700-000000000000}"/>
  </hyperlink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48"/>
  <sheetViews>
    <sheetView topLeftCell="A24" workbookViewId="0">
      <selection activeCell="B4" sqref="B4:G48"/>
    </sheetView>
  </sheetViews>
  <sheetFormatPr defaultRowHeight="15" x14ac:dyDescent="0.25"/>
  <cols>
    <col min="2" max="2" width="9.28515625" bestFit="1" customWidth="1"/>
    <col min="3" max="3" width="14.85546875" customWidth="1"/>
    <col min="4" max="7" width="20.28515625" customWidth="1"/>
    <col min="8" max="8" width="15.7109375" customWidth="1"/>
  </cols>
  <sheetData>
    <row r="1" spans="1:7" x14ac:dyDescent="0.25">
      <c r="A1" s="1" t="s">
        <v>0</v>
      </c>
    </row>
    <row r="2" spans="1:7" x14ac:dyDescent="0.25">
      <c r="B2" s="10"/>
      <c r="C2" s="9"/>
      <c r="D2" s="9"/>
      <c r="E2" s="9"/>
      <c r="F2" s="8"/>
    </row>
    <row r="3" spans="1:7" x14ac:dyDescent="0.25">
      <c r="A3" t="s">
        <v>200</v>
      </c>
      <c r="B3" s="10"/>
      <c r="C3" s="9"/>
      <c r="D3" s="9"/>
      <c r="E3" s="9"/>
      <c r="F3" s="8"/>
    </row>
    <row r="4" spans="1:7" ht="18" x14ac:dyDescent="0.25">
      <c r="B4" s="56" t="s">
        <v>156</v>
      </c>
    </row>
    <row r="5" spans="1:7" ht="16.5" x14ac:dyDescent="0.25">
      <c r="B5" s="57" t="s">
        <v>120</v>
      </c>
    </row>
    <row r="6" spans="1:7" ht="49.5" x14ac:dyDescent="0.3">
      <c r="B6" s="58" t="s">
        <v>121</v>
      </c>
      <c r="C6" s="59" t="s">
        <v>122</v>
      </c>
      <c r="D6" s="97" t="s">
        <v>123</v>
      </c>
      <c r="E6" s="58" t="s">
        <v>121</v>
      </c>
      <c r="F6" s="187" t="s">
        <v>157</v>
      </c>
      <c r="G6" s="187"/>
    </row>
    <row r="7" spans="1:7" ht="38.25" x14ac:dyDescent="0.25">
      <c r="B7" s="98" t="s">
        <v>158</v>
      </c>
      <c r="C7" s="99">
        <v>0</v>
      </c>
      <c r="D7" s="100" t="s">
        <v>159</v>
      </c>
      <c r="E7" s="101" t="s">
        <v>158</v>
      </c>
      <c r="F7" s="102">
        <v>0</v>
      </c>
      <c r="G7" s="103" t="s">
        <v>159</v>
      </c>
    </row>
    <row r="8" spans="1:7" ht="25.5" x14ac:dyDescent="0.25">
      <c r="B8" s="104" t="s">
        <v>160</v>
      </c>
      <c r="C8" s="105">
        <v>0</v>
      </c>
      <c r="D8" s="106" t="s">
        <v>159</v>
      </c>
      <c r="E8" s="107" t="s">
        <v>160</v>
      </c>
      <c r="F8" s="108">
        <v>0</v>
      </c>
      <c r="G8" s="107" t="s">
        <v>159</v>
      </c>
    </row>
    <row r="9" spans="1:7" ht="25.5" x14ac:dyDescent="0.25">
      <c r="B9" s="104" t="s">
        <v>161</v>
      </c>
      <c r="C9" s="105">
        <v>2</v>
      </c>
      <c r="D9" s="109">
        <v>17399</v>
      </c>
      <c r="E9" s="107" t="s">
        <v>161</v>
      </c>
      <c r="F9" s="108">
        <v>9</v>
      </c>
      <c r="G9" s="110">
        <v>24612</v>
      </c>
    </row>
    <row r="10" spans="1:7" ht="25.5" x14ac:dyDescent="0.25">
      <c r="B10" s="104" t="s">
        <v>162</v>
      </c>
      <c r="C10" s="105">
        <v>10</v>
      </c>
      <c r="D10" s="111">
        <v>27738</v>
      </c>
      <c r="E10" s="107" t="s">
        <v>162</v>
      </c>
      <c r="F10" s="108">
        <v>28</v>
      </c>
      <c r="G10" s="112">
        <v>21692</v>
      </c>
    </row>
    <row r="11" spans="1:7" ht="25.5" x14ac:dyDescent="0.25">
      <c r="B11" s="104" t="s">
        <v>163</v>
      </c>
      <c r="C11" s="105">
        <v>21</v>
      </c>
      <c r="D11" s="111">
        <v>25978</v>
      </c>
      <c r="E11" s="107" t="s">
        <v>163</v>
      </c>
      <c r="F11" s="108">
        <v>84</v>
      </c>
      <c r="G11" s="112">
        <v>24495</v>
      </c>
    </row>
    <row r="12" spans="1:7" ht="25.5" x14ac:dyDescent="0.25">
      <c r="B12" s="104" t="s">
        <v>164</v>
      </c>
      <c r="C12" s="105">
        <v>47</v>
      </c>
      <c r="D12" s="111">
        <v>26372</v>
      </c>
      <c r="E12" s="107" t="s">
        <v>164</v>
      </c>
      <c r="F12" s="108">
        <v>177</v>
      </c>
      <c r="G12" s="112">
        <v>26020</v>
      </c>
    </row>
    <row r="13" spans="1:7" ht="25.5" x14ac:dyDescent="0.25">
      <c r="B13" s="104" t="s">
        <v>165</v>
      </c>
      <c r="C13" s="105">
        <v>74</v>
      </c>
      <c r="D13" s="111">
        <v>27179</v>
      </c>
      <c r="E13" s="107" t="s">
        <v>165</v>
      </c>
      <c r="F13" s="108">
        <v>287</v>
      </c>
      <c r="G13" s="112">
        <v>23626</v>
      </c>
    </row>
    <row r="14" spans="1:7" ht="25.5" x14ac:dyDescent="0.25">
      <c r="B14" s="104" t="s">
        <v>166</v>
      </c>
      <c r="C14" s="105">
        <v>95</v>
      </c>
      <c r="D14" s="111">
        <v>23070</v>
      </c>
      <c r="E14" s="107" t="s">
        <v>166</v>
      </c>
      <c r="F14" s="108">
        <v>399</v>
      </c>
      <c r="G14" s="112">
        <v>21769</v>
      </c>
    </row>
    <row r="15" spans="1:7" ht="25.5" x14ac:dyDescent="0.25">
      <c r="B15" s="104" t="s">
        <v>167</v>
      </c>
      <c r="C15" s="105">
        <v>143</v>
      </c>
      <c r="D15" s="111">
        <v>25466</v>
      </c>
      <c r="E15" s="107" t="s">
        <v>167</v>
      </c>
      <c r="F15" s="108">
        <v>418</v>
      </c>
      <c r="G15" s="112">
        <v>21873</v>
      </c>
    </row>
    <row r="16" spans="1:7" ht="25.5" x14ac:dyDescent="0.25">
      <c r="B16" s="104" t="s">
        <v>168</v>
      </c>
      <c r="C16" s="105">
        <v>98</v>
      </c>
      <c r="D16" s="111">
        <v>24822</v>
      </c>
      <c r="E16" s="107" t="s">
        <v>168</v>
      </c>
      <c r="F16" s="108">
        <v>268</v>
      </c>
      <c r="G16" s="112">
        <v>19749</v>
      </c>
    </row>
    <row r="17" spans="2:7" ht="25.5" x14ac:dyDescent="0.25">
      <c r="B17" s="104" t="s">
        <v>169</v>
      </c>
      <c r="C17" s="105">
        <v>41</v>
      </c>
      <c r="D17" s="111">
        <v>21977</v>
      </c>
      <c r="E17" s="107" t="s">
        <v>169</v>
      </c>
      <c r="F17" s="108">
        <v>145</v>
      </c>
      <c r="G17" s="112">
        <v>16070</v>
      </c>
    </row>
    <row r="18" spans="2:7" ht="25.5" x14ac:dyDescent="0.25">
      <c r="B18" s="104" t="s">
        <v>170</v>
      </c>
      <c r="C18" s="105">
        <v>19</v>
      </c>
      <c r="D18" s="111">
        <v>19620</v>
      </c>
      <c r="E18" s="107" t="s">
        <v>170</v>
      </c>
      <c r="F18" s="108">
        <v>72</v>
      </c>
      <c r="G18" s="112">
        <v>15890</v>
      </c>
    </row>
    <row r="19" spans="2:7" ht="25.5" x14ac:dyDescent="0.25">
      <c r="B19" s="104" t="s">
        <v>171</v>
      </c>
      <c r="C19" s="105">
        <v>13</v>
      </c>
      <c r="D19" s="111">
        <v>23952</v>
      </c>
      <c r="E19" s="107" t="s">
        <v>171</v>
      </c>
      <c r="F19" s="108">
        <v>42</v>
      </c>
      <c r="G19" s="112">
        <v>17635</v>
      </c>
    </row>
    <row r="20" spans="2:7" ht="51" x14ac:dyDescent="0.25">
      <c r="B20" s="113" t="s">
        <v>172</v>
      </c>
      <c r="C20" s="114">
        <v>7</v>
      </c>
      <c r="D20" s="115">
        <v>31175</v>
      </c>
      <c r="E20" s="116" t="s">
        <v>172</v>
      </c>
      <c r="F20" s="117">
        <v>42</v>
      </c>
      <c r="G20" s="118">
        <v>19942</v>
      </c>
    </row>
    <row r="21" spans="2:7" x14ac:dyDescent="0.25">
      <c r="B21" s="79"/>
      <c r="C21" s="79"/>
      <c r="D21" s="79"/>
      <c r="E21" s="79"/>
      <c r="F21" s="79"/>
      <c r="G21" s="79"/>
    </row>
    <row r="22" spans="2:7" ht="25.5" x14ac:dyDescent="0.25">
      <c r="B22" s="104" t="s">
        <v>173</v>
      </c>
      <c r="C22" s="105">
        <v>570</v>
      </c>
      <c r="D22" s="109">
        <v>24873</v>
      </c>
      <c r="E22" s="104" t="s">
        <v>173</v>
      </c>
      <c r="F22" s="119">
        <v>1971</v>
      </c>
      <c r="G22" s="110">
        <v>21535</v>
      </c>
    </row>
    <row r="23" spans="2:7" x14ac:dyDescent="0.25">
      <c r="B23" s="87"/>
      <c r="C23" s="87"/>
      <c r="D23" s="87"/>
      <c r="E23" s="87"/>
      <c r="F23" s="87"/>
      <c r="G23" s="87"/>
    </row>
    <row r="24" spans="2:7" x14ac:dyDescent="0.25">
      <c r="B24" s="188" t="s">
        <v>174</v>
      </c>
      <c r="C24" s="188"/>
      <c r="D24" s="188"/>
      <c r="E24" s="189" t="s">
        <v>175</v>
      </c>
      <c r="F24" s="189"/>
      <c r="G24" s="120">
        <v>42446261</v>
      </c>
    </row>
    <row r="28" spans="2:7" ht="18" x14ac:dyDescent="0.25">
      <c r="B28" s="56" t="s">
        <v>176</v>
      </c>
    </row>
    <row r="29" spans="2:7" ht="16.5" x14ac:dyDescent="0.25">
      <c r="B29" s="57" t="s">
        <v>120</v>
      </c>
    </row>
    <row r="30" spans="2:7" ht="33" x14ac:dyDescent="0.3">
      <c r="B30" s="58" t="s">
        <v>121</v>
      </c>
      <c r="C30" s="187" t="s">
        <v>177</v>
      </c>
      <c r="D30" s="187"/>
      <c r="E30" s="58" t="s">
        <v>121</v>
      </c>
      <c r="F30" s="190" t="s">
        <v>178</v>
      </c>
      <c r="G30" s="190"/>
    </row>
    <row r="31" spans="2:7" ht="25.5" x14ac:dyDescent="0.25">
      <c r="B31" s="101" t="s">
        <v>158</v>
      </c>
      <c r="C31" s="102">
        <v>0</v>
      </c>
      <c r="D31" s="100" t="s">
        <v>159</v>
      </c>
      <c r="E31" s="101" t="s">
        <v>158</v>
      </c>
      <c r="F31" s="121">
        <v>0</v>
      </c>
      <c r="G31" s="103" t="s">
        <v>159</v>
      </c>
    </row>
    <row r="32" spans="2:7" ht="25.5" x14ac:dyDescent="0.25">
      <c r="B32" s="107" t="s">
        <v>160</v>
      </c>
      <c r="C32" s="108">
        <v>1</v>
      </c>
      <c r="D32" s="109">
        <v>34828</v>
      </c>
      <c r="E32" s="107" t="s">
        <v>160</v>
      </c>
      <c r="F32" s="122">
        <v>1</v>
      </c>
      <c r="G32" s="110">
        <v>38810</v>
      </c>
    </row>
    <row r="33" spans="2:7" ht="25.5" x14ac:dyDescent="0.25">
      <c r="B33" s="107" t="s">
        <v>161</v>
      </c>
      <c r="C33" s="108">
        <v>1</v>
      </c>
      <c r="D33" s="111">
        <v>23307</v>
      </c>
      <c r="E33" s="107" t="s">
        <v>161</v>
      </c>
      <c r="F33" s="122">
        <v>6</v>
      </c>
      <c r="G33" s="112">
        <v>37709</v>
      </c>
    </row>
    <row r="34" spans="2:7" ht="25.5" x14ac:dyDescent="0.25">
      <c r="B34" s="107" t="s">
        <v>162</v>
      </c>
      <c r="C34" s="108">
        <v>6</v>
      </c>
      <c r="D34" s="111">
        <v>47359</v>
      </c>
      <c r="E34" s="107" t="s">
        <v>162</v>
      </c>
      <c r="F34" s="122">
        <v>8</v>
      </c>
      <c r="G34" s="112">
        <v>45736</v>
      </c>
    </row>
    <row r="35" spans="2:7" ht="25.5" x14ac:dyDescent="0.25">
      <c r="B35" s="107" t="s">
        <v>163</v>
      </c>
      <c r="C35" s="108">
        <v>4</v>
      </c>
      <c r="D35" s="111">
        <v>51867</v>
      </c>
      <c r="E35" s="107" t="s">
        <v>163</v>
      </c>
      <c r="F35" s="122">
        <v>13</v>
      </c>
      <c r="G35" s="112">
        <v>47661</v>
      </c>
    </row>
    <row r="36" spans="2:7" ht="25.5" x14ac:dyDescent="0.25">
      <c r="B36" s="107" t="s">
        <v>164</v>
      </c>
      <c r="C36" s="108">
        <v>5</v>
      </c>
      <c r="D36" s="111">
        <v>46164</v>
      </c>
      <c r="E36" s="107" t="s">
        <v>164</v>
      </c>
      <c r="F36" s="122">
        <v>34</v>
      </c>
      <c r="G36" s="112">
        <v>42108</v>
      </c>
    </row>
    <row r="37" spans="2:7" ht="25.5" x14ac:dyDescent="0.25">
      <c r="B37" s="107" t="s">
        <v>165</v>
      </c>
      <c r="C37" s="108">
        <v>13</v>
      </c>
      <c r="D37" s="111">
        <v>48918</v>
      </c>
      <c r="E37" s="107" t="s">
        <v>165</v>
      </c>
      <c r="F37" s="122">
        <v>61</v>
      </c>
      <c r="G37" s="112">
        <v>37604</v>
      </c>
    </row>
    <row r="38" spans="2:7" ht="25.5" x14ac:dyDescent="0.25">
      <c r="B38" s="107" t="s">
        <v>166</v>
      </c>
      <c r="C38" s="108">
        <v>29</v>
      </c>
      <c r="D38" s="111">
        <v>52887</v>
      </c>
      <c r="E38" s="107" t="s">
        <v>166</v>
      </c>
      <c r="F38" s="122">
        <v>87</v>
      </c>
      <c r="G38" s="112">
        <v>40786</v>
      </c>
    </row>
    <row r="39" spans="2:7" ht="25.5" x14ac:dyDescent="0.25">
      <c r="B39" s="107" t="s">
        <v>167</v>
      </c>
      <c r="C39" s="108">
        <v>61</v>
      </c>
      <c r="D39" s="111">
        <v>44234</v>
      </c>
      <c r="E39" s="107" t="s">
        <v>167</v>
      </c>
      <c r="F39" s="122">
        <v>128</v>
      </c>
      <c r="G39" s="112">
        <v>40896</v>
      </c>
    </row>
    <row r="40" spans="2:7" ht="25.5" x14ac:dyDescent="0.25">
      <c r="B40" s="107" t="s">
        <v>168</v>
      </c>
      <c r="C40" s="108">
        <v>43</v>
      </c>
      <c r="D40" s="111">
        <v>46917</v>
      </c>
      <c r="E40" s="107" t="s">
        <v>168</v>
      </c>
      <c r="F40" s="122">
        <v>94</v>
      </c>
      <c r="G40" s="112">
        <v>39490</v>
      </c>
    </row>
    <row r="41" spans="2:7" ht="25.5" x14ac:dyDescent="0.25">
      <c r="B41" s="107" t="s">
        <v>169</v>
      </c>
      <c r="C41" s="108">
        <v>23</v>
      </c>
      <c r="D41" s="111">
        <v>47347</v>
      </c>
      <c r="E41" s="107" t="s">
        <v>169</v>
      </c>
      <c r="F41" s="122">
        <v>38</v>
      </c>
      <c r="G41" s="112">
        <v>35552</v>
      </c>
    </row>
    <row r="42" spans="2:7" ht="25.5" x14ac:dyDescent="0.25">
      <c r="B42" s="107" t="s">
        <v>170</v>
      </c>
      <c r="C42" s="108">
        <v>12</v>
      </c>
      <c r="D42" s="111">
        <v>40823</v>
      </c>
      <c r="E42" s="107" t="s">
        <v>170</v>
      </c>
      <c r="F42" s="122">
        <v>32</v>
      </c>
      <c r="G42" s="112">
        <v>32730</v>
      </c>
    </row>
    <row r="43" spans="2:7" ht="25.5" x14ac:dyDescent="0.25">
      <c r="B43" s="107" t="s">
        <v>171</v>
      </c>
      <c r="C43" s="108">
        <v>8</v>
      </c>
      <c r="D43" s="111">
        <v>40246</v>
      </c>
      <c r="E43" s="107" t="s">
        <v>171</v>
      </c>
      <c r="F43" s="122">
        <v>17</v>
      </c>
      <c r="G43" s="112">
        <v>38458</v>
      </c>
    </row>
    <row r="44" spans="2:7" ht="25.5" x14ac:dyDescent="0.25">
      <c r="B44" s="116" t="s">
        <v>172</v>
      </c>
      <c r="C44" s="117">
        <v>6</v>
      </c>
      <c r="D44" s="115">
        <v>42004</v>
      </c>
      <c r="E44" s="116" t="s">
        <v>172</v>
      </c>
      <c r="F44" s="123">
        <v>14</v>
      </c>
      <c r="G44" s="118">
        <v>40664</v>
      </c>
    </row>
    <row r="45" spans="2:7" x14ac:dyDescent="0.25">
      <c r="B45" s="79"/>
      <c r="C45" s="79"/>
      <c r="D45" s="79"/>
      <c r="E45" s="79"/>
      <c r="F45" s="79"/>
      <c r="G45" s="79"/>
    </row>
    <row r="46" spans="2:7" ht="25.5" x14ac:dyDescent="0.25">
      <c r="B46" s="104" t="s">
        <v>173</v>
      </c>
      <c r="C46" s="108">
        <v>212</v>
      </c>
      <c r="D46" s="109">
        <v>46315</v>
      </c>
      <c r="E46" s="104" t="s">
        <v>173</v>
      </c>
      <c r="F46" s="122">
        <v>533</v>
      </c>
      <c r="G46" s="110">
        <v>39574</v>
      </c>
    </row>
    <row r="47" spans="2:7" x14ac:dyDescent="0.25">
      <c r="B47" s="87"/>
      <c r="C47" s="87"/>
      <c r="D47" s="87"/>
      <c r="E47" s="87"/>
      <c r="F47" s="87"/>
      <c r="G47" s="87"/>
    </row>
    <row r="48" spans="2:7" x14ac:dyDescent="0.25">
      <c r="B48" s="189" t="s">
        <v>175</v>
      </c>
      <c r="C48" s="189"/>
      <c r="D48" s="124">
        <v>9818763</v>
      </c>
      <c r="E48" s="189" t="s">
        <v>175</v>
      </c>
      <c r="F48" s="189"/>
      <c r="G48" s="120">
        <v>21092711</v>
      </c>
    </row>
  </sheetData>
  <mergeCells count="7">
    <mergeCell ref="B48:C48"/>
    <mergeCell ref="E48:F48"/>
    <mergeCell ref="F6:G6"/>
    <mergeCell ref="B24:D24"/>
    <mergeCell ref="E24:F24"/>
    <mergeCell ref="C30:D30"/>
    <mergeCell ref="F30:G30"/>
  </mergeCells>
  <hyperlinks>
    <hyperlink ref="A1" location="TOC!A1" display="TOC" xr:uid="{00000000-0004-0000-09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B4AA6-8AB0-4C8C-92C4-05FC8231662D}">
  <dimension ref="A1:G23"/>
  <sheetViews>
    <sheetView workbookViewId="0">
      <selection activeCell="B6" sqref="B6:G23"/>
    </sheetView>
  </sheetViews>
  <sheetFormatPr defaultRowHeight="15" x14ac:dyDescent="0.25"/>
  <cols>
    <col min="2" max="7" width="17.7109375" customWidth="1"/>
  </cols>
  <sheetData>
    <row r="1" spans="1:7" x14ac:dyDescent="0.25">
      <c r="A1" s="1" t="s">
        <v>0</v>
      </c>
    </row>
    <row r="3" spans="1:7" x14ac:dyDescent="0.25">
      <c r="A3" t="s">
        <v>199</v>
      </c>
    </row>
    <row r="4" spans="1:7" ht="18" x14ac:dyDescent="0.25">
      <c r="B4" s="56" t="s">
        <v>179</v>
      </c>
    </row>
    <row r="5" spans="1:7" ht="16.5" x14ac:dyDescent="0.25">
      <c r="B5" s="57" t="s">
        <v>120</v>
      </c>
    </row>
    <row r="6" spans="1:7" ht="81.75" x14ac:dyDescent="0.3">
      <c r="B6" s="125" t="s">
        <v>121</v>
      </c>
      <c r="C6" s="59" t="s">
        <v>180</v>
      </c>
      <c r="D6" s="126" t="s">
        <v>181</v>
      </c>
      <c r="E6" s="127" t="s">
        <v>121</v>
      </c>
      <c r="F6" s="62" t="s">
        <v>182</v>
      </c>
      <c r="G6" s="60" t="s">
        <v>183</v>
      </c>
    </row>
    <row r="7" spans="1:7" ht="25.5" x14ac:dyDescent="0.25">
      <c r="B7" s="128" t="s">
        <v>184</v>
      </c>
      <c r="C7" s="129">
        <v>5</v>
      </c>
      <c r="D7" s="130">
        <v>22279</v>
      </c>
      <c r="E7" s="131" t="s">
        <v>184</v>
      </c>
      <c r="F7" s="129">
        <v>6</v>
      </c>
      <c r="G7" s="130">
        <v>22348</v>
      </c>
    </row>
    <row r="8" spans="1:7" x14ac:dyDescent="0.25">
      <c r="B8" s="132" t="s">
        <v>185</v>
      </c>
      <c r="C8" s="133">
        <v>4</v>
      </c>
      <c r="D8" s="134">
        <v>7527</v>
      </c>
      <c r="E8" s="135" t="s">
        <v>185</v>
      </c>
      <c r="F8" s="133">
        <v>8</v>
      </c>
      <c r="G8" s="134">
        <v>23749</v>
      </c>
    </row>
    <row r="9" spans="1:7" x14ac:dyDescent="0.25">
      <c r="B9" s="132" t="s">
        <v>186</v>
      </c>
      <c r="C9" s="133">
        <v>11</v>
      </c>
      <c r="D9" s="134">
        <v>19875</v>
      </c>
      <c r="E9" s="135" t="s">
        <v>186</v>
      </c>
      <c r="F9" s="133">
        <v>12</v>
      </c>
      <c r="G9" s="134">
        <v>18579</v>
      </c>
    </row>
    <row r="10" spans="1:7" x14ac:dyDescent="0.25">
      <c r="B10" s="132" t="s">
        <v>187</v>
      </c>
      <c r="C10" s="133">
        <v>10</v>
      </c>
      <c r="D10" s="134">
        <v>23717</v>
      </c>
      <c r="E10" s="135" t="s">
        <v>187</v>
      </c>
      <c r="F10" s="133">
        <v>18</v>
      </c>
      <c r="G10" s="134">
        <v>18950</v>
      </c>
    </row>
    <row r="11" spans="1:7" x14ac:dyDescent="0.25">
      <c r="B11" s="132" t="s">
        <v>188</v>
      </c>
      <c r="C11" s="133">
        <v>17</v>
      </c>
      <c r="D11" s="134">
        <v>14713</v>
      </c>
      <c r="E11" s="135" t="s">
        <v>188</v>
      </c>
      <c r="F11" s="133">
        <v>18</v>
      </c>
      <c r="G11" s="134">
        <v>17778</v>
      </c>
    </row>
    <row r="12" spans="1:7" x14ac:dyDescent="0.25">
      <c r="B12" s="132" t="s">
        <v>189</v>
      </c>
      <c r="C12" s="133">
        <v>26</v>
      </c>
      <c r="D12" s="134">
        <v>11121</v>
      </c>
      <c r="E12" s="135" t="s">
        <v>189</v>
      </c>
      <c r="F12" s="133">
        <v>55</v>
      </c>
      <c r="G12" s="134">
        <v>17735</v>
      </c>
    </row>
    <row r="13" spans="1:7" x14ac:dyDescent="0.25">
      <c r="B13" s="132" t="s">
        <v>190</v>
      </c>
      <c r="C13" s="133">
        <v>34</v>
      </c>
      <c r="D13" s="134">
        <v>19499</v>
      </c>
      <c r="E13" s="135" t="s">
        <v>190</v>
      </c>
      <c r="F13" s="133">
        <v>86</v>
      </c>
      <c r="G13" s="134">
        <v>23305</v>
      </c>
    </row>
    <row r="14" spans="1:7" x14ac:dyDescent="0.25">
      <c r="B14" s="132" t="s">
        <v>191</v>
      </c>
      <c r="C14" s="133">
        <v>58</v>
      </c>
      <c r="D14" s="134">
        <v>23496</v>
      </c>
      <c r="E14" s="135" t="s">
        <v>191</v>
      </c>
      <c r="F14" s="133">
        <v>124</v>
      </c>
      <c r="G14" s="134">
        <v>32978</v>
      </c>
    </row>
    <row r="15" spans="1:7" x14ac:dyDescent="0.25">
      <c r="B15" s="132" t="s">
        <v>192</v>
      </c>
      <c r="C15" s="133">
        <v>129</v>
      </c>
      <c r="D15" s="134">
        <v>31148</v>
      </c>
      <c r="E15" s="135" t="s">
        <v>192</v>
      </c>
      <c r="F15" s="133">
        <v>311</v>
      </c>
      <c r="G15" s="134">
        <v>40331</v>
      </c>
    </row>
    <row r="16" spans="1:7" x14ac:dyDescent="0.25">
      <c r="B16" s="132" t="s">
        <v>193</v>
      </c>
      <c r="C16" s="133">
        <v>188</v>
      </c>
      <c r="D16" s="134">
        <v>35706</v>
      </c>
      <c r="E16" s="135" t="s">
        <v>193</v>
      </c>
      <c r="F16" s="133">
        <v>461</v>
      </c>
      <c r="G16" s="134">
        <v>40254</v>
      </c>
    </row>
    <row r="17" spans="2:7" x14ac:dyDescent="0.25">
      <c r="B17" s="132" t="s">
        <v>194</v>
      </c>
      <c r="C17" s="133">
        <v>165</v>
      </c>
      <c r="D17" s="134">
        <v>28365</v>
      </c>
      <c r="E17" s="135" t="s">
        <v>194</v>
      </c>
      <c r="F17" s="133">
        <v>455</v>
      </c>
      <c r="G17" s="134">
        <v>38767</v>
      </c>
    </row>
    <row r="18" spans="2:7" x14ac:dyDescent="0.25">
      <c r="B18" s="132" t="s">
        <v>195</v>
      </c>
      <c r="C18" s="133">
        <v>170</v>
      </c>
      <c r="D18" s="134">
        <v>26154</v>
      </c>
      <c r="E18" s="135" t="s">
        <v>195</v>
      </c>
      <c r="F18" s="133">
        <v>518</v>
      </c>
      <c r="G18" s="134">
        <v>36137</v>
      </c>
    </row>
    <row r="19" spans="2:7" x14ac:dyDescent="0.25">
      <c r="B19" s="132" t="s">
        <v>196</v>
      </c>
      <c r="C19" s="133">
        <v>195</v>
      </c>
      <c r="D19" s="134">
        <v>25090</v>
      </c>
      <c r="E19" s="135" t="s">
        <v>196</v>
      </c>
      <c r="F19" s="133">
        <v>517</v>
      </c>
      <c r="G19" s="134">
        <v>33809</v>
      </c>
    </row>
    <row r="20" spans="2:7" ht="25.5" x14ac:dyDescent="0.25">
      <c r="B20" s="136" t="s">
        <v>197</v>
      </c>
      <c r="C20" s="137">
        <v>255</v>
      </c>
      <c r="D20" s="138">
        <v>25332</v>
      </c>
      <c r="E20" s="139" t="s">
        <v>197</v>
      </c>
      <c r="F20" s="137">
        <v>605</v>
      </c>
      <c r="G20" s="138">
        <v>29337</v>
      </c>
    </row>
    <row r="21" spans="2:7" ht="25.5" x14ac:dyDescent="0.25">
      <c r="B21" s="140" t="s">
        <v>139</v>
      </c>
      <c r="C21" s="141">
        <v>1267</v>
      </c>
      <c r="D21" s="142">
        <v>27128</v>
      </c>
      <c r="E21" s="140" t="s">
        <v>139</v>
      </c>
      <c r="F21" s="141">
        <v>3194</v>
      </c>
      <c r="G21" s="142">
        <v>34741</v>
      </c>
    </row>
    <row r="22" spans="2:7" x14ac:dyDescent="0.25">
      <c r="B22" s="87"/>
      <c r="C22" s="87"/>
      <c r="D22" s="87"/>
      <c r="E22" s="87"/>
      <c r="F22" s="87"/>
      <c r="G22" s="87"/>
    </row>
    <row r="23" spans="2:7" x14ac:dyDescent="0.25">
      <c r="B23" s="191" t="s">
        <v>198</v>
      </c>
      <c r="C23" s="191"/>
      <c r="D23" s="142">
        <v>34371598</v>
      </c>
      <c r="E23" s="191" t="s">
        <v>198</v>
      </c>
      <c r="F23" s="191"/>
      <c r="G23" s="142">
        <v>110963139</v>
      </c>
    </row>
  </sheetData>
  <mergeCells count="2">
    <mergeCell ref="B23:C23"/>
    <mergeCell ref="E23:F23"/>
  </mergeCells>
  <hyperlinks>
    <hyperlink ref="A1" location="TOC!A1" display="TOC" xr:uid="{02366F53-88ED-4EAA-A8D8-78A44398A68D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FCE8A-E38F-41FA-B037-DF44A784164E}">
  <dimension ref="A2:L27"/>
  <sheetViews>
    <sheetView workbookViewId="0">
      <selection activeCell="L20" sqref="L20"/>
    </sheetView>
  </sheetViews>
  <sheetFormatPr defaultRowHeight="15" x14ac:dyDescent="0.25"/>
  <cols>
    <col min="2" max="13" width="13.42578125" customWidth="1"/>
  </cols>
  <sheetData>
    <row r="2" spans="1:12" x14ac:dyDescent="0.25">
      <c r="A2" t="s">
        <v>218</v>
      </c>
    </row>
    <row r="3" spans="1:12" ht="18" x14ac:dyDescent="0.25">
      <c r="B3" s="56" t="s">
        <v>203</v>
      </c>
    </row>
    <row r="4" spans="1:12" ht="18" x14ac:dyDescent="0.25">
      <c r="B4" s="56" t="s">
        <v>204</v>
      </c>
    </row>
    <row r="6" spans="1:12" x14ac:dyDescent="0.25">
      <c r="B6" s="143" t="s">
        <v>205</v>
      </c>
      <c r="C6" s="192" t="s">
        <v>206</v>
      </c>
      <c r="D6" s="192"/>
      <c r="E6" s="193" t="s">
        <v>207</v>
      </c>
      <c r="F6" s="193"/>
      <c r="G6" s="192" t="s">
        <v>208</v>
      </c>
      <c r="H6" s="192"/>
      <c r="I6" s="193" t="s">
        <v>209</v>
      </c>
      <c r="J6" s="193"/>
      <c r="K6" s="194" t="s">
        <v>210</v>
      </c>
      <c r="L6" s="194"/>
    </row>
    <row r="7" spans="1:12" x14ac:dyDescent="0.25">
      <c r="B7" s="128" t="s">
        <v>211</v>
      </c>
      <c r="C7" s="144">
        <v>14</v>
      </c>
      <c r="D7" s="145">
        <v>89310</v>
      </c>
      <c r="E7" s="144">
        <v>9</v>
      </c>
      <c r="F7" s="146">
        <v>18053</v>
      </c>
      <c r="G7" s="144">
        <v>18</v>
      </c>
      <c r="H7" s="146">
        <v>26618</v>
      </c>
      <c r="I7" s="144">
        <v>163</v>
      </c>
      <c r="J7" s="146">
        <v>1981604</v>
      </c>
      <c r="K7" s="144">
        <v>2</v>
      </c>
      <c r="L7" s="145">
        <v>34088</v>
      </c>
    </row>
    <row r="8" spans="1:12" x14ac:dyDescent="0.25">
      <c r="B8" s="147">
        <v>30</v>
      </c>
      <c r="C8" s="148">
        <v>52</v>
      </c>
      <c r="D8" s="149">
        <v>640715</v>
      </c>
      <c r="E8" s="148">
        <v>17</v>
      </c>
      <c r="F8" s="150">
        <v>60861</v>
      </c>
      <c r="G8" s="148">
        <v>12</v>
      </c>
      <c r="H8" s="150">
        <v>30983</v>
      </c>
      <c r="I8" s="148">
        <v>305</v>
      </c>
      <c r="J8" s="150">
        <v>6645973</v>
      </c>
      <c r="K8" s="148">
        <v>1</v>
      </c>
      <c r="L8" s="149">
        <v>46176</v>
      </c>
    </row>
    <row r="9" spans="1:12" x14ac:dyDescent="0.25">
      <c r="B9" s="147">
        <v>35</v>
      </c>
      <c r="C9" s="148">
        <v>173</v>
      </c>
      <c r="D9" s="149">
        <v>2454135</v>
      </c>
      <c r="E9" s="148">
        <v>49</v>
      </c>
      <c r="F9" s="150">
        <v>192564</v>
      </c>
      <c r="G9" s="148">
        <v>13</v>
      </c>
      <c r="H9" s="150">
        <v>63498</v>
      </c>
      <c r="I9" s="148">
        <v>240</v>
      </c>
      <c r="J9" s="150">
        <v>6667468</v>
      </c>
      <c r="K9" s="148">
        <v>2</v>
      </c>
      <c r="L9" s="149">
        <v>110699</v>
      </c>
    </row>
    <row r="10" spans="1:12" x14ac:dyDescent="0.25">
      <c r="B10" s="147">
        <v>40</v>
      </c>
      <c r="C10" s="148">
        <v>215</v>
      </c>
      <c r="D10" s="149">
        <v>3185610</v>
      </c>
      <c r="E10" s="148">
        <v>52</v>
      </c>
      <c r="F10" s="150">
        <v>174598</v>
      </c>
      <c r="G10" s="148">
        <v>23</v>
      </c>
      <c r="H10" s="150">
        <v>137796</v>
      </c>
      <c r="I10" s="148">
        <v>180</v>
      </c>
      <c r="J10" s="150">
        <v>5840024</v>
      </c>
      <c r="K10" s="148">
        <v>6</v>
      </c>
      <c r="L10" s="149">
        <v>470338</v>
      </c>
    </row>
    <row r="11" spans="1:12" x14ac:dyDescent="0.25">
      <c r="B11" s="147">
        <v>45</v>
      </c>
      <c r="C11" s="148">
        <v>280</v>
      </c>
      <c r="D11" s="149">
        <v>4629375</v>
      </c>
      <c r="E11" s="148">
        <v>79</v>
      </c>
      <c r="F11" s="150">
        <v>347133</v>
      </c>
      <c r="G11" s="148">
        <v>56</v>
      </c>
      <c r="H11" s="150">
        <v>368652</v>
      </c>
      <c r="I11" s="148">
        <v>130</v>
      </c>
      <c r="J11" s="150">
        <v>3755081</v>
      </c>
      <c r="K11" s="148">
        <v>18</v>
      </c>
      <c r="L11" s="149">
        <v>1432544</v>
      </c>
    </row>
    <row r="12" spans="1:12" x14ac:dyDescent="0.25">
      <c r="B12" s="147">
        <v>50</v>
      </c>
      <c r="C12" s="148">
        <v>364</v>
      </c>
      <c r="D12" s="149">
        <v>6872028</v>
      </c>
      <c r="E12" s="148">
        <v>103</v>
      </c>
      <c r="F12" s="150">
        <v>563030</v>
      </c>
      <c r="G12" s="148">
        <v>73</v>
      </c>
      <c r="H12" s="150">
        <v>426820</v>
      </c>
      <c r="I12" s="148">
        <v>108</v>
      </c>
      <c r="J12" s="150">
        <v>4368827</v>
      </c>
      <c r="K12" s="148">
        <v>41</v>
      </c>
      <c r="L12" s="149">
        <v>3177281</v>
      </c>
    </row>
    <row r="13" spans="1:12" x14ac:dyDescent="0.25">
      <c r="B13" s="147">
        <v>55</v>
      </c>
      <c r="C13" s="149">
        <v>1992</v>
      </c>
      <c r="D13" s="149">
        <v>34807190</v>
      </c>
      <c r="E13" s="148">
        <v>138</v>
      </c>
      <c r="F13" s="150">
        <v>725372</v>
      </c>
      <c r="G13" s="148">
        <v>85</v>
      </c>
      <c r="H13" s="150">
        <v>538477</v>
      </c>
      <c r="I13" s="148">
        <v>110</v>
      </c>
      <c r="J13" s="150">
        <v>7218517</v>
      </c>
      <c r="K13" s="148">
        <v>55</v>
      </c>
      <c r="L13" s="149">
        <v>4386204</v>
      </c>
    </row>
    <row r="14" spans="1:12" x14ac:dyDescent="0.25">
      <c r="B14" s="147">
        <v>60</v>
      </c>
      <c r="C14" s="149">
        <v>4614</v>
      </c>
      <c r="D14" s="149">
        <v>63436855</v>
      </c>
      <c r="E14" s="148">
        <v>96</v>
      </c>
      <c r="F14" s="150">
        <v>448904</v>
      </c>
      <c r="G14" s="148">
        <v>78</v>
      </c>
      <c r="H14" s="150">
        <v>654898</v>
      </c>
      <c r="I14" s="148">
        <v>182</v>
      </c>
      <c r="J14" s="150">
        <v>7679391</v>
      </c>
      <c r="K14" s="148">
        <v>105</v>
      </c>
      <c r="L14" s="149">
        <v>8995977</v>
      </c>
    </row>
    <row r="15" spans="1:12" x14ac:dyDescent="0.25">
      <c r="B15" s="147">
        <v>65</v>
      </c>
      <c r="C15" s="149">
        <v>4391</v>
      </c>
      <c r="D15" s="149">
        <v>65429539</v>
      </c>
      <c r="E15" s="148">
        <v>41</v>
      </c>
      <c r="F15" s="150">
        <v>161792</v>
      </c>
      <c r="G15" s="148">
        <v>78</v>
      </c>
      <c r="H15" s="150">
        <v>1371472</v>
      </c>
      <c r="I15" s="148">
        <v>132</v>
      </c>
      <c r="J15" s="150">
        <v>11559049</v>
      </c>
      <c r="K15" s="148">
        <v>188</v>
      </c>
      <c r="L15" s="149">
        <v>36632221</v>
      </c>
    </row>
    <row r="16" spans="1:12" x14ac:dyDescent="0.25">
      <c r="B16" s="147">
        <v>70</v>
      </c>
      <c r="C16" s="149">
        <v>3052</v>
      </c>
      <c r="D16" s="149">
        <v>49300639</v>
      </c>
      <c r="E16" s="148">
        <v>8</v>
      </c>
      <c r="F16" s="150">
        <v>26006</v>
      </c>
      <c r="G16" s="149">
        <v>10534</v>
      </c>
      <c r="H16" s="150">
        <v>171987081</v>
      </c>
      <c r="I16" s="148">
        <v>126</v>
      </c>
      <c r="J16" s="150">
        <v>12072490</v>
      </c>
      <c r="K16" s="148">
        <v>251</v>
      </c>
      <c r="L16" s="149">
        <v>44057386</v>
      </c>
    </row>
    <row r="17" spans="2:12" x14ac:dyDescent="0.25">
      <c r="B17" s="147">
        <v>75</v>
      </c>
      <c r="C17" s="149">
        <v>1074</v>
      </c>
      <c r="D17" s="149">
        <v>16551820</v>
      </c>
      <c r="E17" s="151" t="s">
        <v>212</v>
      </c>
      <c r="F17" s="152" t="s">
        <v>212</v>
      </c>
      <c r="G17" s="149">
        <v>6604</v>
      </c>
      <c r="H17" s="150">
        <v>127175033</v>
      </c>
      <c r="I17" s="148">
        <v>39</v>
      </c>
      <c r="J17" s="150">
        <v>2130721</v>
      </c>
      <c r="K17" s="148">
        <v>298</v>
      </c>
      <c r="L17" s="149">
        <v>45635763</v>
      </c>
    </row>
    <row r="18" spans="2:12" x14ac:dyDescent="0.25">
      <c r="B18" s="147">
        <v>80</v>
      </c>
      <c r="C18" s="148">
        <v>427</v>
      </c>
      <c r="D18" s="149">
        <v>7183669</v>
      </c>
      <c r="E18" s="148">
        <v>1</v>
      </c>
      <c r="F18" s="150">
        <v>1590</v>
      </c>
      <c r="G18" s="149">
        <v>3694</v>
      </c>
      <c r="H18" s="150">
        <v>81377134</v>
      </c>
      <c r="I18" s="148">
        <v>19</v>
      </c>
      <c r="J18" s="150">
        <v>2491736</v>
      </c>
      <c r="K18" s="148">
        <v>344</v>
      </c>
      <c r="L18" s="149">
        <v>46290351</v>
      </c>
    </row>
    <row r="19" spans="2:12" x14ac:dyDescent="0.25">
      <c r="B19" s="147">
        <v>85</v>
      </c>
      <c r="C19" s="148">
        <v>152</v>
      </c>
      <c r="D19" s="149">
        <v>3193954</v>
      </c>
      <c r="E19" s="151" t="s">
        <v>212</v>
      </c>
      <c r="F19" s="152" t="s">
        <v>212</v>
      </c>
      <c r="G19" s="149">
        <v>1777</v>
      </c>
      <c r="H19" s="150">
        <v>43167819</v>
      </c>
      <c r="I19" s="148">
        <v>16</v>
      </c>
      <c r="J19" s="150">
        <v>3843518</v>
      </c>
      <c r="K19" s="148">
        <v>225</v>
      </c>
      <c r="L19" s="149">
        <v>27299811</v>
      </c>
    </row>
    <row r="20" spans="2:12" x14ac:dyDescent="0.25">
      <c r="B20" s="147">
        <v>90</v>
      </c>
      <c r="C20" s="148">
        <v>27</v>
      </c>
      <c r="D20" s="149">
        <v>717593</v>
      </c>
      <c r="E20" s="151" t="s">
        <v>212</v>
      </c>
      <c r="F20" s="152" t="s">
        <v>212</v>
      </c>
      <c r="G20" s="148">
        <v>422</v>
      </c>
      <c r="H20" s="150">
        <v>9232912</v>
      </c>
      <c r="I20" s="148">
        <v>3</v>
      </c>
      <c r="J20" s="150">
        <v>192549</v>
      </c>
      <c r="K20" s="148">
        <v>102</v>
      </c>
      <c r="L20" s="149"/>
    </row>
    <row r="23" spans="2:12" x14ac:dyDescent="0.25">
      <c r="B23" s="153" t="s">
        <v>213</v>
      </c>
    </row>
    <row r="24" spans="2:12" x14ac:dyDescent="0.25">
      <c r="B24" s="154" t="s">
        <v>214</v>
      </c>
    </row>
    <row r="25" spans="2:12" x14ac:dyDescent="0.25">
      <c r="B25" s="154" t="s">
        <v>215</v>
      </c>
    </row>
    <row r="26" spans="2:12" x14ac:dyDescent="0.25">
      <c r="B26" s="154" t="s">
        <v>216</v>
      </c>
    </row>
    <row r="27" spans="2:12" x14ac:dyDescent="0.25">
      <c r="B27" s="154" t="s">
        <v>217</v>
      </c>
    </row>
  </sheetData>
  <mergeCells count="5">
    <mergeCell ref="C6:D6"/>
    <mergeCell ref="E6:F6"/>
    <mergeCell ref="G6:H6"/>
    <mergeCell ref="I6:J6"/>
    <mergeCell ref="K6:L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2C2E0-99BD-4711-8BB5-3FD27498F468}">
  <dimension ref="A2:N16"/>
  <sheetViews>
    <sheetView workbookViewId="0">
      <selection activeCell="N16" sqref="N16"/>
    </sheetView>
  </sheetViews>
  <sheetFormatPr defaultRowHeight="15" x14ac:dyDescent="0.25"/>
  <sheetData>
    <row r="2" spans="1:14" x14ac:dyDescent="0.25">
      <c r="A2" t="s">
        <v>202</v>
      </c>
    </row>
    <row r="3" spans="1:14" ht="17.25" x14ac:dyDescent="0.25">
      <c r="B3" s="86" t="s">
        <v>141</v>
      </c>
    </row>
    <row r="5" spans="1:14" x14ac:dyDescent="0.25">
      <c r="B5" s="195" t="s">
        <v>142</v>
      </c>
      <c r="C5" s="196" t="s">
        <v>143</v>
      </c>
      <c r="D5" s="87"/>
      <c r="E5" s="197" t="s">
        <v>144</v>
      </c>
      <c r="F5" s="197"/>
      <c r="G5" s="197"/>
      <c r="H5" s="197"/>
      <c r="I5" s="87"/>
      <c r="J5" s="198" t="s">
        <v>145</v>
      </c>
      <c r="K5" s="198"/>
      <c r="L5" s="198"/>
      <c r="M5" s="87"/>
      <c r="N5" s="87"/>
    </row>
    <row r="6" spans="1:14" ht="54" x14ac:dyDescent="0.25">
      <c r="B6" s="195"/>
      <c r="C6" s="196"/>
      <c r="D6" s="88" t="s">
        <v>146</v>
      </c>
      <c r="E6" s="89" t="s">
        <v>147</v>
      </c>
      <c r="F6" s="89" t="s">
        <v>148</v>
      </c>
      <c r="G6" s="89" t="s">
        <v>149</v>
      </c>
      <c r="H6" s="89" t="s">
        <v>150</v>
      </c>
      <c r="I6" s="88" t="s">
        <v>151</v>
      </c>
      <c r="J6" s="89" t="s">
        <v>152</v>
      </c>
      <c r="K6" s="90" t="s">
        <v>153</v>
      </c>
      <c r="L6" s="90" t="s">
        <v>154</v>
      </c>
      <c r="M6" s="199" t="s">
        <v>155</v>
      </c>
      <c r="N6" s="199"/>
    </row>
    <row r="7" spans="1:14" x14ac:dyDescent="0.25">
      <c r="B7" s="91">
        <v>2008</v>
      </c>
      <c r="C7" s="92">
        <v>44.3</v>
      </c>
      <c r="D7" s="93">
        <v>2.4E-2</v>
      </c>
      <c r="E7" s="93">
        <v>1.2E-2</v>
      </c>
      <c r="F7" s="93">
        <v>3.4000000000000002E-2</v>
      </c>
      <c r="G7" s="93">
        <v>0.93</v>
      </c>
      <c r="H7" s="93">
        <v>0</v>
      </c>
      <c r="I7" s="93">
        <v>0.73399999999999999</v>
      </c>
      <c r="J7" s="93">
        <v>0.13200000000000001</v>
      </c>
      <c r="K7" s="93">
        <v>3.6999999999999998E-2</v>
      </c>
      <c r="L7" s="93">
        <v>1.0999999999999999E-2</v>
      </c>
      <c r="M7" s="93">
        <v>1.0999999999999999E-2</v>
      </c>
      <c r="N7" s="93">
        <v>7.4999999999999997E-2</v>
      </c>
    </row>
    <row r="8" spans="1:14" x14ac:dyDescent="0.25">
      <c r="B8" s="94">
        <v>2009</v>
      </c>
      <c r="C8" s="95">
        <v>44.8</v>
      </c>
      <c r="D8" s="96">
        <v>2.1000000000000001E-2</v>
      </c>
      <c r="E8" s="96">
        <v>0.01</v>
      </c>
      <c r="F8" s="96">
        <v>0.03</v>
      </c>
      <c r="G8" s="96">
        <v>0.93899999999999995</v>
      </c>
      <c r="H8" s="96">
        <v>0</v>
      </c>
      <c r="I8" s="96">
        <v>0.68899999999999995</v>
      </c>
      <c r="J8" s="96">
        <v>0.14599999999999999</v>
      </c>
      <c r="K8" s="96">
        <v>5.2999999999999999E-2</v>
      </c>
      <c r="L8" s="96">
        <v>1.6E-2</v>
      </c>
      <c r="M8" s="96">
        <v>1.0999999999999999E-2</v>
      </c>
      <c r="N8" s="96">
        <v>8.5000000000000006E-2</v>
      </c>
    </row>
    <row r="9" spans="1:14" x14ac:dyDescent="0.25">
      <c r="B9" s="94">
        <v>2010</v>
      </c>
      <c r="C9" s="95">
        <v>45.2</v>
      </c>
      <c r="D9" s="96">
        <v>1.6E-2</v>
      </c>
      <c r="E9" s="96">
        <v>8.0000000000000002E-3</v>
      </c>
      <c r="F9" s="96">
        <v>2.7E-2</v>
      </c>
      <c r="G9" s="96">
        <v>0.94899999999999995</v>
      </c>
      <c r="H9" s="96">
        <v>0</v>
      </c>
      <c r="I9" s="96">
        <v>0.67900000000000005</v>
      </c>
      <c r="J9" s="96">
        <v>0.152</v>
      </c>
      <c r="K9" s="96">
        <v>5.3999999999999999E-2</v>
      </c>
      <c r="L9" s="96">
        <v>1.9E-2</v>
      </c>
      <c r="M9" s="96">
        <v>1.0999999999999999E-2</v>
      </c>
      <c r="N9" s="96">
        <v>8.5000000000000006E-2</v>
      </c>
    </row>
    <row r="10" spans="1:14" x14ac:dyDescent="0.25">
      <c r="B10" s="94">
        <v>2011</v>
      </c>
      <c r="C10" s="95">
        <v>45.5</v>
      </c>
      <c r="D10" s="96">
        <v>1.2E-2</v>
      </c>
      <c r="E10" s="96">
        <v>6.0000000000000001E-3</v>
      </c>
      <c r="F10" s="96">
        <v>2.3E-2</v>
      </c>
      <c r="G10" s="96">
        <v>0.95899999999999996</v>
      </c>
      <c r="H10" s="96">
        <v>0</v>
      </c>
      <c r="I10" s="96">
        <v>0.67200000000000004</v>
      </c>
      <c r="J10" s="96">
        <v>0.156</v>
      </c>
      <c r="K10" s="96">
        <v>5.5E-2</v>
      </c>
      <c r="L10" s="96">
        <v>2.1000000000000001E-2</v>
      </c>
      <c r="M10" s="96">
        <v>1.2999999999999999E-2</v>
      </c>
      <c r="N10" s="96">
        <v>8.3000000000000004E-2</v>
      </c>
    </row>
    <row r="11" spans="1:14" x14ac:dyDescent="0.25">
      <c r="B11" s="94">
        <v>2012</v>
      </c>
      <c r="C11" s="95">
        <v>45.4</v>
      </c>
      <c r="D11" s="96">
        <v>8.9999999999999993E-3</v>
      </c>
      <c r="E11" s="96">
        <v>5.0000000000000001E-3</v>
      </c>
      <c r="F11" s="96">
        <v>1.7999999999999999E-2</v>
      </c>
      <c r="G11" s="96">
        <v>0.96599999999999997</v>
      </c>
      <c r="H11" s="96">
        <v>2E-3</v>
      </c>
      <c r="I11" s="96">
        <v>0.65100000000000002</v>
      </c>
      <c r="J11" s="96">
        <v>0.16700000000000001</v>
      </c>
      <c r="K11" s="96">
        <v>5.3999999999999999E-2</v>
      </c>
      <c r="L11" s="96">
        <v>2.4E-2</v>
      </c>
      <c r="M11" s="96">
        <v>2.4E-2</v>
      </c>
      <c r="N11" s="96">
        <v>0.08</v>
      </c>
    </row>
    <row r="12" spans="1:14" x14ac:dyDescent="0.25">
      <c r="B12" s="94">
        <v>2013</v>
      </c>
      <c r="C12" s="95">
        <v>45.3</v>
      </c>
      <c r="D12" s="96">
        <v>7.0000000000000001E-3</v>
      </c>
      <c r="E12" s="96">
        <v>4.0000000000000001E-3</v>
      </c>
      <c r="F12" s="96">
        <v>1.4E-2</v>
      </c>
      <c r="G12" s="96">
        <v>0.91400000000000003</v>
      </c>
      <c r="H12" s="96">
        <v>6.0999999999999999E-2</v>
      </c>
      <c r="I12" s="96">
        <v>0.64900000000000002</v>
      </c>
      <c r="J12" s="96">
        <v>0.16900000000000001</v>
      </c>
      <c r="K12" s="96">
        <v>5.5E-2</v>
      </c>
      <c r="L12" s="96">
        <v>2.7E-2</v>
      </c>
      <c r="M12" s="96">
        <v>2.4E-2</v>
      </c>
      <c r="N12" s="96">
        <v>7.5999999999999998E-2</v>
      </c>
    </row>
    <row r="13" spans="1:14" x14ac:dyDescent="0.25">
      <c r="B13" s="94">
        <v>2014</v>
      </c>
      <c r="C13" s="95">
        <v>44.8</v>
      </c>
      <c r="D13" s="96">
        <v>5.0000000000000001E-3</v>
      </c>
      <c r="E13" s="96">
        <v>2E-3</v>
      </c>
      <c r="F13" s="96">
        <v>0.01</v>
      </c>
      <c r="G13" s="96">
        <v>0.86299999999999999</v>
      </c>
      <c r="H13" s="96">
        <v>0.121</v>
      </c>
      <c r="I13" s="96">
        <v>0.64700000000000002</v>
      </c>
      <c r="J13" s="96">
        <v>0.16600000000000001</v>
      </c>
      <c r="K13" s="96">
        <v>5.7000000000000002E-2</v>
      </c>
      <c r="L13" s="96">
        <v>0.03</v>
      </c>
      <c r="M13" s="96">
        <v>2.4E-2</v>
      </c>
      <c r="N13" s="96">
        <v>7.5999999999999998E-2</v>
      </c>
    </row>
    <row r="14" spans="1:14" x14ac:dyDescent="0.25">
      <c r="B14" s="94">
        <v>2015</v>
      </c>
      <c r="C14" s="95">
        <v>44.8</v>
      </c>
      <c r="D14" s="96">
        <v>4.0000000000000001E-3</v>
      </c>
      <c r="E14" s="96">
        <v>2E-3</v>
      </c>
      <c r="F14" s="96">
        <v>7.0000000000000001E-3</v>
      </c>
      <c r="G14" s="96">
        <v>0.81299999999999994</v>
      </c>
      <c r="H14" s="96">
        <v>0.17399999999999999</v>
      </c>
      <c r="I14" s="96">
        <v>0.64500000000000002</v>
      </c>
      <c r="J14" s="96">
        <v>0.16800000000000001</v>
      </c>
      <c r="K14" s="96">
        <v>5.3999999999999999E-2</v>
      </c>
      <c r="L14" s="96">
        <v>3.3000000000000002E-2</v>
      </c>
      <c r="M14" s="96">
        <v>2.3E-2</v>
      </c>
      <c r="N14" s="96">
        <v>7.6999999999999999E-2</v>
      </c>
    </row>
    <row r="15" spans="1:14" x14ac:dyDescent="0.25">
      <c r="B15" s="94">
        <v>2016</v>
      </c>
      <c r="C15" s="95">
        <v>44.7</v>
      </c>
      <c r="D15" s="96">
        <v>3.0000000000000001E-3</v>
      </c>
      <c r="E15" s="96">
        <v>2E-3</v>
      </c>
      <c r="F15" s="96">
        <v>6.0000000000000001E-3</v>
      </c>
      <c r="G15" s="96">
        <v>0.81</v>
      </c>
      <c r="H15" s="96">
        <v>0.17899999999999999</v>
      </c>
      <c r="I15" s="96">
        <v>0.63600000000000001</v>
      </c>
      <c r="J15" s="96">
        <v>0.17299999999999999</v>
      </c>
      <c r="K15" s="96">
        <v>5.6000000000000001E-2</v>
      </c>
      <c r="L15" s="96">
        <v>3.4000000000000002E-2</v>
      </c>
      <c r="M15" s="96">
        <v>2.3E-2</v>
      </c>
      <c r="N15" s="96">
        <v>7.8E-2</v>
      </c>
    </row>
    <row r="16" spans="1:14" x14ac:dyDescent="0.25">
      <c r="B16" s="94">
        <v>2017</v>
      </c>
      <c r="C16" s="95">
        <v>44.6</v>
      </c>
      <c r="D16" s="96">
        <v>2E-3</v>
      </c>
      <c r="E16" s="96">
        <v>1E-3</v>
      </c>
      <c r="F16" s="96">
        <v>5.0000000000000001E-3</v>
      </c>
      <c r="G16" s="96">
        <v>0.71599999999999997</v>
      </c>
      <c r="H16" s="96">
        <v>0.27600000000000002</v>
      </c>
      <c r="I16" s="96">
        <v>0.629</v>
      </c>
      <c r="J16" s="96">
        <v>0.17699999999999999</v>
      </c>
      <c r="K16" s="96">
        <v>5.6000000000000001E-2</v>
      </c>
      <c r="L16" s="96">
        <v>3.6999999999999998E-2</v>
      </c>
      <c r="M16" s="96">
        <v>2.3E-2</v>
      </c>
      <c r="N16" s="96">
        <v>7.8E-2</v>
      </c>
    </row>
  </sheetData>
  <mergeCells count="5">
    <mergeCell ref="B5:B6"/>
    <mergeCell ref="C5:C6"/>
    <mergeCell ref="E5:H5"/>
    <mergeCell ref="J5:L5"/>
    <mergeCell ref="M6:N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8EEF1-1866-4910-AE47-59453CB830C5}">
  <dimension ref="C3:H19"/>
  <sheetViews>
    <sheetView tabSelected="1" workbookViewId="0">
      <selection activeCell="L15" sqref="L15"/>
    </sheetView>
  </sheetViews>
  <sheetFormatPr defaultRowHeight="15" x14ac:dyDescent="0.25"/>
  <cols>
    <col min="5" max="5" width="14" customWidth="1"/>
    <col min="8" max="8" width="16.85546875" customWidth="1"/>
  </cols>
  <sheetData>
    <row r="3" spans="3:8" ht="18" x14ac:dyDescent="0.25">
      <c r="C3" s="56" t="s">
        <v>233</v>
      </c>
    </row>
    <row r="4" spans="3:8" ht="16.5" x14ac:dyDescent="0.25">
      <c r="C4" s="57" t="s">
        <v>120</v>
      </c>
    </row>
    <row r="6" spans="3:8" ht="15.75" x14ac:dyDescent="0.25">
      <c r="C6" s="200" t="s">
        <v>205</v>
      </c>
      <c r="D6" s="201" t="s">
        <v>234</v>
      </c>
      <c r="E6" s="201"/>
      <c r="F6" s="202" t="s">
        <v>205</v>
      </c>
      <c r="G6" s="187" t="s">
        <v>235</v>
      </c>
      <c r="H6" s="187"/>
    </row>
    <row r="7" spans="3:8" x14ac:dyDescent="0.25">
      <c r="C7" s="203" t="s">
        <v>236</v>
      </c>
      <c r="D7" s="204">
        <v>486</v>
      </c>
      <c r="E7" s="205">
        <v>49321</v>
      </c>
      <c r="F7" s="206" t="s">
        <v>236</v>
      </c>
      <c r="G7" s="207">
        <v>1790</v>
      </c>
      <c r="H7" s="208">
        <v>50023</v>
      </c>
    </row>
    <row r="8" spans="3:8" x14ac:dyDescent="0.25">
      <c r="C8" s="209" t="s">
        <v>237</v>
      </c>
      <c r="D8" s="210">
        <v>2769</v>
      </c>
      <c r="E8" s="211">
        <v>60106</v>
      </c>
      <c r="F8" s="212" t="s">
        <v>237</v>
      </c>
      <c r="G8" s="213">
        <v>10599</v>
      </c>
      <c r="H8" s="72">
        <v>61542</v>
      </c>
    </row>
    <row r="9" spans="3:8" x14ac:dyDescent="0.25">
      <c r="C9" s="209" t="s">
        <v>126</v>
      </c>
      <c r="D9" s="210">
        <v>3876</v>
      </c>
      <c r="E9" s="211">
        <v>73936</v>
      </c>
      <c r="F9" s="212" t="s">
        <v>126</v>
      </c>
      <c r="G9" s="213">
        <v>13101</v>
      </c>
      <c r="H9" s="72">
        <v>73576</v>
      </c>
    </row>
    <row r="10" spans="3:8" x14ac:dyDescent="0.25">
      <c r="C10" s="209" t="s">
        <v>127</v>
      </c>
      <c r="D10" s="210">
        <v>4007</v>
      </c>
      <c r="E10" s="211">
        <v>83966</v>
      </c>
      <c r="F10" s="212" t="s">
        <v>127</v>
      </c>
      <c r="G10" s="213">
        <v>12813</v>
      </c>
      <c r="H10" s="72">
        <v>79934</v>
      </c>
    </row>
    <row r="11" spans="3:8" x14ac:dyDescent="0.25">
      <c r="C11" s="209" t="s">
        <v>128</v>
      </c>
      <c r="D11" s="210">
        <v>3639</v>
      </c>
      <c r="E11" s="211">
        <v>89560</v>
      </c>
      <c r="F11" s="212" t="s">
        <v>128</v>
      </c>
      <c r="G11" s="213">
        <v>11781</v>
      </c>
      <c r="H11" s="72">
        <v>81731</v>
      </c>
    </row>
    <row r="12" spans="3:8" x14ac:dyDescent="0.25">
      <c r="C12" s="209" t="s">
        <v>129</v>
      </c>
      <c r="D12" s="210">
        <v>3417</v>
      </c>
      <c r="E12" s="211">
        <v>91446</v>
      </c>
      <c r="F12" s="212" t="s">
        <v>129</v>
      </c>
      <c r="G12" s="213">
        <v>11430</v>
      </c>
      <c r="H12" s="72">
        <v>81093</v>
      </c>
    </row>
    <row r="13" spans="3:8" x14ac:dyDescent="0.25">
      <c r="C13" s="209" t="s">
        <v>130</v>
      </c>
      <c r="D13" s="210">
        <v>3021</v>
      </c>
      <c r="E13" s="211">
        <v>93611</v>
      </c>
      <c r="F13" s="212" t="s">
        <v>130</v>
      </c>
      <c r="G13" s="213">
        <v>10784</v>
      </c>
      <c r="H13" s="72">
        <v>80739</v>
      </c>
    </row>
    <row r="14" spans="3:8" x14ac:dyDescent="0.25">
      <c r="C14" s="209" t="s">
        <v>131</v>
      </c>
      <c r="D14" s="210">
        <v>2505</v>
      </c>
      <c r="E14" s="211">
        <v>92257</v>
      </c>
      <c r="F14" s="212" t="s">
        <v>131</v>
      </c>
      <c r="G14" s="213">
        <v>9390</v>
      </c>
      <c r="H14" s="72">
        <v>79442</v>
      </c>
    </row>
    <row r="15" spans="3:8" x14ac:dyDescent="0.25">
      <c r="C15" s="209" t="s">
        <v>132</v>
      </c>
      <c r="D15" s="210">
        <v>1753</v>
      </c>
      <c r="E15" s="211">
        <v>90102</v>
      </c>
      <c r="F15" s="212" t="s">
        <v>132</v>
      </c>
      <c r="G15" s="213">
        <v>6616</v>
      </c>
      <c r="H15" s="72">
        <v>79296</v>
      </c>
    </row>
    <row r="16" spans="3:8" x14ac:dyDescent="0.25">
      <c r="C16" s="209" t="s">
        <v>133</v>
      </c>
      <c r="D16" s="214">
        <v>841</v>
      </c>
      <c r="E16" s="211">
        <v>82010</v>
      </c>
      <c r="F16" s="212" t="s">
        <v>133</v>
      </c>
      <c r="G16" s="213">
        <v>2528</v>
      </c>
      <c r="H16" s="72">
        <v>76781</v>
      </c>
    </row>
    <row r="17" spans="3:8" x14ac:dyDescent="0.25">
      <c r="C17" s="215" t="s">
        <v>238</v>
      </c>
      <c r="D17" s="216">
        <v>335</v>
      </c>
      <c r="E17" s="217">
        <v>81596</v>
      </c>
      <c r="F17" s="218" t="s">
        <v>238</v>
      </c>
      <c r="G17" s="219">
        <v>720</v>
      </c>
      <c r="H17" s="78">
        <v>68388</v>
      </c>
    </row>
    <row r="18" spans="3:8" ht="28.5" customHeight="1" x14ac:dyDescent="0.25">
      <c r="C18" s="220" t="s">
        <v>139</v>
      </c>
      <c r="D18" s="221">
        <v>26649</v>
      </c>
      <c r="E18" s="222">
        <v>83304</v>
      </c>
      <c r="F18" s="223" t="s">
        <v>139</v>
      </c>
      <c r="G18" s="224">
        <v>91552</v>
      </c>
      <c r="H18" s="225">
        <v>76506</v>
      </c>
    </row>
    <row r="19" spans="3:8" ht="31.5" customHeight="1" x14ac:dyDescent="0.25">
      <c r="C19" s="226" t="s">
        <v>239</v>
      </c>
      <c r="D19" s="226"/>
      <c r="E19" s="227" t="s">
        <v>240</v>
      </c>
      <c r="F19" s="227"/>
      <c r="G19" s="227"/>
      <c r="H19" s="208">
        <v>7004302989</v>
      </c>
    </row>
  </sheetData>
  <mergeCells count="4">
    <mergeCell ref="D6:E6"/>
    <mergeCell ref="G6:H6"/>
    <mergeCell ref="C19:D19"/>
    <mergeCell ref="E19:G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0"/>
  <sheetViews>
    <sheetView workbookViewId="0">
      <selection activeCell="M30" sqref="M30"/>
    </sheetView>
  </sheetViews>
  <sheetFormatPr defaultRowHeight="15" x14ac:dyDescent="0.25"/>
  <cols>
    <col min="5" max="13" width="10" bestFit="1" customWidth="1"/>
  </cols>
  <sheetData>
    <row r="1" spans="1:14" x14ac:dyDescent="0.25">
      <c r="A1" s="1" t="s">
        <v>0</v>
      </c>
    </row>
    <row r="2" spans="1:14" x14ac:dyDescent="0.25">
      <c r="A2" t="s">
        <v>1</v>
      </c>
      <c r="B2" t="s">
        <v>2</v>
      </c>
    </row>
    <row r="3" spans="1:14" x14ac:dyDescent="0.25">
      <c r="A3" t="s">
        <v>3</v>
      </c>
      <c r="B3" t="s">
        <v>118</v>
      </c>
    </row>
    <row r="6" spans="1:14" ht="24" x14ac:dyDescent="0.25">
      <c r="A6" s="14" t="s">
        <v>85</v>
      </c>
      <c r="B6" s="14"/>
      <c r="C6" s="14"/>
      <c r="D6" s="14"/>
      <c r="E6" s="17" t="s">
        <v>90</v>
      </c>
      <c r="F6" s="18" t="s">
        <v>4</v>
      </c>
      <c r="G6" s="18" t="s">
        <v>5</v>
      </c>
      <c r="H6" s="19" t="s">
        <v>6</v>
      </c>
      <c r="I6" s="19" t="s">
        <v>7</v>
      </c>
      <c r="J6" s="19" t="s">
        <v>8</v>
      </c>
      <c r="K6" s="20" t="s">
        <v>9</v>
      </c>
      <c r="L6" s="21" t="s">
        <v>10</v>
      </c>
      <c r="M6" s="21" t="s">
        <v>11</v>
      </c>
    </row>
    <row r="7" spans="1:14" x14ac:dyDescent="0.25">
      <c r="A7" s="14"/>
      <c r="B7" s="2" t="s">
        <v>12</v>
      </c>
      <c r="C7" s="2" t="s">
        <v>13</v>
      </c>
      <c r="D7" s="2" t="s">
        <v>36</v>
      </c>
      <c r="E7" s="4">
        <v>2</v>
      </c>
      <c r="F7" s="4">
        <v>7</v>
      </c>
      <c r="G7" s="4">
        <v>12</v>
      </c>
      <c r="H7" s="4">
        <v>17</v>
      </c>
      <c r="I7" s="4">
        <v>22</v>
      </c>
      <c r="J7" s="4">
        <v>27</v>
      </c>
      <c r="K7" s="4">
        <v>32</v>
      </c>
      <c r="L7" s="4">
        <v>37</v>
      </c>
      <c r="M7" s="4">
        <v>42</v>
      </c>
    </row>
    <row r="8" spans="1:14" x14ac:dyDescent="0.25">
      <c r="A8" s="14"/>
      <c r="B8" s="2" t="s">
        <v>14</v>
      </c>
      <c r="C8" s="3"/>
      <c r="D8" s="2"/>
      <c r="E8" s="13" t="s">
        <v>90</v>
      </c>
      <c r="F8" s="4" t="s">
        <v>4</v>
      </c>
      <c r="G8" s="4" t="s">
        <v>5</v>
      </c>
      <c r="H8" s="4" t="s">
        <v>6</v>
      </c>
      <c r="I8" s="4" t="s">
        <v>7</v>
      </c>
      <c r="J8" s="4" t="s">
        <v>8</v>
      </c>
      <c r="K8" s="4" t="s">
        <v>15</v>
      </c>
      <c r="L8" s="4" t="s">
        <v>16</v>
      </c>
      <c r="M8" s="4" t="s">
        <v>17</v>
      </c>
    </row>
    <row r="9" spans="1:14" x14ac:dyDescent="0.25">
      <c r="A9" s="15" t="s">
        <v>18</v>
      </c>
      <c r="B9" s="5" t="s">
        <v>19</v>
      </c>
      <c r="C9" s="4">
        <v>22</v>
      </c>
      <c r="D9" s="5" t="s">
        <v>20</v>
      </c>
      <c r="E9" s="23">
        <v>2274</v>
      </c>
      <c r="F9" s="23">
        <v>2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8"/>
    </row>
    <row r="10" spans="1:14" x14ac:dyDescent="0.25">
      <c r="A10" s="15" t="s">
        <v>22</v>
      </c>
      <c r="B10" s="5" t="s">
        <v>19</v>
      </c>
      <c r="C10" s="4">
        <v>27</v>
      </c>
      <c r="D10" s="5" t="s">
        <v>8</v>
      </c>
      <c r="E10" s="23">
        <v>12325</v>
      </c>
      <c r="F10" s="23">
        <v>1037</v>
      </c>
      <c r="G10" s="23">
        <v>6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8"/>
    </row>
    <row r="11" spans="1:14" x14ac:dyDescent="0.25">
      <c r="A11" s="15" t="s">
        <v>23</v>
      </c>
      <c r="B11" s="5" t="s">
        <v>19</v>
      </c>
      <c r="C11" s="4">
        <v>32</v>
      </c>
      <c r="D11" s="5" t="s">
        <v>15</v>
      </c>
      <c r="E11" s="23">
        <v>8174</v>
      </c>
      <c r="F11" s="23">
        <v>7056</v>
      </c>
      <c r="G11" s="23">
        <v>1744</v>
      </c>
      <c r="H11" s="23">
        <v>3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8"/>
    </row>
    <row r="12" spans="1:14" x14ac:dyDescent="0.25">
      <c r="A12" s="15" t="s">
        <v>24</v>
      </c>
      <c r="B12" s="5" t="s">
        <v>19</v>
      </c>
      <c r="C12" s="4">
        <v>37</v>
      </c>
      <c r="D12" s="5" t="s">
        <v>16</v>
      </c>
      <c r="E12" s="23">
        <v>4385</v>
      </c>
      <c r="F12" s="23">
        <v>4558</v>
      </c>
      <c r="G12" s="23">
        <v>6855</v>
      </c>
      <c r="H12" s="23">
        <v>1019</v>
      </c>
      <c r="I12" s="23">
        <v>3</v>
      </c>
      <c r="J12" s="23">
        <v>0</v>
      </c>
      <c r="K12" s="23">
        <v>0</v>
      </c>
      <c r="L12" s="23">
        <v>0</v>
      </c>
      <c r="M12" s="23">
        <v>0</v>
      </c>
      <c r="N12" s="8"/>
    </row>
    <row r="13" spans="1:14" x14ac:dyDescent="0.25">
      <c r="A13" s="15" t="s">
        <v>25</v>
      </c>
      <c r="B13" s="5" t="s">
        <v>19</v>
      </c>
      <c r="C13" s="4">
        <v>42</v>
      </c>
      <c r="D13" s="5" t="s">
        <v>26</v>
      </c>
      <c r="E13" s="23">
        <v>3009</v>
      </c>
      <c r="F13" s="23">
        <v>2768</v>
      </c>
      <c r="G13" s="23">
        <v>5172</v>
      </c>
      <c r="H13" s="23">
        <v>4039</v>
      </c>
      <c r="I13" s="23">
        <v>429</v>
      </c>
      <c r="J13" s="23">
        <v>3</v>
      </c>
      <c r="K13" s="23">
        <v>0</v>
      </c>
      <c r="L13" s="23">
        <v>0</v>
      </c>
      <c r="M13" s="23">
        <v>0</v>
      </c>
      <c r="N13" s="8"/>
    </row>
    <row r="14" spans="1:14" x14ac:dyDescent="0.25">
      <c r="A14" s="15" t="s">
        <v>27</v>
      </c>
      <c r="B14" s="5" t="s">
        <v>19</v>
      </c>
      <c r="C14" s="4">
        <v>47</v>
      </c>
      <c r="D14" s="5" t="s">
        <v>28</v>
      </c>
      <c r="E14" s="23">
        <v>2568</v>
      </c>
      <c r="F14" s="23">
        <v>2101</v>
      </c>
      <c r="G14" s="23">
        <v>3675</v>
      </c>
      <c r="H14" s="23">
        <v>3627</v>
      </c>
      <c r="I14" s="23">
        <v>2367</v>
      </c>
      <c r="J14" s="23">
        <v>496</v>
      </c>
      <c r="K14" s="23">
        <v>13</v>
      </c>
      <c r="L14" s="23">
        <v>0</v>
      </c>
      <c r="M14" s="23">
        <v>0</v>
      </c>
      <c r="N14" s="8"/>
    </row>
    <row r="15" spans="1:14" x14ac:dyDescent="0.25">
      <c r="A15" s="15" t="s">
        <v>29</v>
      </c>
      <c r="B15" s="5" t="s">
        <v>19</v>
      </c>
      <c r="C15" s="4">
        <v>52</v>
      </c>
      <c r="D15" s="5" t="s">
        <v>30</v>
      </c>
      <c r="E15" s="23">
        <v>1932</v>
      </c>
      <c r="F15" s="23">
        <v>1674</v>
      </c>
      <c r="G15" s="23">
        <v>2756</v>
      </c>
      <c r="H15" s="23">
        <v>2727</v>
      </c>
      <c r="I15" s="23">
        <v>2072</v>
      </c>
      <c r="J15" s="23">
        <v>2142</v>
      </c>
      <c r="K15" s="23">
        <v>501</v>
      </c>
      <c r="L15" s="23">
        <v>1</v>
      </c>
      <c r="M15" s="23">
        <v>0</v>
      </c>
      <c r="N15" s="8"/>
    </row>
    <row r="16" spans="1:14" x14ac:dyDescent="0.25">
      <c r="A16" s="15" t="s">
        <v>31</v>
      </c>
      <c r="B16" s="5" t="s">
        <v>19</v>
      </c>
      <c r="C16" s="4">
        <v>57</v>
      </c>
      <c r="D16" s="5" t="s">
        <v>32</v>
      </c>
      <c r="E16" s="23">
        <v>1260</v>
      </c>
      <c r="F16" s="23">
        <v>1223</v>
      </c>
      <c r="G16" s="23">
        <v>2353</v>
      </c>
      <c r="H16" s="23">
        <v>2642</v>
      </c>
      <c r="I16" s="23">
        <v>1866</v>
      </c>
      <c r="J16" s="23">
        <v>1547</v>
      </c>
      <c r="K16" s="23">
        <v>903</v>
      </c>
      <c r="L16" s="23">
        <v>100</v>
      </c>
      <c r="M16" s="23">
        <v>1</v>
      </c>
      <c r="N16" s="8"/>
    </row>
    <row r="17" spans="1:14" x14ac:dyDescent="0.25">
      <c r="A17" s="15" t="s">
        <v>33</v>
      </c>
      <c r="B17" s="5" t="s">
        <v>19</v>
      </c>
      <c r="C17" s="4">
        <v>62</v>
      </c>
      <c r="D17" s="5" t="s">
        <v>34</v>
      </c>
      <c r="E17" s="23">
        <v>722</v>
      </c>
      <c r="F17" s="23">
        <v>693</v>
      </c>
      <c r="G17" s="23">
        <v>1482</v>
      </c>
      <c r="H17" s="23">
        <v>1991</v>
      </c>
      <c r="I17" s="23">
        <v>1582</v>
      </c>
      <c r="J17" s="23">
        <v>1124</v>
      </c>
      <c r="K17" s="23">
        <v>509</v>
      </c>
      <c r="L17" s="23">
        <v>233</v>
      </c>
      <c r="M17" s="23">
        <v>33</v>
      </c>
      <c r="N17" s="8"/>
    </row>
    <row r="18" spans="1:14" x14ac:dyDescent="0.25">
      <c r="A18" s="16" t="s">
        <v>83</v>
      </c>
      <c r="B18" s="5" t="s">
        <v>19</v>
      </c>
      <c r="C18" s="4">
        <v>67</v>
      </c>
      <c r="D18" s="24" t="s">
        <v>35</v>
      </c>
      <c r="E18" s="23">
        <v>315</v>
      </c>
      <c r="F18" s="23">
        <v>256</v>
      </c>
      <c r="G18" s="23">
        <v>550</v>
      </c>
      <c r="H18" s="23">
        <v>740</v>
      </c>
      <c r="I18" s="23">
        <v>572</v>
      </c>
      <c r="J18" s="23">
        <v>460</v>
      </c>
      <c r="K18" s="23">
        <v>252</v>
      </c>
      <c r="L18" s="23">
        <v>108</v>
      </c>
      <c r="M18" s="23">
        <v>116</v>
      </c>
      <c r="N18" s="8"/>
    </row>
    <row r="19" spans="1:14" x14ac:dyDescent="0.25">
      <c r="A19" s="22" t="s">
        <v>84</v>
      </c>
      <c r="B19" s="5" t="s">
        <v>19</v>
      </c>
      <c r="C19" s="5">
        <v>72</v>
      </c>
      <c r="D19" s="24" t="s">
        <v>86</v>
      </c>
      <c r="E19" s="23">
        <v>134</v>
      </c>
      <c r="F19" s="23">
        <v>77</v>
      </c>
      <c r="G19" s="23">
        <v>141</v>
      </c>
      <c r="H19" s="23">
        <v>185</v>
      </c>
      <c r="I19" s="23">
        <v>148</v>
      </c>
      <c r="J19" s="23">
        <v>107</v>
      </c>
      <c r="K19" s="23">
        <v>82</v>
      </c>
      <c r="L19" s="23">
        <v>36</v>
      </c>
      <c r="M19" s="23">
        <v>145</v>
      </c>
      <c r="N19" s="8"/>
    </row>
    <row r="20" spans="1:14" x14ac:dyDescent="0.25">
      <c r="A20" s="15" t="s">
        <v>18</v>
      </c>
      <c r="B20" s="5" t="s">
        <v>21</v>
      </c>
      <c r="C20" s="4">
        <v>22</v>
      </c>
      <c r="D20" s="5" t="s">
        <v>20</v>
      </c>
      <c r="E20" s="23">
        <v>49844.903693931548</v>
      </c>
      <c r="F20" s="23">
        <v>82318.999999999985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</row>
    <row r="21" spans="1:14" x14ac:dyDescent="0.25">
      <c r="A21" s="15" t="s">
        <v>22</v>
      </c>
      <c r="B21" s="5" t="s">
        <v>21</v>
      </c>
      <c r="C21" s="4">
        <v>27</v>
      </c>
      <c r="D21" s="5" t="s">
        <v>8</v>
      </c>
      <c r="E21" s="23">
        <v>60120.211683570029</v>
      </c>
      <c r="F21" s="23">
        <v>74488.834136933569</v>
      </c>
      <c r="G21" s="23">
        <v>81067.5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</row>
    <row r="22" spans="1:14" x14ac:dyDescent="0.25">
      <c r="A22" s="15" t="s">
        <v>23</v>
      </c>
      <c r="B22" s="5" t="s">
        <v>21</v>
      </c>
      <c r="C22" s="4">
        <v>32</v>
      </c>
      <c r="D22" s="5" t="s">
        <v>15</v>
      </c>
      <c r="E22" s="23">
        <v>62774.54893564964</v>
      </c>
      <c r="F22" s="23">
        <v>82225.725340136065</v>
      </c>
      <c r="G22" s="23">
        <v>89962.951834862324</v>
      </c>
      <c r="H22" s="23">
        <v>96552.666666666672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</row>
    <row r="23" spans="1:14" x14ac:dyDescent="0.25">
      <c r="A23" s="15" t="s">
        <v>24</v>
      </c>
      <c r="B23" s="5" t="s">
        <v>21</v>
      </c>
      <c r="C23" s="4">
        <v>37</v>
      </c>
      <c r="D23" s="5" t="s">
        <v>16</v>
      </c>
      <c r="E23" s="23">
        <v>61288.983580387714</v>
      </c>
      <c r="F23" s="23">
        <v>80333.70579201408</v>
      </c>
      <c r="G23" s="23">
        <v>91597.378264040832</v>
      </c>
      <c r="H23" s="23">
        <v>95649.004906771384</v>
      </c>
      <c r="I23" s="23">
        <v>121601.66666666667</v>
      </c>
      <c r="J23" s="23">
        <v>0</v>
      </c>
      <c r="K23" s="23">
        <v>0</v>
      </c>
      <c r="L23" s="23">
        <v>0</v>
      </c>
      <c r="M23" s="23">
        <v>0</v>
      </c>
    </row>
    <row r="24" spans="1:14" x14ac:dyDescent="0.25">
      <c r="A24" s="15" t="s">
        <v>25</v>
      </c>
      <c r="B24" s="5" t="s">
        <v>21</v>
      </c>
      <c r="C24" s="4">
        <v>42</v>
      </c>
      <c r="D24" s="5" t="s">
        <v>26</v>
      </c>
      <c r="E24" s="23">
        <v>57925.555333998069</v>
      </c>
      <c r="F24" s="23">
        <v>75176.652817918934</v>
      </c>
      <c r="G24" s="23">
        <v>90302.942768754816</v>
      </c>
      <c r="H24" s="23">
        <v>97547.270363951538</v>
      </c>
      <c r="I24" s="23">
        <v>105138.12121212124</v>
      </c>
      <c r="J24" s="23">
        <v>82824</v>
      </c>
      <c r="K24" s="23">
        <v>0</v>
      </c>
      <c r="L24" s="23">
        <v>0</v>
      </c>
      <c r="M24" s="23">
        <v>0</v>
      </c>
    </row>
    <row r="25" spans="1:14" x14ac:dyDescent="0.25">
      <c r="A25" s="15" t="s">
        <v>27</v>
      </c>
      <c r="B25" s="5" t="s">
        <v>21</v>
      </c>
      <c r="C25" s="4">
        <v>47</v>
      </c>
      <c r="D25" s="5" t="s">
        <v>28</v>
      </c>
      <c r="E25" s="23">
        <v>53908.781931464175</v>
      </c>
      <c r="F25" s="23">
        <v>67384.411708710002</v>
      </c>
      <c r="G25" s="23">
        <v>85153.012244898098</v>
      </c>
      <c r="H25" s="23">
        <v>94463.013234077793</v>
      </c>
      <c r="I25" s="23">
        <v>106233.24419095881</v>
      </c>
      <c r="J25" s="23">
        <v>102984.50403225824</v>
      </c>
      <c r="K25" s="23">
        <v>97048.769230769234</v>
      </c>
      <c r="L25" s="23">
        <v>0</v>
      </c>
      <c r="M25" s="23">
        <v>0</v>
      </c>
    </row>
    <row r="26" spans="1:14" x14ac:dyDescent="0.25">
      <c r="A26" s="15" t="s">
        <v>29</v>
      </c>
      <c r="B26" s="5" t="s">
        <v>21</v>
      </c>
      <c r="C26" s="4">
        <v>52</v>
      </c>
      <c r="D26" s="5" t="s">
        <v>30</v>
      </c>
      <c r="E26" s="23">
        <v>51034.241718426456</v>
      </c>
      <c r="F26" s="23">
        <v>62135.669653524485</v>
      </c>
      <c r="G26" s="23">
        <v>78026.223149492012</v>
      </c>
      <c r="H26" s="23">
        <v>87129.653098643175</v>
      </c>
      <c r="I26" s="23">
        <v>101820.83687258702</v>
      </c>
      <c r="J26" s="23">
        <v>108159.36601307207</v>
      </c>
      <c r="K26" s="23">
        <v>110688.31536926159</v>
      </c>
      <c r="L26" s="23">
        <v>122388</v>
      </c>
      <c r="M26" s="23">
        <v>0</v>
      </c>
    </row>
    <row r="27" spans="1:14" x14ac:dyDescent="0.25">
      <c r="A27" s="15" t="s">
        <v>31</v>
      </c>
      <c r="B27" s="5" t="s">
        <v>21</v>
      </c>
      <c r="C27" s="4">
        <v>57</v>
      </c>
      <c r="D27" s="5" t="s">
        <v>32</v>
      </c>
      <c r="E27" s="23">
        <v>50244.597619047592</v>
      </c>
      <c r="F27" s="23">
        <v>59764.532297628808</v>
      </c>
      <c r="G27" s="23">
        <v>75140.564810879616</v>
      </c>
      <c r="H27" s="23">
        <v>80831.498107494292</v>
      </c>
      <c r="I27" s="23">
        <v>94252.998928188652</v>
      </c>
      <c r="J27" s="23">
        <v>103289.46347769891</v>
      </c>
      <c r="K27" s="23">
        <v>113937.35105204892</v>
      </c>
      <c r="L27" s="23">
        <v>116829.52000000002</v>
      </c>
      <c r="M27" s="23">
        <v>69853</v>
      </c>
    </row>
    <row r="28" spans="1:14" x14ac:dyDescent="0.25">
      <c r="A28" s="15" t="s">
        <v>33</v>
      </c>
      <c r="B28" s="5" t="s">
        <v>21</v>
      </c>
      <c r="C28" s="4">
        <v>62</v>
      </c>
      <c r="D28" s="5" t="s">
        <v>34</v>
      </c>
      <c r="E28" s="23">
        <v>47568.678670360103</v>
      </c>
      <c r="F28" s="23">
        <v>60329.391053391075</v>
      </c>
      <c r="G28" s="23">
        <v>75023.208502024223</v>
      </c>
      <c r="H28" s="23">
        <v>78953.847312908096</v>
      </c>
      <c r="I28" s="23">
        <v>89764.163716814146</v>
      </c>
      <c r="J28" s="23">
        <v>96224.771352313328</v>
      </c>
      <c r="K28" s="23">
        <v>111148.19056974459</v>
      </c>
      <c r="L28" s="23">
        <v>118951.51072961371</v>
      </c>
      <c r="M28" s="23">
        <v>108566.39393939395</v>
      </c>
    </row>
    <row r="29" spans="1:14" x14ac:dyDescent="0.25">
      <c r="A29" s="16" t="s">
        <v>83</v>
      </c>
      <c r="B29" s="5" t="s">
        <v>21</v>
      </c>
      <c r="C29" s="4">
        <v>67</v>
      </c>
      <c r="D29" s="24" t="s">
        <v>35</v>
      </c>
      <c r="E29" s="23">
        <v>41276.879365079389</v>
      </c>
      <c r="F29" s="23">
        <v>53698.277343750022</v>
      </c>
      <c r="G29" s="23">
        <v>71552.210909091009</v>
      </c>
      <c r="H29" s="23">
        <v>75829.686486486491</v>
      </c>
      <c r="I29" s="23">
        <v>85297.762237762334</v>
      </c>
      <c r="J29" s="23">
        <v>88825.69565217389</v>
      </c>
      <c r="K29" s="23">
        <v>100156.33730158732</v>
      </c>
      <c r="L29" s="23">
        <v>112619.61111111111</v>
      </c>
      <c r="M29" s="23">
        <v>118994.28448275859</v>
      </c>
    </row>
    <row r="30" spans="1:14" x14ac:dyDescent="0.25">
      <c r="A30" s="22" t="s">
        <v>84</v>
      </c>
      <c r="B30" s="5" t="s">
        <v>21</v>
      </c>
      <c r="C30" s="5">
        <v>72</v>
      </c>
      <c r="D30" s="24" t="s">
        <v>86</v>
      </c>
      <c r="E30" s="23">
        <v>28256.768656716406</v>
      </c>
      <c r="F30" s="23">
        <v>46166.311688311689</v>
      </c>
      <c r="G30" s="23">
        <v>63409.758865248237</v>
      </c>
      <c r="H30" s="23">
        <v>69164.443243243237</v>
      </c>
      <c r="I30" s="23">
        <v>79166.074324324305</v>
      </c>
      <c r="J30" s="23">
        <v>82564.485981308389</v>
      </c>
      <c r="K30" s="23">
        <v>92277.341463414603</v>
      </c>
      <c r="L30" s="23">
        <v>91449.027777777781</v>
      </c>
      <c r="M30" s="23">
        <v>110941.59310344829</v>
      </c>
    </row>
  </sheetData>
  <hyperlinks>
    <hyperlink ref="A1" location="TOC!A1" display="TOC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BB5A5-D0BC-4F7A-83ED-BDD5638E978B}">
  <dimension ref="C3:H19"/>
  <sheetViews>
    <sheetView workbookViewId="0">
      <selection activeCell="K12" sqref="K12"/>
    </sheetView>
  </sheetViews>
  <sheetFormatPr defaultRowHeight="15" x14ac:dyDescent="0.25"/>
  <cols>
    <col min="5" max="5" width="14" customWidth="1"/>
    <col min="8" max="8" width="16.85546875" customWidth="1"/>
  </cols>
  <sheetData>
    <row r="3" spans="3:8" ht="18" x14ac:dyDescent="0.25">
      <c r="C3" s="56" t="s">
        <v>233</v>
      </c>
    </row>
    <row r="4" spans="3:8" ht="16.5" x14ac:dyDescent="0.25">
      <c r="C4" s="57" t="s">
        <v>120</v>
      </c>
    </row>
    <row r="6" spans="3:8" ht="15.75" x14ac:dyDescent="0.25">
      <c r="C6" s="200" t="s">
        <v>205</v>
      </c>
      <c r="D6" s="201" t="s">
        <v>234</v>
      </c>
      <c r="E6" s="201"/>
      <c r="F6" s="202" t="s">
        <v>205</v>
      </c>
      <c r="G6" s="187" t="s">
        <v>235</v>
      </c>
      <c r="H6" s="187"/>
    </row>
    <row r="7" spans="3:8" x14ac:dyDescent="0.25">
      <c r="C7" s="203" t="s">
        <v>236</v>
      </c>
      <c r="D7" s="204">
        <v>486</v>
      </c>
      <c r="E7" s="205">
        <v>49321</v>
      </c>
      <c r="F7" s="206" t="s">
        <v>236</v>
      </c>
      <c r="G7" s="207">
        <v>1790</v>
      </c>
      <c r="H7" s="208">
        <v>50023</v>
      </c>
    </row>
    <row r="8" spans="3:8" x14ac:dyDescent="0.25">
      <c r="C8" s="209" t="s">
        <v>237</v>
      </c>
      <c r="D8" s="210">
        <v>2769</v>
      </c>
      <c r="E8" s="211">
        <v>60106</v>
      </c>
      <c r="F8" s="212" t="s">
        <v>237</v>
      </c>
      <c r="G8" s="213">
        <v>10599</v>
      </c>
      <c r="H8" s="72">
        <v>61542</v>
      </c>
    </row>
    <row r="9" spans="3:8" x14ac:dyDescent="0.25">
      <c r="C9" s="209" t="s">
        <v>126</v>
      </c>
      <c r="D9" s="210">
        <v>3876</v>
      </c>
      <c r="E9" s="211">
        <v>73936</v>
      </c>
      <c r="F9" s="212" t="s">
        <v>126</v>
      </c>
      <c r="G9" s="213">
        <v>13101</v>
      </c>
      <c r="H9" s="72">
        <v>73576</v>
      </c>
    </row>
    <row r="10" spans="3:8" x14ac:dyDescent="0.25">
      <c r="C10" s="209" t="s">
        <v>127</v>
      </c>
      <c r="D10" s="210">
        <v>4007</v>
      </c>
      <c r="E10" s="211">
        <v>83966</v>
      </c>
      <c r="F10" s="212" t="s">
        <v>127</v>
      </c>
      <c r="G10" s="213">
        <v>12813</v>
      </c>
      <c r="H10" s="72">
        <v>79934</v>
      </c>
    </row>
    <row r="11" spans="3:8" x14ac:dyDescent="0.25">
      <c r="C11" s="209" t="s">
        <v>128</v>
      </c>
      <c r="D11" s="210">
        <v>3639</v>
      </c>
      <c r="E11" s="211">
        <v>89560</v>
      </c>
      <c r="F11" s="212" t="s">
        <v>128</v>
      </c>
      <c r="G11" s="213">
        <v>11781</v>
      </c>
      <c r="H11" s="72">
        <v>81731</v>
      </c>
    </row>
    <row r="12" spans="3:8" x14ac:dyDescent="0.25">
      <c r="C12" s="209" t="s">
        <v>129</v>
      </c>
      <c r="D12" s="210">
        <v>3417</v>
      </c>
      <c r="E12" s="211">
        <v>91446</v>
      </c>
      <c r="F12" s="212" t="s">
        <v>129</v>
      </c>
      <c r="G12" s="213">
        <v>11430</v>
      </c>
      <c r="H12" s="72">
        <v>81093</v>
      </c>
    </row>
    <row r="13" spans="3:8" x14ac:dyDescent="0.25">
      <c r="C13" s="209" t="s">
        <v>130</v>
      </c>
      <c r="D13" s="210">
        <v>3021</v>
      </c>
      <c r="E13" s="211">
        <v>93611</v>
      </c>
      <c r="F13" s="212" t="s">
        <v>130</v>
      </c>
      <c r="G13" s="213">
        <v>10784</v>
      </c>
      <c r="H13" s="72">
        <v>80739</v>
      </c>
    </row>
    <row r="14" spans="3:8" x14ac:dyDescent="0.25">
      <c r="C14" s="209" t="s">
        <v>131</v>
      </c>
      <c r="D14" s="210">
        <v>2505</v>
      </c>
      <c r="E14" s="211">
        <v>92257</v>
      </c>
      <c r="F14" s="212" t="s">
        <v>131</v>
      </c>
      <c r="G14" s="213">
        <v>9390</v>
      </c>
      <c r="H14" s="72">
        <v>79442</v>
      </c>
    </row>
    <row r="15" spans="3:8" x14ac:dyDescent="0.25">
      <c r="C15" s="209" t="s">
        <v>132</v>
      </c>
      <c r="D15" s="210">
        <v>1753</v>
      </c>
      <c r="E15" s="211">
        <v>90102</v>
      </c>
      <c r="F15" s="212" t="s">
        <v>132</v>
      </c>
      <c r="G15" s="213">
        <v>6616</v>
      </c>
      <c r="H15" s="72">
        <v>79296</v>
      </c>
    </row>
    <row r="16" spans="3:8" x14ac:dyDescent="0.25">
      <c r="C16" s="209" t="s">
        <v>133</v>
      </c>
      <c r="D16" s="214">
        <v>841</v>
      </c>
      <c r="E16" s="211">
        <v>82010</v>
      </c>
      <c r="F16" s="212" t="s">
        <v>133</v>
      </c>
      <c r="G16" s="213">
        <v>2528</v>
      </c>
      <c r="H16" s="72">
        <v>76781</v>
      </c>
    </row>
    <row r="17" spans="3:8" x14ac:dyDescent="0.25">
      <c r="C17" s="215" t="s">
        <v>238</v>
      </c>
      <c r="D17" s="216">
        <v>335</v>
      </c>
      <c r="E17" s="217">
        <v>81596</v>
      </c>
      <c r="F17" s="218" t="s">
        <v>238</v>
      </c>
      <c r="G17" s="219">
        <v>720</v>
      </c>
      <c r="H17" s="78">
        <v>68388</v>
      </c>
    </row>
    <row r="18" spans="3:8" ht="28.5" customHeight="1" x14ac:dyDescent="0.25">
      <c r="C18" s="220" t="s">
        <v>139</v>
      </c>
      <c r="D18" s="221">
        <v>26649</v>
      </c>
      <c r="E18" s="222">
        <v>83304</v>
      </c>
      <c r="F18" s="223" t="s">
        <v>139</v>
      </c>
      <c r="G18" s="224">
        <v>91552</v>
      </c>
      <c r="H18" s="225">
        <v>76506</v>
      </c>
    </row>
    <row r="19" spans="3:8" ht="31.5" customHeight="1" x14ac:dyDescent="0.25">
      <c r="C19" s="226" t="s">
        <v>239</v>
      </c>
      <c r="D19" s="226"/>
      <c r="E19" s="227" t="s">
        <v>240</v>
      </c>
      <c r="F19" s="227"/>
      <c r="G19" s="227"/>
      <c r="H19" s="208">
        <v>7004302989</v>
      </c>
    </row>
  </sheetData>
  <mergeCells count="4">
    <mergeCell ref="D6:E6"/>
    <mergeCell ref="G6:H6"/>
    <mergeCell ref="C19:D19"/>
    <mergeCell ref="E19:G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58EBD-7605-499F-AABD-21EA65B01E3E}">
  <dimension ref="A1:M30"/>
  <sheetViews>
    <sheetView workbookViewId="0">
      <selection activeCell="F41" sqref="F41"/>
    </sheetView>
  </sheetViews>
  <sheetFormatPr defaultRowHeight="15" x14ac:dyDescent="0.25"/>
  <cols>
    <col min="5" max="13" width="10" bestFit="1" customWidth="1"/>
  </cols>
  <sheetData>
    <row r="1" spans="1:13" x14ac:dyDescent="0.25">
      <c r="A1" s="1" t="s">
        <v>0</v>
      </c>
    </row>
    <row r="2" spans="1:13" x14ac:dyDescent="0.25">
      <c r="A2" t="s">
        <v>1</v>
      </c>
      <c r="B2" t="s">
        <v>2</v>
      </c>
    </row>
    <row r="3" spans="1:13" x14ac:dyDescent="0.25">
      <c r="A3" t="s">
        <v>3</v>
      </c>
      <c r="B3" t="s">
        <v>87</v>
      </c>
    </row>
    <row r="6" spans="1:13" x14ac:dyDescent="0.25">
      <c r="A6" s="14" t="s">
        <v>85</v>
      </c>
      <c r="B6" s="14"/>
      <c r="C6" s="14"/>
      <c r="D6" s="14"/>
      <c r="E6" s="17" t="s">
        <v>90</v>
      </c>
      <c r="F6" s="18" t="s">
        <v>4</v>
      </c>
      <c r="G6" s="18" t="s">
        <v>5</v>
      </c>
      <c r="H6" s="19" t="s">
        <v>6</v>
      </c>
      <c r="I6" s="19" t="s">
        <v>7</v>
      </c>
      <c r="J6" s="19" t="s">
        <v>8</v>
      </c>
      <c r="K6" s="20" t="s">
        <v>9</v>
      </c>
      <c r="L6" s="21" t="s">
        <v>10</v>
      </c>
      <c r="M6" s="21" t="s">
        <v>11</v>
      </c>
    </row>
    <row r="7" spans="1:13" x14ac:dyDescent="0.25">
      <c r="A7" s="14"/>
      <c r="B7" s="2" t="s">
        <v>12</v>
      </c>
      <c r="C7" s="2" t="s">
        <v>13</v>
      </c>
      <c r="D7" s="2" t="s">
        <v>36</v>
      </c>
      <c r="E7" s="4">
        <v>2</v>
      </c>
      <c r="F7" s="4">
        <v>7</v>
      </c>
      <c r="G7" s="4">
        <v>12</v>
      </c>
      <c r="H7" s="4">
        <v>17</v>
      </c>
      <c r="I7" s="4">
        <v>22</v>
      </c>
      <c r="J7" s="4">
        <v>27</v>
      </c>
      <c r="K7" s="4">
        <v>32</v>
      </c>
      <c r="L7" s="4">
        <v>37</v>
      </c>
      <c r="M7" s="4">
        <v>42</v>
      </c>
    </row>
    <row r="8" spans="1:13" x14ac:dyDescent="0.25">
      <c r="A8" s="14"/>
      <c r="B8" s="2" t="s">
        <v>14</v>
      </c>
      <c r="C8" s="3"/>
      <c r="D8" s="2"/>
      <c r="E8" s="13" t="s">
        <v>90</v>
      </c>
      <c r="F8" s="4" t="s">
        <v>4</v>
      </c>
      <c r="G8" s="4" t="s">
        <v>5</v>
      </c>
      <c r="H8" s="4" t="s">
        <v>6</v>
      </c>
      <c r="I8" s="4" t="s">
        <v>7</v>
      </c>
      <c r="J8" s="4" t="s">
        <v>8</v>
      </c>
      <c r="K8" s="4" t="s">
        <v>15</v>
      </c>
      <c r="L8" s="4" t="s">
        <v>16</v>
      </c>
      <c r="M8" s="4" t="s">
        <v>17</v>
      </c>
    </row>
    <row r="9" spans="1:13" x14ac:dyDescent="0.25">
      <c r="A9" s="15" t="s">
        <v>18</v>
      </c>
      <c r="B9" s="5" t="s">
        <v>19</v>
      </c>
      <c r="C9" s="4">
        <v>22</v>
      </c>
      <c r="D9" s="5" t="s">
        <v>20</v>
      </c>
      <c r="E9" s="55">
        <v>0</v>
      </c>
      <c r="F9" s="55">
        <v>0</v>
      </c>
      <c r="G9" s="55">
        <v>0</v>
      </c>
      <c r="H9" s="55">
        <v>0</v>
      </c>
      <c r="I9" s="55">
        <v>0</v>
      </c>
      <c r="J9" s="55">
        <v>0</v>
      </c>
      <c r="K9" s="55">
        <v>0</v>
      </c>
      <c r="L9" s="55">
        <v>0</v>
      </c>
      <c r="M9" s="55">
        <v>0</v>
      </c>
    </row>
    <row r="10" spans="1:13" x14ac:dyDescent="0.25">
      <c r="A10" s="15" t="s">
        <v>22</v>
      </c>
      <c r="B10" s="5" t="s">
        <v>19</v>
      </c>
      <c r="C10" s="4">
        <v>27</v>
      </c>
      <c r="D10" s="5" t="s">
        <v>8</v>
      </c>
      <c r="E10" s="55">
        <v>0</v>
      </c>
      <c r="F10" s="55">
        <v>0</v>
      </c>
      <c r="G10" s="55">
        <v>0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</row>
    <row r="11" spans="1:13" x14ac:dyDescent="0.25">
      <c r="A11" s="15" t="s">
        <v>23</v>
      </c>
      <c r="B11" s="5" t="s">
        <v>19</v>
      </c>
      <c r="C11" s="4">
        <v>32</v>
      </c>
      <c r="D11" s="5" t="s">
        <v>15</v>
      </c>
      <c r="E11" s="55">
        <v>0</v>
      </c>
      <c r="F11" s="55">
        <v>0</v>
      </c>
      <c r="G11" s="55">
        <v>0</v>
      </c>
      <c r="H11" s="55">
        <v>0</v>
      </c>
      <c r="I11" s="55">
        <v>0</v>
      </c>
      <c r="J11" s="55">
        <v>0</v>
      </c>
      <c r="K11" s="55">
        <v>0</v>
      </c>
      <c r="L11" s="55">
        <v>0</v>
      </c>
      <c r="M11" s="55">
        <v>0</v>
      </c>
    </row>
    <row r="12" spans="1:13" x14ac:dyDescent="0.25">
      <c r="A12" s="15" t="s">
        <v>24</v>
      </c>
      <c r="B12" s="5" t="s">
        <v>19</v>
      </c>
      <c r="C12" s="4">
        <v>37</v>
      </c>
      <c r="D12" s="5" t="s">
        <v>16</v>
      </c>
      <c r="E12" s="55">
        <v>0</v>
      </c>
      <c r="F12" s="55">
        <v>0</v>
      </c>
      <c r="G12" s="55">
        <v>0</v>
      </c>
      <c r="H12" s="55">
        <v>0</v>
      </c>
      <c r="I12" s="55">
        <v>0</v>
      </c>
      <c r="J12" s="55">
        <v>0</v>
      </c>
      <c r="K12" s="55">
        <v>0</v>
      </c>
      <c r="L12" s="55">
        <v>0</v>
      </c>
      <c r="M12" s="55">
        <v>0</v>
      </c>
    </row>
    <row r="13" spans="1:13" x14ac:dyDescent="0.25">
      <c r="A13" s="15" t="s">
        <v>25</v>
      </c>
      <c r="B13" s="5" t="s">
        <v>19</v>
      </c>
      <c r="C13" s="4">
        <v>42</v>
      </c>
      <c r="D13" s="5" t="s">
        <v>26</v>
      </c>
      <c r="E13" s="55">
        <v>0</v>
      </c>
      <c r="F13" s="55">
        <v>0</v>
      </c>
      <c r="G13" s="55">
        <v>0</v>
      </c>
      <c r="H13" s="55">
        <v>0</v>
      </c>
      <c r="I13" s="55">
        <v>0</v>
      </c>
      <c r="J13" s="55">
        <v>0</v>
      </c>
      <c r="K13" s="55">
        <v>0</v>
      </c>
      <c r="L13" s="55">
        <v>0</v>
      </c>
      <c r="M13" s="55">
        <v>0</v>
      </c>
    </row>
    <row r="14" spans="1:13" x14ac:dyDescent="0.25">
      <c r="A14" s="15" t="s">
        <v>27</v>
      </c>
      <c r="B14" s="5" t="s">
        <v>19</v>
      </c>
      <c r="C14" s="4">
        <v>47</v>
      </c>
      <c r="D14" s="5" t="s">
        <v>28</v>
      </c>
      <c r="E14" s="55">
        <v>0</v>
      </c>
      <c r="F14" s="55">
        <v>0</v>
      </c>
      <c r="G14" s="55">
        <v>0</v>
      </c>
      <c r="H14" s="55">
        <v>0</v>
      </c>
      <c r="I14" s="55">
        <v>0</v>
      </c>
      <c r="J14" s="55">
        <v>0</v>
      </c>
      <c r="K14" s="55">
        <v>0</v>
      </c>
      <c r="L14" s="55">
        <v>0</v>
      </c>
      <c r="M14" s="55">
        <v>0</v>
      </c>
    </row>
    <row r="15" spans="1:13" x14ac:dyDescent="0.25">
      <c r="A15" s="15" t="s">
        <v>29</v>
      </c>
      <c r="B15" s="5" t="s">
        <v>19</v>
      </c>
      <c r="C15" s="4">
        <v>52</v>
      </c>
      <c r="D15" s="5" t="s">
        <v>30</v>
      </c>
      <c r="E15" s="55">
        <v>0</v>
      </c>
      <c r="F15" s="55">
        <v>0</v>
      </c>
      <c r="G15" s="55">
        <v>0</v>
      </c>
      <c r="H15" s="55">
        <v>0</v>
      </c>
      <c r="I15" s="55">
        <v>0</v>
      </c>
      <c r="J15" s="55">
        <v>0</v>
      </c>
      <c r="K15" s="55">
        <v>0</v>
      </c>
      <c r="L15" s="55">
        <v>0</v>
      </c>
      <c r="M15" s="55">
        <v>0</v>
      </c>
    </row>
    <row r="16" spans="1:13" x14ac:dyDescent="0.25">
      <c r="A16" s="15" t="s">
        <v>31</v>
      </c>
      <c r="B16" s="5" t="s">
        <v>19</v>
      </c>
      <c r="C16" s="4">
        <v>57</v>
      </c>
      <c r="D16" s="5" t="s">
        <v>32</v>
      </c>
      <c r="E16" s="55">
        <v>0</v>
      </c>
      <c r="F16" s="55">
        <v>0</v>
      </c>
      <c r="G16" s="55">
        <v>0</v>
      </c>
      <c r="H16" s="55">
        <v>0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</row>
    <row r="17" spans="1:13" x14ac:dyDescent="0.25">
      <c r="A17" s="15" t="s">
        <v>33</v>
      </c>
      <c r="B17" s="5" t="s">
        <v>19</v>
      </c>
      <c r="C17" s="4">
        <v>62</v>
      </c>
      <c r="D17" s="5" t="s">
        <v>34</v>
      </c>
      <c r="E17" s="55">
        <v>1</v>
      </c>
      <c r="F17" s="55">
        <v>0</v>
      </c>
      <c r="G17" s="55">
        <v>2</v>
      </c>
      <c r="H17" s="55">
        <v>1</v>
      </c>
      <c r="I17" s="55">
        <v>0</v>
      </c>
      <c r="J17" s="55">
        <v>1</v>
      </c>
      <c r="K17" s="55">
        <v>3</v>
      </c>
      <c r="L17" s="55">
        <v>0</v>
      </c>
      <c r="M17" s="55">
        <v>5</v>
      </c>
    </row>
    <row r="18" spans="1:13" x14ac:dyDescent="0.25">
      <c r="A18" s="16" t="s">
        <v>83</v>
      </c>
      <c r="B18" s="5" t="s">
        <v>19</v>
      </c>
      <c r="C18" s="4">
        <v>67</v>
      </c>
      <c r="D18" s="24" t="s">
        <v>35</v>
      </c>
      <c r="E18" s="55">
        <v>0</v>
      </c>
      <c r="F18" s="55">
        <v>1</v>
      </c>
      <c r="G18" s="55">
        <v>4</v>
      </c>
      <c r="H18" s="55">
        <v>12</v>
      </c>
      <c r="I18" s="55">
        <v>29</v>
      </c>
      <c r="J18" s="55">
        <v>19</v>
      </c>
      <c r="K18" s="55">
        <v>28</v>
      </c>
      <c r="L18" s="55">
        <v>28</v>
      </c>
      <c r="M18" s="55">
        <v>64</v>
      </c>
    </row>
    <row r="19" spans="1:13" x14ac:dyDescent="0.25">
      <c r="A19" s="22" t="s">
        <v>84</v>
      </c>
      <c r="B19" s="5" t="s">
        <v>19</v>
      </c>
      <c r="C19" s="5">
        <v>72</v>
      </c>
      <c r="D19" s="24" t="s">
        <v>86</v>
      </c>
      <c r="E19" s="55">
        <v>1</v>
      </c>
      <c r="F19" s="55">
        <v>0</v>
      </c>
      <c r="G19" s="55">
        <v>1</v>
      </c>
      <c r="H19" s="55">
        <v>8</v>
      </c>
      <c r="I19" s="55">
        <v>11</v>
      </c>
      <c r="J19" s="55">
        <v>12</v>
      </c>
      <c r="K19" s="55">
        <v>6</v>
      </c>
      <c r="L19" s="55">
        <v>12</v>
      </c>
      <c r="M19" s="55">
        <v>121</v>
      </c>
    </row>
    <row r="20" spans="1:13" x14ac:dyDescent="0.25">
      <c r="A20" s="15" t="s">
        <v>18</v>
      </c>
      <c r="B20" s="5" t="s">
        <v>21</v>
      </c>
      <c r="C20" s="4">
        <v>22</v>
      </c>
      <c r="D20" s="5" t="s">
        <v>20</v>
      </c>
      <c r="E20" s="55">
        <v>0</v>
      </c>
      <c r="F20" s="55">
        <v>0</v>
      </c>
      <c r="G20" s="55">
        <v>0</v>
      </c>
      <c r="H20" s="55">
        <v>0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</row>
    <row r="21" spans="1:13" x14ac:dyDescent="0.25">
      <c r="A21" s="15" t="s">
        <v>22</v>
      </c>
      <c r="B21" s="5" t="s">
        <v>21</v>
      </c>
      <c r="C21" s="4">
        <v>27</v>
      </c>
      <c r="D21" s="5" t="s">
        <v>8</v>
      </c>
      <c r="E21" s="55">
        <v>0</v>
      </c>
      <c r="F21" s="55">
        <v>0</v>
      </c>
      <c r="G21" s="55">
        <v>0</v>
      </c>
      <c r="H21" s="55">
        <v>0</v>
      </c>
      <c r="I21" s="55">
        <v>0</v>
      </c>
      <c r="J21" s="55">
        <v>0</v>
      </c>
      <c r="K21" s="55">
        <v>0</v>
      </c>
      <c r="L21" s="55">
        <v>0</v>
      </c>
      <c r="M21" s="55">
        <v>0</v>
      </c>
    </row>
    <row r="22" spans="1:13" x14ac:dyDescent="0.25">
      <c r="A22" s="15" t="s">
        <v>23</v>
      </c>
      <c r="B22" s="5" t="s">
        <v>21</v>
      </c>
      <c r="C22" s="4">
        <v>32</v>
      </c>
      <c r="D22" s="5" t="s">
        <v>15</v>
      </c>
      <c r="E22" s="55">
        <v>0</v>
      </c>
      <c r="F22" s="55">
        <v>0</v>
      </c>
      <c r="G22" s="55">
        <v>0</v>
      </c>
      <c r="H22" s="55">
        <v>0</v>
      </c>
      <c r="I22" s="55">
        <v>0</v>
      </c>
      <c r="J22" s="55">
        <v>0</v>
      </c>
      <c r="K22" s="55">
        <v>0</v>
      </c>
      <c r="L22" s="55">
        <v>0</v>
      </c>
      <c r="M22" s="55">
        <v>0</v>
      </c>
    </row>
    <row r="23" spans="1:13" x14ac:dyDescent="0.25">
      <c r="A23" s="15" t="s">
        <v>24</v>
      </c>
      <c r="B23" s="5" t="s">
        <v>21</v>
      </c>
      <c r="C23" s="4">
        <v>37</v>
      </c>
      <c r="D23" s="5" t="s">
        <v>16</v>
      </c>
      <c r="E23" s="55">
        <v>0</v>
      </c>
      <c r="F23" s="55">
        <v>0</v>
      </c>
      <c r="G23" s="55">
        <v>0</v>
      </c>
      <c r="H23" s="55">
        <v>0</v>
      </c>
      <c r="I23" s="55">
        <v>0</v>
      </c>
      <c r="J23" s="55">
        <v>0</v>
      </c>
      <c r="K23" s="55">
        <v>0</v>
      </c>
      <c r="L23" s="55">
        <v>0</v>
      </c>
      <c r="M23" s="55">
        <v>0</v>
      </c>
    </row>
    <row r="24" spans="1:13" x14ac:dyDescent="0.25">
      <c r="A24" s="15" t="s">
        <v>25</v>
      </c>
      <c r="B24" s="5" t="s">
        <v>21</v>
      </c>
      <c r="C24" s="4">
        <v>42</v>
      </c>
      <c r="D24" s="5" t="s">
        <v>26</v>
      </c>
      <c r="E24" s="55">
        <v>0</v>
      </c>
      <c r="F24" s="55">
        <v>0</v>
      </c>
      <c r="G24" s="55">
        <v>0</v>
      </c>
      <c r="H24" s="55">
        <v>0</v>
      </c>
      <c r="I24" s="55">
        <v>0</v>
      </c>
      <c r="J24" s="55">
        <v>0</v>
      </c>
      <c r="K24" s="55">
        <v>0</v>
      </c>
      <c r="L24" s="55">
        <v>0</v>
      </c>
      <c r="M24" s="55">
        <v>0</v>
      </c>
    </row>
    <row r="25" spans="1:13" x14ac:dyDescent="0.25">
      <c r="A25" s="15" t="s">
        <v>27</v>
      </c>
      <c r="B25" s="5" t="s">
        <v>21</v>
      </c>
      <c r="C25" s="4">
        <v>47</v>
      </c>
      <c r="D25" s="5" t="s">
        <v>28</v>
      </c>
      <c r="E25" s="55">
        <v>0</v>
      </c>
      <c r="F25" s="55">
        <v>0</v>
      </c>
      <c r="G25" s="55">
        <v>0</v>
      </c>
      <c r="H25" s="55">
        <v>0</v>
      </c>
      <c r="I25" s="55">
        <v>0</v>
      </c>
      <c r="J25" s="55">
        <v>0</v>
      </c>
      <c r="K25" s="55">
        <v>0</v>
      </c>
      <c r="L25" s="55">
        <v>0</v>
      </c>
      <c r="M25" s="55">
        <v>0</v>
      </c>
    </row>
    <row r="26" spans="1:13" x14ac:dyDescent="0.25">
      <c r="A26" s="15" t="s">
        <v>29</v>
      </c>
      <c r="B26" s="5" t="s">
        <v>21</v>
      </c>
      <c r="C26" s="4">
        <v>52</v>
      </c>
      <c r="D26" s="5" t="s">
        <v>30</v>
      </c>
      <c r="E26" s="55">
        <v>0</v>
      </c>
      <c r="F26" s="55">
        <v>0</v>
      </c>
      <c r="G26" s="55">
        <v>0</v>
      </c>
      <c r="H26" s="55">
        <v>0</v>
      </c>
      <c r="I26" s="55">
        <v>0</v>
      </c>
      <c r="J26" s="55">
        <v>0</v>
      </c>
      <c r="K26" s="55">
        <v>0</v>
      </c>
      <c r="L26" s="55">
        <v>0</v>
      </c>
      <c r="M26" s="55">
        <v>0</v>
      </c>
    </row>
    <row r="27" spans="1:13" x14ac:dyDescent="0.25">
      <c r="A27" s="15" t="s">
        <v>31</v>
      </c>
      <c r="B27" s="5" t="s">
        <v>21</v>
      </c>
      <c r="C27" s="4">
        <v>57</v>
      </c>
      <c r="D27" s="5" t="s">
        <v>32</v>
      </c>
      <c r="E27" s="55">
        <v>0</v>
      </c>
      <c r="F27" s="55">
        <v>0</v>
      </c>
      <c r="G27" s="55">
        <v>0</v>
      </c>
      <c r="H27" s="55">
        <v>0</v>
      </c>
      <c r="I27" s="55">
        <v>0</v>
      </c>
      <c r="J27" s="55">
        <v>0</v>
      </c>
      <c r="K27" s="55">
        <v>0</v>
      </c>
      <c r="L27" s="55">
        <v>0</v>
      </c>
      <c r="M27" s="55">
        <v>0</v>
      </c>
    </row>
    <row r="28" spans="1:13" x14ac:dyDescent="0.25">
      <c r="A28" s="15" t="s">
        <v>33</v>
      </c>
      <c r="B28" s="5" t="s">
        <v>21</v>
      </c>
      <c r="C28" s="4">
        <v>62</v>
      </c>
      <c r="D28" s="5" t="s">
        <v>34</v>
      </c>
      <c r="E28" s="55">
        <v>79457</v>
      </c>
      <c r="F28" s="55">
        <v>0</v>
      </c>
      <c r="G28" s="55">
        <v>52466.5</v>
      </c>
      <c r="H28" s="55">
        <v>80802</v>
      </c>
      <c r="I28" s="55">
        <v>0</v>
      </c>
      <c r="J28" s="55">
        <v>87837</v>
      </c>
      <c r="K28" s="55">
        <v>102757</v>
      </c>
      <c r="L28" s="55">
        <v>0</v>
      </c>
      <c r="M28" s="55">
        <v>116127.8</v>
      </c>
    </row>
    <row r="29" spans="1:13" x14ac:dyDescent="0.25">
      <c r="A29" s="16" t="s">
        <v>83</v>
      </c>
      <c r="B29" s="5" t="s">
        <v>21</v>
      </c>
      <c r="C29" s="4">
        <v>67</v>
      </c>
      <c r="D29" s="24" t="s">
        <v>35</v>
      </c>
      <c r="E29" s="55">
        <v>0</v>
      </c>
      <c r="F29" s="55">
        <v>92679</v>
      </c>
      <c r="G29" s="55">
        <v>70828.499999999985</v>
      </c>
      <c r="H29" s="55">
        <v>92228.083333333328</v>
      </c>
      <c r="I29" s="55">
        <v>105197.03448275864</v>
      </c>
      <c r="J29" s="55">
        <v>97310.68421052632</v>
      </c>
      <c r="K29" s="55">
        <v>106498.21428571428</v>
      </c>
      <c r="L29" s="55">
        <v>111474.39285714286</v>
      </c>
      <c r="M29" s="55">
        <v>125349.07812499997</v>
      </c>
    </row>
    <row r="30" spans="1:13" x14ac:dyDescent="0.25">
      <c r="A30" s="22" t="s">
        <v>84</v>
      </c>
      <c r="B30" s="5" t="s">
        <v>21</v>
      </c>
      <c r="C30" s="5">
        <v>72</v>
      </c>
      <c r="D30" s="24" t="s">
        <v>86</v>
      </c>
      <c r="E30" s="55">
        <v>10878</v>
      </c>
      <c r="F30" s="55">
        <v>0</v>
      </c>
      <c r="G30" s="55">
        <v>115214</v>
      </c>
      <c r="H30" s="55">
        <v>80280</v>
      </c>
      <c r="I30" s="55">
        <v>105516.54545454546</v>
      </c>
      <c r="J30" s="55">
        <v>116639.25</v>
      </c>
      <c r="K30" s="55">
        <v>116190.5</v>
      </c>
      <c r="L30" s="55">
        <v>108974.91666666667</v>
      </c>
      <c r="M30" s="55">
        <v>119533.57024793389</v>
      </c>
    </row>
  </sheetData>
  <hyperlinks>
    <hyperlink ref="A1" location="TOC!A1" display="TOC" xr:uid="{CE52FB10-7F43-4C77-8049-FE0DCBE9C56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E7C5B-FCDB-414E-AF89-475ED69DB36B}">
  <dimension ref="A1:N31"/>
  <sheetViews>
    <sheetView workbookViewId="0">
      <selection activeCell="O38" sqref="O38"/>
    </sheetView>
  </sheetViews>
  <sheetFormatPr defaultRowHeight="15" x14ac:dyDescent="0.25"/>
  <cols>
    <col min="5" max="13" width="10" bestFit="1" customWidth="1"/>
  </cols>
  <sheetData>
    <row r="1" spans="1:14" x14ac:dyDescent="0.25">
      <c r="A1" s="1" t="s">
        <v>0</v>
      </c>
    </row>
    <row r="2" spans="1:14" x14ac:dyDescent="0.25">
      <c r="A2" t="s">
        <v>1</v>
      </c>
      <c r="B2" t="s">
        <v>2</v>
      </c>
    </row>
    <row r="3" spans="1:14" x14ac:dyDescent="0.25">
      <c r="A3" t="s">
        <v>3</v>
      </c>
      <c r="B3" t="s">
        <v>87</v>
      </c>
    </row>
    <row r="6" spans="1:14" x14ac:dyDescent="0.25">
      <c r="A6" s="14" t="s">
        <v>85</v>
      </c>
      <c r="B6" s="14"/>
      <c r="C6" s="14"/>
      <c r="D6" s="14"/>
      <c r="E6" s="17" t="s">
        <v>90</v>
      </c>
      <c r="F6" s="18" t="s">
        <v>4</v>
      </c>
      <c r="G6" s="18" t="s">
        <v>5</v>
      </c>
      <c r="H6" s="19" t="s">
        <v>6</v>
      </c>
      <c r="I6" s="19" t="s">
        <v>7</v>
      </c>
      <c r="J6" s="19" t="s">
        <v>8</v>
      </c>
      <c r="K6" s="20" t="s">
        <v>9</v>
      </c>
      <c r="L6" s="21" t="s">
        <v>10</v>
      </c>
      <c r="M6" s="21" t="s">
        <v>11</v>
      </c>
    </row>
    <row r="7" spans="1:14" x14ac:dyDescent="0.25">
      <c r="A7" s="14"/>
      <c r="B7" s="2" t="s">
        <v>12</v>
      </c>
      <c r="C7" s="2" t="s">
        <v>13</v>
      </c>
      <c r="D7" s="2" t="s">
        <v>36</v>
      </c>
      <c r="E7" s="4">
        <v>2</v>
      </c>
      <c r="F7" s="4">
        <v>7</v>
      </c>
      <c r="G7" s="4">
        <v>12</v>
      </c>
      <c r="H7" s="4">
        <v>17</v>
      </c>
      <c r="I7" s="4">
        <v>22</v>
      </c>
      <c r="J7" s="4">
        <v>27</v>
      </c>
      <c r="K7" s="4">
        <v>32</v>
      </c>
      <c r="L7" s="4">
        <v>37</v>
      </c>
      <c r="M7" s="4">
        <v>42</v>
      </c>
    </row>
    <row r="8" spans="1:14" x14ac:dyDescent="0.25">
      <c r="A8" s="14"/>
      <c r="B8" s="2" t="s">
        <v>14</v>
      </c>
      <c r="C8" s="3"/>
      <c r="D8" s="2"/>
      <c r="E8" s="13" t="s">
        <v>90</v>
      </c>
      <c r="F8" s="4" t="s">
        <v>4</v>
      </c>
      <c r="G8" s="4" t="s">
        <v>5</v>
      </c>
      <c r="H8" s="4" t="s">
        <v>6</v>
      </c>
      <c r="I8" s="4" t="s">
        <v>7</v>
      </c>
      <c r="J8" s="4" t="s">
        <v>8</v>
      </c>
      <c r="K8" s="4" t="s">
        <v>15</v>
      </c>
      <c r="L8" s="4" t="s">
        <v>16</v>
      </c>
      <c r="M8" s="4" t="s">
        <v>17</v>
      </c>
    </row>
    <row r="9" spans="1:14" x14ac:dyDescent="0.25">
      <c r="A9" s="15" t="s">
        <v>18</v>
      </c>
      <c r="B9" s="5" t="s">
        <v>19</v>
      </c>
      <c r="C9" s="4">
        <v>22</v>
      </c>
      <c r="D9" s="5" t="s">
        <v>20</v>
      </c>
      <c r="E9" s="55">
        <v>0</v>
      </c>
      <c r="F9" s="55">
        <v>0</v>
      </c>
      <c r="G9" s="55">
        <v>0</v>
      </c>
      <c r="H9" s="55">
        <v>0</v>
      </c>
      <c r="I9" s="55">
        <v>0</v>
      </c>
      <c r="J9" s="55">
        <v>0</v>
      </c>
      <c r="K9" s="55">
        <v>0</v>
      </c>
      <c r="L9" s="55">
        <v>0</v>
      </c>
      <c r="M9" s="55">
        <v>0</v>
      </c>
      <c r="N9" s="8"/>
    </row>
    <row r="10" spans="1:14" x14ac:dyDescent="0.25">
      <c r="A10" s="15" t="s">
        <v>22</v>
      </c>
      <c r="B10" s="5" t="s">
        <v>19</v>
      </c>
      <c r="C10" s="4">
        <v>27</v>
      </c>
      <c r="D10" s="5" t="s">
        <v>8</v>
      </c>
      <c r="E10" s="55">
        <v>0</v>
      </c>
      <c r="F10" s="55">
        <v>0</v>
      </c>
      <c r="G10" s="55">
        <v>0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</row>
    <row r="11" spans="1:14" x14ac:dyDescent="0.25">
      <c r="A11" s="15" t="s">
        <v>23</v>
      </c>
      <c r="B11" s="5" t="s">
        <v>19</v>
      </c>
      <c r="C11" s="4">
        <v>32</v>
      </c>
      <c r="D11" s="5" t="s">
        <v>15</v>
      </c>
      <c r="E11" s="55">
        <v>0</v>
      </c>
      <c r="F11" s="55">
        <v>0</v>
      </c>
      <c r="G11" s="55">
        <v>0</v>
      </c>
      <c r="H11" s="55">
        <v>0</v>
      </c>
      <c r="I11" s="55">
        <v>0</v>
      </c>
      <c r="J11" s="55">
        <v>0</v>
      </c>
      <c r="K11" s="55">
        <v>0</v>
      </c>
      <c r="L11" s="55">
        <v>0</v>
      </c>
      <c r="M11" s="55">
        <v>0</v>
      </c>
      <c r="N11" s="8"/>
    </row>
    <row r="12" spans="1:14" x14ac:dyDescent="0.25">
      <c r="A12" s="15" t="s">
        <v>24</v>
      </c>
      <c r="B12" s="5" t="s">
        <v>19</v>
      </c>
      <c r="C12" s="4">
        <v>37</v>
      </c>
      <c r="D12" s="5" t="s">
        <v>16</v>
      </c>
      <c r="E12" s="55">
        <v>0</v>
      </c>
      <c r="F12" s="55">
        <v>0</v>
      </c>
      <c r="G12" s="55">
        <v>0</v>
      </c>
      <c r="H12" s="55">
        <v>0</v>
      </c>
      <c r="I12" s="55">
        <v>0</v>
      </c>
      <c r="J12" s="55">
        <v>0</v>
      </c>
      <c r="K12" s="55">
        <v>0</v>
      </c>
      <c r="L12" s="55">
        <v>0</v>
      </c>
      <c r="M12" s="55">
        <v>0</v>
      </c>
    </row>
    <row r="13" spans="1:14" x14ac:dyDescent="0.25">
      <c r="A13" s="15" t="s">
        <v>25</v>
      </c>
      <c r="B13" s="5" t="s">
        <v>19</v>
      </c>
      <c r="C13" s="4">
        <v>42</v>
      </c>
      <c r="D13" s="5" t="s">
        <v>26</v>
      </c>
      <c r="E13" s="55">
        <v>0</v>
      </c>
      <c r="F13" s="55">
        <v>0</v>
      </c>
      <c r="G13" s="55">
        <v>0</v>
      </c>
      <c r="H13" s="55">
        <v>0</v>
      </c>
      <c r="I13" s="55">
        <v>0</v>
      </c>
      <c r="J13" s="55">
        <v>0</v>
      </c>
      <c r="K13" s="55">
        <v>0</v>
      </c>
      <c r="L13" s="55">
        <v>0</v>
      </c>
      <c r="M13" s="55">
        <v>0</v>
      </c>
      <c r="N13" s="8"/>
    </row>
    <row r="14" spans="1:14" x14ac:dyDescent="0.25">
      <c r="A14" s="15" t="s">
        <v>27</v>
      </c>
      <c r="B14" s="5" t="s">
        <v>19</v>
      </c>
      <c r="C14" s="4">
        <v>47</v>
      </c>
      <c r="D14" s="5" t="s">
        <v>28</v>
      </c>
      <c r="E14" s="55">
        <v>0</v>
      </c>
      <c r="F14" s="55">
        <v>0</v>
      </c>
      <c r="G14" s="55">
        <v>0</v>
      </c>
      <c r="H14" s="55">
        <v>0</v>
      </c>
      <c r="I14" s="55">
        <v>0</v>
      </c>
      <c r="J14" s="55">
        <v>0</v>
      </c>
      <c r="K14" s="55">
        <v>0</v>
      </c>
      <c r="L14" s="55">
        <v>0</v>
      </c>
      <c r="M14" s="55">
        <v>0</v>
      </c>
    </row>
    <row r="15" spans="1:14" x14ac:dyDescent="0.25">
      <c r="A15" s="15" t="s">
        <v>29</v>
      </c>
      <c r="B15" s="5" t="s">
        <v>19</v>
      </c>
      <c r="C15" s="4">
        <v>52</v>
      </c>
      <c r="D15" s="5" t="s">
        <v>30</v>
      </c>
      <c r="E15" s="55">
        <v>0</v>
      </c>
      <c r="F15" s="55">
        <v>0</v>
      </c>
      <c r="G15" s="55">
        <v>0</v>
      </c>
      <c r="H15" s="55">
        <v>0</v>
      </c>
      <c r="I15" s="55">
        <v>0</v>
      </c>
      <c r="J15" s="55">
        <v>0</v>
      </c>
      <c r="K15" s="55">
        <v>0</v>
      </c>
      <c r="L15" s="55">
        <v>0</v>
      </c>
      <c r="M15" s="55">
        <v>0</v>
      </c>
      <c r="N15" s="8"/>
    </row>
    <row r="16" spans="1:14" x14ac:dyDescent="0.25">
      <c r="A16" s="15" t="s">
        <v>31</v>
      </c>
      <c r="B16" s="5" t="s">
        <v>19</v>
      </c>
      <c r="C16" s="4">
        <v>57</v>
      </c>
      <c r="D16" s="5" t="s">
        <v>32</v>
      </c>
      <c r="E16" s="55">
        <v>0</v>
      </c>
      <c r="F16" s="55">
        <v>0</v>
      </c>
      <c r="G16" s="55">
        <v>1</v>
      </c>
      <c r="H16" s="55">
        <v>0</v>
      </c>
      <c r="I16" s="55">
        <v>1</v>
      </c>
      <c r="J16" s="55">
        <v>1</v>
      </c>
      <c r="K16" s="55">
        <v>0</v>
      </c>
      <c r="L16" s="55">
        <v>0</v>
      </c>
      <c r="M16" s="55">
        <v>1</v>
      </c>
    </row>
    <row r="17" spans="1:14" x14ac:dyDescent="0.25">
      <c r="A17" s="15" t="s">
        <v>33</v>
      </c>
      <c r="B17" s="5" t="s">
        <v>19</v>
      </c>
      <c r="C17" s="4">
        <v>62</v>
      </c>
      <c r="D17" s="5" t="s">
        <v>34</v>
      </c>
      <c r="E17" s="55">
        <v>0</v>
      </c>
      <c r="F17" s="55">
        <v>2</v>
      </c>
      <c r="G17" s="55">
        <v>2</v>
      </c>
      <c r="H17" s="55">
        <v>8</v>
      </c>
      <c r="I17" s="55">
        <v>11</v>
      </c>
      <c r="J17" s="55">
        <v>14</v>
      </c>
      <c r="K17" s="55">
        <v>14</v>
      </c>
      <c r="L17" s="55">
        <v>5</v>
      </c>
      <c r="M17" s="55">
        <v>17</v>
      </c>
      <c r="N17" s="8"/>
    </row>
    <row r="18" spans="1:14" x14ac:dyDescent="0.25">
      <c r="A18" s="16" t="s">
        <v>83</v>
      </c>
      <c r="B18" s="5" t="s">
        <v>19</v>
      </c>
      <c r="C18" s="4">
        <v>67</v>
      </c>
      <c r="D18" s="24" t="s">
        <v>35</v>
      </c>
      <c r="E18" s="55">
        <v>1</v>
      </c>
      <c r="F18" s="55">
        <v>3</v>
      </c>
      <c r="G18" s="55">
        <v>5</v>
      </c>
      <c r="H18" s="55">
        <v>6</v>
      </c>
      <c r="I18" s="55">
        <v>10</v>
      </c>
      <c r="J18" s="55">
        <v>8</v>
      </c>
      <c r="K18" s="55">
        <v>14</v>
      </c>
      <c r="L18" s="55">
        <v>13</v>
      </c>
      <c r="M18" s="55">
        <v>27</v>
      </c>
    </row>
    <row r="19" spans="1:14" x14ac:dyDescent="0.25">
      <c r="A19" s="22" t="s">
        <v>84</v>
      </c>
      <c r="B19" s="5" t="s">
        <v>19</v>
      </c>
      <c r="C19" s="5">
        <v>72</v>
      </c>
      <c r="D19" s="24" t="s">
        <v>86</v>
      </c>
      <c r="E19" s="55">
        <v>0</v>
      </c>
      <c r="F19" s="55">
        <v>0</v>
      </c>
      <c r="G19" s="55">
        <v>0</v>
      </c>
      <c r="H19" s="55">
        <v>1</v>
      </c>
      <c r="I19" s="55">
        <v>0</v>
      </c>
      <c r="J19" s="55">
        <v>0</v>
      </c>
      <c r="K19" s="55">
        <v>0</v>
      </c>
      <c r="L19" s="55">
        <v>2</v>
      </c>
      <c r="M19" s="55">
        <v>9</v>
      </c>
      <c r="N19" s="8"/>
    </row>
    <row r="20" spans="1:14" x14ac:dyDescent="0.25">
      <c r="A20" s="15" t="s">
        <v>18</v>
      </c>
      <c r="B20" s="5" t="s">
        <v>21</v>
      </c>
      <c r="C20" s="4">
        <v>22</v>
      </c>
      <c r="D20" s="5" t="s">
        <v>20</v>
      </c>
      <c r="E20" s="55">
        <v>0</v>
      </c>
      <c r="F20" s="55">
        <v>0</v>
      </c>
      <c r="G20" s="55">
        <v>0</v>
      </c>
      <c r="H20" s="55">
        <v>0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</row>
    <row r="21" spans="1:14" x14ac:dyDescent="0.25">
      <c r="A21" s="15" t="s">
        <v>22</v>
      </c>
      <c r="B21" s="5" t="s">
        <v>21</v>
      </c>
      <c r="C21" s="4">
        <v>27</v>
      </c>
      <c r="D21" s="5" t="s">
        <v>8</v>
      </c>
      <c r="E21" s="55">
        <v>0</v>
      </c>
      <c r="F21" s="55">
        <v>0</v>
      </c>
      <c r="G21" s="55">
        <v>0</v>
      </c>
      <c r="H21" s="55">
        <v>0</v>
      </c>
      <c r="I21" s="55">
        <v>0</v>
      </c>
      <c r="J21" s="55">
        <v>0</v>
      </c>
      <c r="K21" s="55">
        <v>0</v>
      </c>
      <c r="L21" s="55">
        <v>0</v>
      </c>
      <c r="M21" s="55">
        <v>0</v>
      </c>
      <c r="N21" s="8"/>
    </row>
    <row r="22" spans="1:14" x14ac:dyDescent="0.25">
      <c r="A22" s="15" t="s">
        <v>23</v>
      </c>
      <c r="B22" s="5" t="s">
        <v>21</v>
      </c>
      <c r="C22" s="4">
        <v>32</v>
      </c>
      <c r="D22" s="5" t="s">
        <v>15</v>
      </c>
      <c r="E22" s="55">
        <v>0</v>
      </c>
      <c r="F22" s="55">
        <v>0</v>
      </c>
      <c r="G22" s="55">
        <v>0</v>
      </c>
      <c r="H22" s="55">
        <v>0</v>
      </c>
      <c r="I22" s="55">
        <v>0</v>
      </c>
      <c r="J22" s="55">
        <v>0</v>
      </c>
      <c r="K22" s="55">
        <v>0</v>
      </c>
      <c r="L22" s="55">
        <v>0</v>
      </c>
      <c r="M22" s="55">
        <v>0</v>
      </c>
    </row>
    <row r="23" spans="1:14" x14ac:dyDescent="0.25">
      <c r="A23" s="15" t="s">
        <v>24</v>
      </c>
      <c r="B23" s="5" t="s">
        <v>21</v>
      </c>
      <c r="C23" s="4">
        <v>37</v>
      </c>
      <c r="D23" s="5" t="s">
        <v>16</v>
      </c>
      <c r="E23" s="55">
        <v>0</v>
      </c>
      <c r="F23" s="55">
        <v>0</v>
      </c>
      <c r="G23" s="55">
        <v>0</v>
      </c>
      <c r="H23" s="55">
        <v>0</v>
      </c>
      <c r="I23" s="55">
        <v>0</v>
      </c>
      <c r="J23" s="55">
        <v>0</v>
      </c>
      <c r="K23" s="55">
        <v>0</v>
      </c>
      <c r="L23" s="55">
        <v>0</v>
      </c>
      <c r="M23" s="55">
        <v>0</v>
      </c>
      <c r="N23" s="8"/>
    </row>
    <row r="24" spans="1:14" x14ac:dyDescent="0.25">
      <c r="A24" s="15" t="s">
        <v>25</v>
      </c>
      <c r="B24" s="5" t="s">
        <v>21</v>
      </c>
      <c r="C24" s="4">
        <v>42</v>
      </c>
      <c r="D24" s="5" t="s">
        <v>26</v>
      </c>
      <c r="E24" s="55">
        <v>0</v>
      </c>
      <c r="F24" s="55">
        <v>0</v>
      </c>
      <c r="G24" s="55">
        <v>0</v>
      </c>
      <c r="H24" s="55">
        <v>0</v>
      </c>
      <c r="I24" s="55">
        <v>0</v>
      </c>
      <c r="J24" s="55">
        <v>0</v>
      </c>
      <c r="K24" s="55">
        <v>0</v>
      </c>
      <c r="L24" s="55">
        <v>0</v>
      </c>
      <c r="M24" s="55">
        <v>0</v>
      </c>
    </row>
    <row r="25" spans="1:14" x14ac:dyDescent="0.25">
      <c r="A25" s="15" t="s">
        <v>27</v>
      </c>
      <c r="B25" s="5" t="s">
        <v>21</v>
      </c>
      <c r="C25" s="4">
        <v>47</v>
      </c>
      <c r="D25" s="5" t="s">
        <v>28</v>
      </c>
      <c r="E25" s="55">
        <v>0</v>
      </c>
      <c r="F25" s="55">
        <v>0</v>
      </c>
      <c r="G25" s="55">
        <v>0</v>
      </c>
      <c r="H25" s="55">
        <v>0</v>
      </c>
      <c r="I25" s="55">
        <v>0</v>
      </c>
      <c r="J25" s="55">
        <v>0</v>
      </c>
      <c r="K25" s="55">
        <v>0</v>
      </c>
      <c r="L25" s="55">
        <v>0</v>
      </c>
      <c r="M25" s="55">
        <v>0</v>
      </c>
      <c r="N25" s="8"/>
    </row>
    <row r="26" spans="1:14" x14ac:dyDescent="0.25">
      <c r="A26" s="15" t="s">
        <v>29</v>
      </c>
      <c r="B26" s="5" t="s">
        <v>21</v>
      </c>
      <c r="C26" s="4">
        <v>52</v>
      </c>
      <c r="D26" s="5" t="s">
        <v>30</v>
      </c>
      <c r="E26" s="55">
        <v>0</v>
      </c>
      <c r="F26" s="55">
        <v>0</v>
      </c>
      <c r="G26" s="55">
        <v>0</v>
      </c>
      <c r="H26" s="55">
        <v>0</v>
      </c>
      <c r="I26" s="55">
        <v>0</v>
      </c>
      <c r="J26" s="55">
        <v>0</v>
      </c>
      <c r="K26" s="55">
        <v>0</v>
      </c>
      <c r="L26" s="55">
        <v>0</v>
      </c>
      <c r="M26" s="55">
        <v>0</v>
      </c>
    </row>
    <row r="27" spans="1:14" x14ac:dyDescent="0.25">
      <c r="A27" s="15" t="s">
        <v>31</v>
      </c>
      <c r="B27" s="5" t="s">
        <v>21</v>
      </c>
      <c r="C27" s="4">
        <v>57</v>
      </c>
      <c r="D27" s="5" t="s">
        <v>32</v>
      </c>
      <c r="E27" s="55">
        <v>0</v>
      </c>
      <c r="F27" s="55">
        <v>0</v>
      </c>
      <c r="G27" s="55">
        <v>82434</v>
      </c>
      <c r="H27" s="55">
        <v>0</v>
      </c>
      <c r="I27" s="55">
        <v>138890</v>
      </c>
      <c r="J27" s="55">
        <v>145611</v>
      </c>
      <c r="K27" s="55">
        <v>0</v>
      </c>
      <c r="L27" s="55">
        <v>0</v>
      </c>
      <c r="M27" s="55">
        <v>69853</v>
      </c>
      <c r="N27" s="8"/>
    </row>
    <row r="28" spans="1:14" x14ac:dyDescent="0.25">
      <c r="A28" s="15" t="s">
        <v>33</v>
      </c>
      <c r="B28" s="5" t="s">
        <v>21</v>
      </c>
      <c r="C28" s="4">
        <v>62</v>
      </c>
      <c r="D28" s="5" t="s">
        <v>34</v>
      </c>
      <c r="E28" s="55">
        <v>0</v>
      </c>
      <c r="F28" s="55">
        <v>56895</v>
      </c>
      <c r="G28" s="55">
        <v>65091.5</v>
      </c>
      <c r="H28" s="55">
        <v>92548</v>
      </c>
      <c r="I28" s="55">
        <v>87106.363636363632</v>
      </c>
      <c r="J28" s="55">
        <v>112240.92857142857</v>
      </c>
      <c r="K28" s="55">
        <v>115466.85714285714</v>
      </c>
      <c r="L28" s="55">
        <v>112428.4</v>
      </c>
      <c r="M28" s="55">
        <v>119689.23529411765</v>
      </c>
    </row>
    <row r="29" spans="1:14" x14ac:dyDescent="0.25">
      <c r="A29" s="16" t="s">
        <v>83</v>
      </c>
      <c r="B29" s="5" t="s">
        <v>21</v>
      </c>
      <c r="C29" s="4">
        <v>67</v>
      </c>
      <c r="D29" s="24" t="s">
        <v>35</v>
      </c>
      <c r="E29" s="55">
        <v>200155</v>
      </c>
      <c r="F29" s="55">
        <v>34219</v>
      </c>
      <c r="G29" s="55">
        <v>80839.600000000006</v>
      </c>
      <c r="H29" s="55">
        <v>100186.66666666667</v>
      </c>
      <c r="I29" s="55">
        <v>101466.1</v>
      </c>
      <c r="J29" s="55">
        <v>120035.49999999999</v>
      </c>
      <c r="K29" s="55">
        <v>104482.99999999999</v>
      </c>
      <c r="L29" s="55">
        <v>125834.46153846156</v>
      </c>
      <c r="M29" s="55">
        <v>124543.18518518517</v>
      </c>
      <c r="N29" s="8"/>
    </row>
    <row r="30" spans="1:14" x14ac:dyDescent="0.25">
      <c r="A30" s="22" t="s">
        <v>84</v>
      </c>
      <c r="B30" s="5" t="s">
        <v>21</v>
      </c>
      <c r="C30" s="5">
        <v>72</v>
      </c>
      <c r="D30" s="24" t="s">
        <v>86</v>
      </c>
      <c r="E30" s="55">
        <v>0</v>
      </c>
      <c r="F30" s="55">
        <v>0</v>
      </c>
      <c r="G30" s="55">
        <v>0</v>
      </c>
      <c r="H30" s="55">
        <v>122508</v>
      </c>
      <c r="I30" s="55">
        <v>0</v>
      </c>
      <c r="J30" s="55">
        <v>0</v>
      </c>
      <c r="K30" s="55">
        <v>0</v>
      </c>
      <c r="L30" s="55">
        <v>107697</v>
      </c>
      <c r="M30" s="55">
        <v>110947.33333333334</v>
      </c>
    </row>
    <row r="31" spans="1:14" x14ac:dyDescent="0.25">
      <c r="E31" s="8"/>
      <c r="F31" s="8"/>
      <c r="G31" s="8"/>
      <c r="H31" s="8"/>
      <c r="I31" s="8"/>
      <c r="J31" s="8"/>
      <c r="K31" s="8"/>
      <c r="L31" s="8"/>
      <c r="M31" s="8"/>
    </row>
  </sheetData>
  <hyperlinks>
    <hyperlink ref="A1" location="TOC!A1" display="TOC" xr:uid="{3F90D0F9-51F4-480E-BCD5-E1903091187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CBB42-6F34-46C3-8EC6-0CB9CE10D272}">
  <dimension ref="A1:N31"/>
  <sheetViews>
    <sheetView workbookViewId="0">
      <selection activeCell="E21" sqref="E21"/>
    </sheetView>
  </sheetViews>
  <sheetFormatPr defaultRowHeight="15" x14ac:dyDescent="0.25"/>
  <cols>
    <col min="5" max="13" width="10" bestFit="1" customWidth="1"/>
  </cols>
  <sheetData>
    <row r="1" spans="1:14" x14ac:dyDescent="0.25">
      <c r="A1" s="1" t="s">
        <v>0</v>
      </c>
    </row>
    <row r="2" spans="1:14" x14ac:dyDescent="0.25">
      <c r="A2" t="s">
        <v>1</v>
      </c>
      <c r="B2" t="s">
        <v>2</v>
      </c>
    </row>
    <row r="3" spans="1:14" x14ac:dyDescent="0.25">
      <c r="A3" t="s">
        <v>3</v>
      </c>
      <c r="B3" t="s">
        <v>87</v>
      </c>
    </row>
    <row r="6" spans="1:14" x14ac:dyDescent="0.25">
      <c r="A6" s="14" t="s">
        <v>85</v>
      </c>
      <c r="B6" s="14"/>
      <c r="C6" s="14"/>
      <c r="D6" s="14"/>
      <c r="E6" s="17" t="s">
        <v>90</v>
      </c>
      <c r="F6" s="18" t="s">
        <v>4</v>
      </c>
      <c r="G6" s="18" t="s">
        <v>5</v>
      </c>
      <c r="H6" s="19" t="s">
        <v>6</v>
      </c>
      <c r="I6" s="19" t="s">
        <v>7</v>
      </c>
      <c r="J6" s="19" t="s">
        <v>8</v>
      </c>
      <c r="K6" s="20" t="s">
        <v>9</v>
      </c>
      <c r="L6" s="21" t="s">
        <v>10</v>
      </c>
      <c r="M6" s="21" t="s">
        <v>11</v>
      </c>
    </row>
    <row r="7" spans="1:14" x14ac:dyDescent="0.25">
      <c r="A7" s="14"/>
      <c r="B7" s="2" t="s">
        <v>12</v>
      </c>
      <c r="C7" s="2" t="s">
        <v>13</v>
      </c>
      <c r="D7" s="2" t="s">
        <v>36</v>
      </c>
      <c r="E7" s="4">
        <v>2</v>
      </c>
      <c r="F7" s="4">
        <v>7</v>
      </c>
      <c r="G7" s="4">
        <v>12</v>
      </c>
      <c r="H7" s="4">
        <v>17</v>
      </c>
      <c r="I7" s="4">
        <v>22</v>
      </c>
      <c r="J7" s="4">
        <v>27</v>
      </c>
      <c r="K7" s="4">
        <v>32</v>
      </c>
      <c r="L7" s="4">
        <v>37</v>
      </c>
      <c r="M7" s="4">
        <v>42</v>
      </c>
    </row>
    <row r="8" spans="1:14" x14ac:dyDescent="0.25">
      <c r="A8" s="14"/>
      <c r="B8" s="2" t="s">
        <v>14</v>
      </c>
      <c r="C8" s="3"/>
      <c r="D8" s="2"/>
      <c r="E8" s="13" t="s">
        <v>90</v>
      </c>
      <c r="F8" s="4" t="s">
        <v>4</v>
      </c>
      <c r="G8" s="4" t="s">
        <v>5</v>
      </c>
      <c r="H8" s="4" t="s">
        <v>6</v>
      </c>
      <c r="I8" s="4" t="s">
        <v>7</v>
      </c>
      <c r="J8" s="4" t="s">
        <v>8</v>
      </c>
      <c r="K8" s="4" t="s">
        <v>15</v>
      </c>
      <c r="L8" s="4" t="s">
        <v>16</v>
      </c>
      <c r="M8" s="4" t="s">
        <v>17</v>
      </c>
    </row>
    <row r="9" spans="1:14" x14ac:dyDescent="0.25">
      <c r="A9" s="15" t="s">
        <v>18</v>
      </c>
      <c r="B9" s="5" t="s">
        <v>19</v>
      </c>
      <c r="C9" s="4">
        <v>22</v>
      </c>
      <c r="D9" s="5" t="s">
        <v>20</v>
      </c>
      <c r="E9" s="54">
        <v>23</v>
      </c>
      <c r="F9" s="54">
        <v>2</v>
      </c>
      <c r="G9" s="54">
        <v>0</v>
      </c>
      <c r="H9" s="54">
        <v>0</v>
      </c>
      <c r="I9" s="54">
        <v>0</v>
      </c>
      <c r="J9" s="54">
        <v>0</v>
      </c>
      <c r="K9" s="54">
        <v>0</v>
      </c>
      <c r="L9" s="54">
        <v>0</v>
      </c>
      <c r="M9" s="54">
        <v>0</v>
      </c>
      <c r="N9" s="8"/>
    </row>
    <row r="10" spans="1:14" x14ac:dyDescent="0.25">
      <c r="A10" s="15" t="s">
        <v>22</v>
      </c>
      <c r="B10" s="5" t="s">
        <v>19</v>
      </c>
      <c r="C10" s="4">
        <v>27</v>
      </c>
      <c r="D10" s="5" t="s">
        <v>8</v>
      </c>
      <c r="E10" s="54">
        <v>1927</v>
      </c>
      <c r="F10" s="54">
        <v>1037</v>
      </c>
      <c r="G10" s="54">
        <v>6</v>
      </c>
      <c r="H10" s="54">
        <v>0</v>
      </c>
      <c r="I10" s="54">
        <v>0</v>
      </c>
      <c r="J10" s="54">
        <v>0</v>
      </c>
      <c r="K10" s="54">
        <v>0</v>
      </c>
      <c r="L10" s="54">
        <v>0</v>
      </c>
      <c r="M10" s="54">
        <v>0</v>
      </c>
    </row>
    <row r="11" spans="1:14" x14ac:dyDescent="0.25">
      <c r="A11" s="15" t="s">
        <v>23</v>
      </c>
      <c r="B11" s="5" t="s">
        <v>19</v>
      </c>
      <c r="C11" s="4">
        <v>32</v>
      </c>
      <c r="D11" s="5" t="s">
        <v>15</v>
      </c>
      <c r="E11" s="54">
        <v>2304</v>
      </c>
      <c r="F11" s="54">
        <v>7049</v>
      </c>
      <c r="G11" s="54">
        <v>1744</v>
      </c>
      <c r="H11" s="54">
        <v>3</v>
      </c>
      <c r="I11" s="54">
        <v>0</v>
      </c>
      <c r="J11" s="54">
        <v>0</v>
      </c>
      <c r="K11" s="54">
        <v>0</v>
      </c>
      <c r="L11" s="54">
        <v>0</v>
      </c>
      <c r="M11" s="54">
        <v>0</v>
      </c>
      <c r="N11" s="8"/>
    </row>
    <row r="12" spans="1:14" x14ac:dyDescent="0.25">
      <c r="A12" s="15" t="s">
        <v>24</v>
      </c>
      <c r="B12" s="5" t="s">
        <v>19</v>
      </c>
      <c r="C12" s="4">
        <v>37</v>
      </c>
      <c r="D12" s="5" t="s">
        <v>16</v>
      </c>
      <c r="E12" s="54">
        <v>1342</v>
      </c>
      <c r="F12" s="54">
        <v>4554</v>
      </c>
      <c r="G12" s="54">
        <v>6855</v>
      </c>
      <c r="H12" s="54">
        <v>1019</v>
      </c>
      <c r="I12" s="54">
        <v>3</v>
      </c>
      <c r="J12" s="54">
        <v>0</v>
      </c>
      <c r="K12" s="54">
        <v>0</v>
      </c>
      <c r="L12" s="54">
        <v>0</v>
      </c>
      <c r="M12" s="54">
        <v>0</v>
      </c>
    </row>
    <row r="13" spans="1:14" x14ac:dyDescent="0.25">
      <c r="A13" s="15" t="s">
        <v>25</v>
      </c>
      <c r="B13" s="5" t="s">
        <v>19</v>
      </c>
      <c r="C13" s="4">
        <v>42</v>
      </c>
      <c r="D13" s="5" t="s">
        <v>26</v>
      </c>
      <c r="E13" s="54">
        <v>1005</v>
      </c>
      <c r="F13" s="54">
        <v>2765</v>
      </c>
      <c r="G13" s="54">
        <v>5171</v>
      </c>
      <c r="H13" s="54">
        <v>4039</v>
      </c>
      <c r="I13" s="54">
        <v>429</v>
      </c>
      <c r="J13" s="54">
        <v>3</v>
      </c>
      <c r="K13" s="54">
        <v>0</v>
      </c>
      <c r="L13" s="54">
        <v>0</v>
      </c>
      <c r="M13" s="54">
        <v>0</v>
      </c>
      <c r="N13" s="8"/>
    </row>
    <row r="14" spans="1:14" x14ac:dyDescent="0.25">
      <c r="A14" s="15" t="s">
        <v>27</v>
      </c>
      <c r="B14" s="5" t="s">
        <v>19</v>
      </c>
      <c r="C14" s="4">
        <v>47</v>
      </c>
      <c r="D14" s="5" t="s">
        <v>28</v>
      </c>
      <c r="E14" s="54">
        <v>1000</v>
      </c>
      <c r="F14" s="54">
        <v>2099</v>
      </c>
      <c r="G14" s="54">
        <v>3674</v>
      </c>
      <c r="H14" s="54">
        <v>3627</v>
      </c>
      <c r="I14" s="54">
        <v>2367</v>
      </c>
      <c r="J14" s="54">
        <v>496</v>
      </c>
      <c r="K14" s="54">
        <v>13</v>
      </c>
      <c r="L14" s="54">
        <v>0</v>
      </c>
      <c r="M14" s="54">
        <v>0</v>
      </c>
    </row>
    <row r="15" spans="1:14" x14ac:dyDescent="0.25">
      <c r="A15" s="15" t="s">
        <v>29</v>
      </c>
      <c r="B15" s="5" t="s">
        <v>19</v>
      </c>
      <c r="C15" s="4">
        <v>52</v>
      </c>
      <c r="D15" s="5" t="s">
        <v>30</v>
      </c>
      <c r="E15" s="54">
        <v>804</v>
      </c>
      <c r="F15" s="54">
        <v>1668</v>
      </c>
      <c r="G15" s="54">
        <v>2756</v>
      </c>
      <c r="H15" s="54">
        <v>2727</v>
      </c>
      <c r="I15" s="54">
        <v>2071</v>
      </c>
      <c r="J15" s="54">
        <v>2142</v>
      </c>
      <c r="K15" s="54">
        <v>501</v>
      </c>
      <c r="L15" s="54">
        <v>1</v>
      </c>
      <c r="M15" s="54">
        <v>0</v>
      </c>
      <c r="N15" s="8"/>
    </row>
    <row r="16" spans="1:14" x14ac:dyDescent="0.25">
      <c r="A16" s="15" t="s">
        <v>31</v>
      </c>
      <c r="B16" s="5" t="s">
        <v>19</v>
      </c>
      <c r="C16" s="4">
        <v>57</v>
      </c>
      <c r="D16" s="5" t="s">
        <v>32</v>
      </c>
      <c r="E16" s="54">
        <v>655</v>
      </c>
      <c r="F16" s="54">
        <v>1222</v>
      </c>
      <c r="G16" s="54">
        <v>2352</v>
      </c>
      <c r="H16" s="54">
        <v>2641</v>
      </c>
      <c r="I16" s="54">
        <v>1865</v>
      </c>
      <c r="J16" s="54">
        <v>1546</v>
      </c>
      <c r="K16" s="54">
        <v>903</v>
      </c>
      <c r="L16" s="54">
        <v>100</v>
      </c>
      <c r="M16" s="54">
        <v>0</v>
      </c>
    </row>
    <row r="17" spans="1:14" x14ac:dyDescent="0.25">
      <c r="A17" s="15" t="s">
        <v>33</v>
      </c>
      <c r="B17" s="5" t="s">
        <v>19</v>
      </c>
      <c r="C17" s="4">
        <v>62</v>
      </c>
      <c r="D17" s="5" t="s">
        <v>34</v>
      </c>
      <c r="E17" s="54">
        <v>471</v>
      </c>
      <c r="F17" s="54">
        <v>684</v>
      </c>
      <c r="G17" s="54">
        <v>1478</v>
      </c>
      <c r="H17" s="54">
        <v>1982</v>
      </c>
      <c r="I17" s="54">
        <v>1571</v>
      </c>
      <c r="J17" s="54">
        <v>1109</v>
      </c>
      <c r="K17" s="54">
        <v>492</v>
      </c>
      <c r="L17" s="54">
        <v>228</v>
      </c>
      <c r="M17" s="54">
        <v>11</v>
      </c>
      <c r="N17" s="8"/>
    </row>
    <row r="18" spans="1:14" x14ac:dyDescent="0.25">
      <c r="A18" s="16" t="s">
        <v>83</v>
      </c>
      <c r="B18" s="5" t="s">
        <v>19</v>
      </c>
      <c r="C18" s="4">
        <v>67</v>
      </c>
      <c r="D18" s="24" t="s">
        <v>35</v>
      </c>
      <c r="E18" s="54">
        <v>222</v>
      </c>
      <c r="F18" s="54">
        <v>250</v>
      </c>
      <c r="G18" s="54">
        <v>541</v>
      </c>
      <c r="H18" s="54">
        <v>722</v>
      </c>
      <c r="I18" s="54">
        <v>532</v>
      </c>
      <c r="J18" s="54">
        <v>433</v>
      </c>
      <c r="K18" s="54">
        <v>210</v>
      </c>
      <c r="L18" s="54">
        <v>67</v>
      </c>
      <c r="M18" s="54">
        <v>25</v>
      </c>
    </row>
    <row r="19" spans="1:14" x14ac:dyDescent="0.25">
      <c r="A19" s="22" t="s">
        <v>84</v>
      </c>
      <c r="B19" s="5" t="s">
        <v>19</v>
      </c>
      <c r="C19" s="5">
        <v>72</v>
      </c>
      <c r="D19" s="24" t="s">
        <v>86</v>
      </c>
      <c r="E19" s="54">
        <v>118</v>
      </c>
      <c r="F19" s="54">
        <v>77</v>
      </c>
      <c r="G19" s="54">
        <v>140</v>
      </c>
      <c r="H19" s="54">
        <v>176</v>
      </c>
      <c r="I19" s="54">
        <v>137</v>
      </c>
      <c r="J19" s="54">
        <v>95</v>
      </c>
      <c r="K19" s="54">
        <v>76</v>
      </c>
      <c r="L19" s="54">
        <v>22</v>
      </c>
      <c r="M19" s="54">
        <v>15</v>
      </c>
      <c r="N19" s="8"/>
    </row>
    <row r="20" spans="1:14" x14ac:dyDescent="0.25">
      <c r="A20" s="15" t="s">
        <v>18</v>
      </c>
      <c r="B20" s="5" t="s">
        <v>21</v>
      </c>
      <c r="C20" s="4">
        <v>22</v>
      </c>
      <c r="D20" s="5" t="s">
        <v>20</v>
      </c>
      <c r="E20" s="54">
        <v>42929.17391304348</v>
      </c>
      <c r="F20" s="54">
        <v>82318.999999999985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</row>
    <row r="21" spans="1:14" x14ac:dyDescent="0.25">
      <c r="A21" s="15" t="s">
        <v>22</v>
      </c>
      <c r="B21" s="5" t="s">
        <v>21</v>
      </c>
      <c r="C21" s="4">
        <v>27</v>
      </c>
      <c r="D21" s="5" t="s">
        <v>8</v>
      </c>
      <c r="E21" s="54">
        <v>63484.808510638301</v>
      </c>
      <c r="F21" s="54">
        <v>74488.834136933569</v>
      </c>
      <c r="G21" s="54">
        <v>81067.5</v>
      </c>
      <c r="H21" s="54">
        <v>0</v>
      </c>
      <c r="I21" s="54">
        <v>0</v>
      </c>
      <c r="J21" s="54">
        <v>0</v>
      </c>
      <c r="K21" s="54">
        <v>0</v>
      </c>
      <c r="L21" s="54">
        <v>0</v>
      </c>
      <c r="M21" s="54">
        <v>0</v>
      </c>
      <c r="N21" s="8"/>
    </row>
    <row r="22" spans="1:14" x14ac:dyDescent="0.25">
      <c r="A22" s="15" t="s">
        <v>23</v>
      </c>
      <c r="B22" s="5" t="s">
        <v>21</v>
      </c>
      <c r="C22" s="4">
        <v>32</v>
      </c>
      <c r="D22" s="5" t="s">
        <v>15</v>
      </c>
      <c r="E22" s="54">
        <v>63663.950520833358</v>
      </c>
      <c r="F22" s="54">
        <v>82238.18413959429</v>
      </c>
      <c r="G22" s="54">
        <v>89962.951834862324</v>
      </c>
      <c r="H22" s="54">
        <v>96552.666666666672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</row>
    <row r="23" spans="1:14" x14ac:dyDescent="0.25">
      <c r="A23" s="15" t="s">
        <v>24</v>
      </c>
      <c r="B23" s="5" t="s">
        <v>21</v>
      </c>
      <c r="C23" s="4">
        <v>37</v>
      </c>
      <c r="D23" s="5" t="s">
        <v>16</v>
      </c>
      <c r="E23" s="54">
        <v>59487.137108792791</v>
      </c>
      <c r="F23" s="54">
        <v>80335.462231005746</v>
      </c>
      <c r="G23" s="54">
        <v>91597.378264040832</v>
      </c>
      <c r="H23" s="54">
        <v>95649.004906771384</v>
      </c>
      <c r="I23" s="54">
        <v>121601.66666666667</v>
      </c>
      <c r="J23" s="54">
        <v>0</v>
      </c>
      <c r="K23" s="54">
        <v>0</v>
      </c>
      <c r="L23" s="54">
        <v>0</v>
      </c>
      <c r="M23" s="54">
        <v>0</v>
      </c>
      <c r="N23" s="8"/>
    </row>
    <row r="24" spans="1:14" x14ac:dyDescent="0.25">
      <c r="A24" s="15" t="s">
        <v>25</v>
      </c>
      <c r="B24" s="5" t="s">
        <v>21</v>
      </c>
      <c r="C24" s="4">
        <v>42</v>
      </c>
      <c r="D24" s="5" t="s">
        <v>26</v>
      </c>
      <c r="E24" s="54">
        <v>54543.31243781103</v>
      </c>
      <c r="F24" s="54">
        <v>75192.813019891357</v>
      </c>
      <c r="G24" s="54">
        <v>90307.088570876018</v>
      </c>
      <c r="H24" s="54">
        <v>97547.270363951538</v>
      </c>
      <c r="I24" s="54">
        <v>105138.12121212124</v>
      </c>
      <c r="J24" s="54">
        <v>82824</v>
      </c>
      <c r="K24" s="54">
        <v>0</v>
      </c>
      <c r="L24" s="54">
        <v>0</v>
      </c>
      <c r="M24" s="54">
        <v>0</v>
      </c>
    </row>
    <row r="25" spans="1:14" x14ac:dyDescent="0.25">
      <c r="A25" s="15" t="s">
        <v>27</v>
      </c>
      <c r="B25" s="5" t="s">
        <v>21</v>
      </c>
      <c r="C25" s="4">
        <v>47</v>
      </c>
      <c r="D25" s="5" t="s">
        <v>28</v>
      </c>
      <c r="E25" s="54">
        <v>51516.419000000053</v>
      </c>
      <c r="F25" s="54">
        <v>67385.599333015576</v>
      </c>
      <c r="G25" s="54">
        <v>85170.122482308245</v>
      </c>
      <c r="H25" s="54">
        <v>94463.013234077793</v>
      </c>
      <c r="I25" s="54">
        <v>106233.24419095881</v>
      </c>
      <c r="J25" s="54">
        <v>102984.50403225824</v>
      </c>
      <c r="K25" s="54">
        <v>97048.769230769234</v>
      </c>
      <c r="L25" s="54">
        <v>0</v>
      </c>
      <c r="M25" s="54">
        <v>0</v>
      </c>
      <c r="N25" s="8"/>
    </row>
    <row r="26" spans="1:14" x14ac:dyDescent="0.25">
      <c r="A26" s="15" t="s">
        <v>29</v>
      </c>
      <c r="B26" s="5" t="s">
        <v>21</v>
      </c>
      <c r="C26" s="4">
        <v>52</v>
      </c>
      <c r="D26" s="5" t="s">
        <v>30</v>
      </c>
      <c r="E26" s="54">
        <v>48260.88308457713</v>
      </c>
      <c r="F26" s="54">
        <v>62137.159472422056</v>
      </c>
      <c r="G26" s="54">
        <v>78026.223149492012</v>
      </c>
      <c r="H26" s="54">
        <v>87129.653098643175</v>
      </c>
      <c r="I26" s="54">
        <v>101853.33944954144</v>
      </c>
      <c r="J26" s="54">
        <v>108159.36601307207</v>
      </c>
      <c r="K26" s="54">
        <v>110688.31536926159</v>
      </c>
      <c r="L26" s="54">
        <v>122388</v>
      </c>
      <c r="M26" s="54">
        <v>0</v>
      </c>
    </row>
    <row r="27" spans="1:14" x14ac:dyDescent="0.25">
      <c r="A27" s="15" t="s">
        <v>31</v>
      </c>
      <c r="B27" s="5" t="s">
        <v>21</v>
      </c>
      <c r="C27" s="4">
        <v>57</v>
      </c>
      <c r="D27" s="5" t="s">
        <v>32</v>
      </c>
      <c r="E27" s="54">
        <v>46854.319083969443</v>
      </c>
      <c r="F27" s="54">
        <v>59782.698854337177</v>
      </c>
      <c r="G27" s="54">
        <v>75137.463860544085</v>
      </c>
      <c r="H27" s="54">
        <v>80847.675123059424</v>
      </c>
      <c r="I27" s="54">
        <v>94229.064879356563</v>
      </c>
      <c r="J27" s="54">
        <v>103262.08861578281</v>
      </c>
      <c r="K27" s="54">
        <v>113937.35105204892</v>
      </c>
      <c r="L27" s="54">
        <v>116829.52000000002</v>
      </c>
      <c r="M27" s="54">
        <v>0</v>
      </c>
      <c r="N27" s="8"/>
    </row>
    <row r="28" spans="1:14" x14ac:dyDescent="0.25">
      <c r="A28" s="15" t="s">
        <v>33</v>
      </c>
      <c r="B28" s="5" t="s">
        <v>21</v>
      </c>
      <c r="C28" s="4">
        <v>62</v>
      </c>
      <c r="D28" s="5" t="s">
        <v>34</v>
      </c>
      <c r="E28" s="54">
        <v>45487.766454352422</v>
      </c>
      <c r="F28" s="54">
        <v>60440.472222222241</v>
      </c>
      <c r="G28" s="54">
        <v>75067.171177266515</v>
      </c>
      <c r="H28" s="54">
        <v>78898.044399596387</v>
      </c>
      <c r="I28" s="54">
        <v>89782.77339274346</v>
      </c>
      <c r="J28" s="54">
        <v>96030.146979260753</v>
      </c>
      <c r="K28" s="54">
        <v>111076.4674796748</v>
      </c>
      <c r="L28" s="54">
        <v>119094.56140350875</v>
      </c>
      <c r="M28" s="54">
        <v>87939.545454545456</v>
      </c>
    </row>
    <row r="29" spans="1:14" x14ac:dyDescent="0.25">
      <c r="A29" s="16" t="s">
        <v>83</v>
      </c>
      <c r="B29" s="5" t="s">
        <v>21</v>
      </c>
      <c r="C29" s="4">
        <v>67</v>
      </c>
      <c r="D29" s="24" t="s">
        <v>35</v>
      </c>
      <c r="E29" s="54">
        <v>37010.3693693694</v>
      </c>
      <c r="F29" s="54">
        <v>54011.92000000002</v>
      </c>
      <c r="G29" s="54">
        <v>71471.72643253245</v>
      </c>
      <c r="H29" s="54">
        <v>75354.724376731319</v>
      </c>
      <c r="I29" s="54">
        <v>83999.580827067752</v>
      </c>
      <c r="J29" s="54">
        <v>87876.750577367187</v>
      </c>
      <c r="K29" s="54">
        <v>99022.309523809556</v>
      </c>
      <c r="L29" s="54">
        <v>110534.1343283582</v>
      </c>
      <c r="M29" s="54">
        <v>96733.2</v>
      </c>
      <c r="N29" s="8"/>
    </row>
    <row r="30" spans="1:14" x14ac:dyDescent="0.25">
      <c r="A30" s="22" t="s">
        <v>84</v>
      </c>
      <c r="B30" s="5" t="s">
        <v>21</v>
      </c>
      <c r="C30" s="5">
        <v>72</v>
      </c>
      <c r="D30" s="24" t="s">
        <v>86</v>
      </c>
      <c r="E30" s="54">
        <v>26854.127118644057</v>
      </c>
      <c r="F30" s="54">
        <v>46166.311688311689</v>
      </c>
      <c r="G30" s="54">
        <v>63039.728571428583</v>
      </c>
      <c r="H30" s="54">
        <v>68356.102272727279</v>
      </c>
      <c r="I30" s="54">
        <v>77050.343065693422</v>
      </c>
      <c r="J30" s="54">
        <v>78260.305263157861</v>
      </c>
      <c r="K30" s="54">
        <v>90389.460526315757</v>
      </c>
      <c r="L30" s="54">
        <v>80412.363636363632</v>
      </c>
      <c r="M30" s="54">
        <v>41629.533333333333</v>
      </c>
    </row>
    <row r="31" spans="1:14" x14ac:dyDescent="0.25">
      <c r="E31" s="8"/>
      <c r="F31" s="8"/>
      <c r="G31" s="8"/>
      <c r="H31" s="8"/>
      <c r="I31" s="8"/>
      <c r="J31" s="8"/>
      <c r="K31" s="8"/>
      <c r="L31" s="8"/>
      <c r="M31" s="8"/>
    </row>
  </sheetData>
  <hyperlinks>
    <hyperlink ref="A1" location="TOC!A1" display="TOC" xr:uid="{EEEDAF4E-D426-41D0-85FD-7076AEA3AB6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20E99-1277-47D1-9533-FA2C3DB46983}">
  <dimension ref="A1:N31"/>
  <sheetViews>
    <sheetView workbookViewId="0">
      <selection activeCell="J37" sqref="J37"/>
    </sheetView>
  </sheetViews>
  <sheetFormatPr defaultRowHeight="15" x14ac:dyDescent="0.25"/>
  <cols>
    <col min="5" max="13" width="10" bestFit="1" customWidth="1"/>
  </cols>
  <sheetData>
    <row r="1" spans="1:14" x14ac:dyDescent="0.25">
      <c r="A1" s="1" t="s">
        <v>0</v>
      </c>
    </row>
    <row r="2" spans="1:14" x14ac:dyDescent="0.25">
      <c r="A2" t="s">
        <v>1</v>
      </c>
      <c r="B2" t="s">
        <v>2</v>
      </c>
    </row>
    <row r="3" spans="1:14" x14ac:dyDescent="0.25">
      <c r="A3" t="s">
        <v>3</v>
      </c>
      <c r="B3" t="s">
        <v>87</v>
      </c>
    </row>
    <row r="6" spans="1:14" x14ac:dyDescent="0.25">
      <c r="A6" s="14" t="s">
        <v>85</v>
      </c>
      <c r="B6" s="14"/>
      <c r="C6" s="14"/>
      <c r="D6" s="14"/>
      <c r="E6" s="17" t="s">
        <v>90</v>
      </c>
      <c r="F6" s="18" t="s">
        <v>4</v>
      </c>
      <c r="G6" s="18" t="s">
        <v>5</v>
      </c>
      <c r="H6" s="19" t="s">
        <v>6</v>
      </c>
      <c r="I6" s="19" t="s">
        <v>7</v>
      </c>
      <c r="J6" s="19" t="s">
        <v>8</v>
      </c>
      <c r="K6" s="20" t="s">
        <v>9</v>
      </c>
      <c r="L6" s="21" t="s">
        <v>10</v>
      </c>
      <c r="M6" s="21" t="s">
        <v>11</v>
      </c>
    </row>
    <row r="7" spans="1:14" x14ac:dyDescent="0.25">
      <c r="A7" s="14"/>
      <c r="B7" s="2" t="s">
        <v>12</v>
      </c>
      <c r="C7" s="2" t="s">
        <v>13</v>
      </c>
      <c r="D7" s="2" t="s">
        <v>36</v>
      </c>
      <c r="E7" s="4">
        <v>2</v>
      </c>
      <c r="F7" s="4">
        <v>7</v>
      </c>
      <c r="G7" s="4">
        <v>12</v>
      </c>
      <c r="H7" s="4">
        <v>17</v>
      </c>
      <c r="I7" s="4">
        <v>22</v>
      </c>
      <c r="J7" s="4">
        <v>27</v>
      </c>
      <c r="K7" s="4">
        <v>32</v>
      </c>
      <c r="L7" s="4">
        <v>37</v>
      </c>
      <c r="M7" s="4">
        <v>42</v>
      </c>
    </row>
    <row r="8" spans="1:14" x14ac:dyDescent="0.25">
      <c r="A8" s="14"/>
      <c r="B8" s="2" t="s">
        <v>14</v>
      </c>
      <c r="C8" s="3"/>
      <c r="D8" s="2"/>
      <c r="E8" s="13" t="s">
        <v>90</v>
      </c>
      <c r="F8" s="4" t="s">
        <v>4</v>
      </c>
      <c r="G8" s="4" t="s">
        <v>5</v>
      </c>
      <c r="H8" s="4" t="s">
        <v>6</v>
      </c>
      <c r="I8" s="4" t="s">
        <v>7</v>
      </c>
      <c r="J8" s="4" t="s">
        <v>8</v>
      </c>
      <c r="K8" s="4" t="s">
        <v>15</v>
      </c>
      <c r="L8" s="4" t="s">
        <v>16</v>
      </c>
      <c r="M8" s="4" t="s">
        <v>17</v>
      </c>
    </row>
    <row r="9" spans="1:14" x14ac:dyDescent="0.25">
      <c r="A9" s="15" t="s">
        <v>18</v>
      </c>
      <c r="B9" s="5" t="s">
        <v>19</v>
      </c>
      <c r="C9" s="4">
        <v>22</v>
      </c>
      <c r="D9" s="5" t="s">
        <v>20</v>
      </c>
      <c r="E9" s="23">
        <v>2251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8"/>
    </row>
    <row r="10" spans="1:14" x14ac:dyDescent="0.25">
      <c r="A10" s="15" t="s">
        <v>22</v>
      </c>
      <c r="B10" s="5" t="s">
        <v>19</v>
      </c>
      <c r="C10" s="4">
        <v>27</v>
      </c>
      <c r="D10" s="5" t="s">
        <v>8</v>
      </c>
      <c r="E10" s="23">
        <v>10398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</row>
    <row r="11" spans="1:14" x14ac:dyDescent="0.25">
      <c r="A11" s="15" t="s">
        <v>23</v>
      </c>
      <c r="B11" s="5" t="s">
        <v>19</v>
      </c>
      <c r="C11" s="4">
        <v>32</v>
      </c>
      <c r="D11" s="5" t="s">
        <v>15</v>
      </c>
      <c r="E11" s="23">
        <v>5870</v>
      </c>
      <c r="F11" s="23">
        <v>7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8"/>
    </row>
    <row r="12" spans="1:14" x14ac:dyDescent="0.25">
      <c r="A12" s="15" t="s">
        <v>24</v>
      </c>
      <c r="B12" s="5" t="s">
        <v>19</v>
      </c>
      <c r="C12" s="4">
        <v>37</v>
      </c>
      <c r="D12" s="5" t="s">
        <v>16</v>
      </c>
      <c r="E12" s="23">
        <v>3043</v>
      </c>
      <c r="F12" s="23">
        <v>4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</row>
    <row r="13" spans="1:14" x14ac:dyDescent="0.25">
      <c r="A13" s="15" t="s">
        <v>25</v>
      </c>
      <c r="B13" s="5" t="s">
        <v>19</v>
      </c>
      <c r="C13" s="4">
        <v>42</v>
      </c>
      <c r="D13" s="5" t="s">
        <v>26</v>
      </c>
      <c r="E13" s="23">
        <v>2004</v>
      </c>
      <c r="F13" s="23">
        <v>3</v>
      </c>
      <c r="G13" s="23">
        <v>1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8"/>
    </row>
    <row r="14" spans="1:14" x14ac:dyDescent="0.25">
      <c r="A14" s="15" t="s">
        <v>27</v>
      </c>
      <c r="B14" s="5" t="s">
        <v>19</v>
      </c>
      <c r="C14" s="4">
        <v>47</v>
      </c>
      <c r="D14" s="5" t="s">
        <v>28</v>
      </c>
      <c r="E14" s="23">
        <v>1568</v>
      </c>
      <c r="F14" s="23">
        <v>2</v>
      </c>
      <c r="G14" s="23">
        <v>1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</row>
    <row r="15" spans="1:14" x14ac:dyDescent="0.25">
      <c r="A15" s="15" t="s">
        <v>29</v>
      </c>
      <c r="B15" s="5" t="s">
        <v>19</v>
      </c>
      <c r="C15" s="4">
        <v>52</v>
      </c>
      <c r="D15" s="5" t="s">
        <v>30</v>
      </c>
      <c r="E15" s="23">
        <v>1128</v>
      </c>
      <c r="F15" s="23">
        <v>6</v>
      </c>
      <c r="G15" s="23">
        <v>0</v>
      </c>
      <c r="H15" s="23">
        <v>0</v>
      </c>
      <c r="I15" s="23">
        <v>1</v>
      </c>
      <c r="J15" s="23">
        <v>0</v>
      </c>
      <c r="K15" s="23">
        <v>0</v>
      </c>
      <c r="L15" s="23">
        <v>0</v>
      </c>
      <c r="M15" s="23">
        <v>0</v>
      </c>
      <c r="N15" s="8"/>
    </row>
    <row r="16" spans="1:14" x14ac:dyDescent="0.25">
      <c r="A16" s="15" t="s">
        <v>31</v>
      </c>
      <c r="B16" s="5" t="s">
        <v>19</v>
      </c>
      <c r="C16" s="4">
        <v>57</v>
      </c>
      <c r="D16" s="5" t="s">
        <v>32</v>
      </c>
      <c r="E16" s="23">
        <v>605</v>
      </c>
      <c r="F16" s="23">
        <v>1</v>
      </c>
      <c r="G16" s="23">
        <v>0</v>
      </c>
      <c r="H16" s="23">
        <v>1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</row>
    <row r="17" spans="1:14" x14ac:dyDescent="0.25">
      <c r="A17" s="15" t="s">
        <v>33</v>
      </c>
      <c r="B17" s="5" t="s">
        <v>19</v>
      </c>
      <c r="C17" s="4">
        <v>62</v>
      </c>
      <c r="D17" s="5" t="s">
        <v>34</v>
      </c>
      <c r="E17" s="23">
        <v>250</v>
      </c>
      <c r="F17" s="23">
        <v>7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8"/>
    </row>
    <row r="18" spans="1:14" x14ac:dyDescent="0.25">
      <c r="A18" s="16" t="s">
        <v>83</v>
      </c>
      <c r="B18" s="5" t="s">
        <v>19</v>
      </c>
      <c r="C18" s="4">
        <v>67</v>
      </c>
      <c r="D18" s="24" t="s">
        <v>35</v>
      </c>
      <c r="E18" s="23">
        <v>92</v>
      </c>
      <c r="F18" s="23">
        <v>2</v>
      </c>
      <c r="G18" s="23">
        <v>0</v>
      </c>
      <c r="H18" s="23">
        <v>0</v>
      </c>
      <c r="I18" s="23">
        <v>1</v>
      </c>
      <c r="J18" s="23">
        <v>0</v>
      </c>
      <c r="K18" s="23">
        <v>0</v>
      </c>
      <c r="L18" s="23">
        <v>0</v>
      </c>
      <c r="M18" s="23">
        <v>0</v>
      </c>
    </row>
    <row r="19" spans="1:14" x14ac:dyDescent="0.25">
      <c r="A19" s="22" t="s">
        <v>84</v>
      </c>
      <c r="B19" s="5" t="s">
        <v>19</v>
      </c>
      <c r="C19" s="5">
        <v>72</v>
      </c>
      <c r="D19" s="24" t="s">
        <v>86</v>
      </c>
      <c r="E19" s="23">
        <v>15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8"/>
    </row>
    <row r="20" spans="1:14" x14ac:dyDescent="0.25">
      <c r="A20" s="15" t="s">
        <v>18</v>
      </c>
      <c r="B20" s="5" t="s">
        <v>21</v>
      </c>
      <c r="C20" s="4">
        <v>22</v>
      </c>
      <c r="D20" s="5" t="s">
        <v>20</v>
      </c>
      <c r="E20" s="23">
        <v>49915.566414926856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</row>
    <row r="21" spans="1:14" x14ac:dyDescent="0.25">
      <c r="A21" s="15" t="s">
        <v>22</v>
      </c>
      <c r="B21" s="5" t="s">
        <v>21</v>
      </c>
      <c r="C21" s="4">
        <v>27</v>
      </c>
      <c r="D21" s="5" t="s">
        <v>8</v>
      </c>
      <c r="E21" s="23">
        <v>59496.67080207738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8"/>
    </row>
    <row r="22" spans="1:14" x14ac:dyDescent="0.25">
      <c r="A22" s="15" t="s">
        <v>23</v>
      </c>
      <c r="B22" s="5" t="s">
        <v>21</v>
      </c>
      <c r="C22" s="4">
        <v>32</v>
      </c>
      <c r="D22" s="5" t="s">
        <v>15</v>
      </c>
      <c r="E22" s="23">
        <v>62425.455025553681</v>
      </c>
      <c r="F22" s="23">
        <v>69679.71428571429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</row>
    <row r="23" spans="1:14" x14ac:dyDescent="0.25">
      <c r="A23" s="15" t="s">
        <v>24</v>
      </c>
      <c r="B23" s="5" t="s">
        <v>21</v>
      </c>
      <c r="C23" s="4">
        <v>37</v>
      </c>
      <c r="D23" s="5" t="s">
        <v>16</v>
      </c>
      <c r="E23" s="23">
        <v>62083.619783108843</v>
      </c>
      <c r="F23" s="23">
        <v>78334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8"/>
    </row>
    <row r="24" spans="1:14" x14ac:dyDescent="0.25">
      <c r="A24" s="15" t="s">
        <v>25</v>
      </c>
      <c r="B24" s="5" t="s">
        <v>21</v>
      </c>
      <c r="C24" s="4">
        <v>42</v>
      </c>
      <c r="D24" s="5" t="s">
        <v>26</v>
      </c>
      <c r="E24" s="23">
        <v>59621.740019960132</v>
      </c>
      <c r="F24" s="23">
        <v>60282.333333333336</v>
      </c>
      <c r="G24" s="23">
        <v>68865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</row>
    <row r="25" spans="1:14" x14ac:dyDescent="0.25">
      <c r="A25" s="15" t="s">
        <v>27</v>
      </c>
      <c r="B25" s="5" t="s">
        <v>21</v>
      </c>
      <c r="C25" s="4">
        <v>47</v>
      </c>
      <c r="D25" s="5" t="s">
        <v>28</v>
      </c>
      <c r="E25" s="23">
        <v>55434.523596938736</v>
      </c>
      <c r="F25" s="23">
        <v>66138</v>
      </c>
      <c r="G25" s="23">
        <v>22290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8"/>
    </row>
    <row r="26" spans="1:14" x14ac:dyDescent="0.25">
      <c r="A26" s="15" t="s">
        <v>29</v>
      </c>
      <c r="B26" s="5" t="s">
        <v>21</v>
      </c>
      <c r="C26" s="4">
        <v>52</v>
      </c>
      <c r="D26" s="5" t="s">
        <v>30</v>
      </c>
      <c r="E26" s="23">
        <v>53010.997340425442</v>
      </c>
      <c r="F26" s="23">
        <v>61721.5</v>
      </c>
      <c r="G26" s="23">
        <v>0</v>
      </c>
      <c r="H26" s="23">
        <v>0</v>
      </c>
      <c r="I26" s="23">
        <v>34508</v>
      </c>
      <c r="J26" s="23">
        <v>0</v>
      </c>
      <c r="K26" s="23">
        <v>0</v>
      </c>
      <c r="L26" s="23">
        <v>0</v>
      </c>
      <c r="M26" s="23">
        <v>0</v>
      </c>
    </row>
    <row r="27" spans="1:14" x14ac:dyDescent="0.25">
      <c r="A27" s="15" t="s">
        <v>31</v>
      </c>
      <c r="B27" s="5" t="s">
        <v>21</v>
      </c>
      <c r="C27" s="4">
        <v>57</v>
      </c>
      <c r="D27" s="5" t="s">
        <v>32</v>
      </c>
      <c r="E27" s="23">
        <v>53915.064462809896</v>
      </c>
      <c r="F27" s="23">
        <v>37565</v>
      </c>
      <c r="G27" s="23">
        <v>0</v>
      </c>
      <c r="H27" s="23">
        <v>38108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8"/>
    </row>
    <row r="28" spans="1:14" x14ac:dyDescent="0.25">
      <c r="A28" s="15" t="s">
        <v>33</v>
      </c>
      <c r="B28" s="5" t="s">
        <v>21</v>
      </c>
      <c r="C28" s="4">
        <v>62</v>
      </c>
      <c r="D28" s="5" t="s">
        <v>34</v>
      </c>
      <c r="E28" s="23">
        <v>51361.564000000006</v>
      </c>
      <c r="F28" s="23">
        <v>50456.428571428572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</row>
    <row r="29" spans="1:14" x14ac:dyDescent="0.25">
      <c r="A29" s="16" t="s">
        <v>83</v>
      </c>
      <c r="B29" s="5" t="s">
        <v>21</v>
      </c>
      <c r="C29" s="4">
        <v>67</v>
      </c>
      <c r="D29" s="24" t="s">
        <v>35</v>
      </c>
      <c r="E29" s="23">
        <v>49845.217391304366</v>
      </c>
      <c r="F29" s="23">
        <v>24221.5</v>
      </c>
      <c r="G29" s="23">
        <v>0</v>
      </c>
      <c r="H29" s="23">
        <v>0</v>
      </c>
      <c r="I29" s="23">
        <v>37168</v>
      </c>
      <c r="J29" s="23">
        <v>0</v>
      </c>
      <c r="K29" s="23">
        <v>0</v>
      </c>
      <c r="L29" s="23">
        <v>0</v>
      </c>
      <c r="M29" s="23">
        <v>0</v>
      </c>
      <c r="N29" s="8"/>
    </row>
    <row r="30" spans="1:14" x14ac:dyDescent="0.25">
      <c r="A30" s="22" t="s">
        <v>84</v>
      </c>
      <c r="B30" s="5" t="s">
        <v>21</v>
      </c>
      <c r="C30" s="5">
        <v>72</v>
      </c>
      <c r="D30" s="24" t="s">
        <v>86</v>
      </c>
      <c r="E30" s="23">
        <v>40449.466666666667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</row>
    <row r="31" spans="1:14" x14ac:dyDescent="0.25">
      <c r="E31" s="8"/>
      <c r="F31" s="8"/>
      <c r="G31" s="8"/>
      <c r="H31" s="8"/>
      <c r="I31" s="8"/>
      <c r="J31" s="8"/>
      <c r="K31" s="8"/>
      <c r="L31" s="8"/>
      <c r="M31" s="8"/>
    </row>
  </sheetData>
  <hyperlinks>
    <hyperlink ref="A1" location="TOC!A1" display="TOC" xr:uid="{0F3BB41C-885F-47C1-89AF-75716858E6C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2"/>
  <sheetViews>
    <sheetView workbookViewId="0">
      <selection activeCell="F20" sqref="F20"/>
    </sheetView>
  </sheetViews>
  <sheetFormatPr defaultRowHeight="15" x14ac:dyDescent="0.25"/>
  <cols>
    <col min="1" max="1" width="18.28515625" customWidth="1"/>
    <col min="3" max="3" width="24.5703125" customWidth="1"/>
    <col min="4" max="6" width="24.5703125" style="8" customWidth="1"/>
    <col min="7" max="8" width="24.5703125" customWidth="1"/>
  </cols>
  <sheetData>
    <row r="1" spans="1:8" x14ac:dyDescent="0.25">
      <c r="A1" s="1" t="s">
        <v>0</v>
      </c>
    </row>
    <row r="2" spans="1:8" x14ac:dyDescent="0.25">
      <c r="A2" t="s">
        <v>1</v>
      </c>
      <c r="B2" s="11" t="s">
        <v>88</v>
      </c>
    </row>
    <row r="3" spans="1:8" x14ac:dyDescent="0.25">
      <c r="A3" s="12" t="s">
        <v>3</v>
      </c>
      <c r="B3" s="11" t="s">
        <v>92</v>
      </c>
    </row>
    <row r="4" spans="1:8" x14ac:dyDescent="0.25">
      <c r="A4" t="s">
        <v>74</v>
      </c>
      <c r="B4" t="s">
        <v>82</v>
      </c>
    </row>
    <row r="5" spans="1:8" x14ac:dyDescent="0.25">
      <c r="A5" t="s">
        <v>75</v>
      </c>
      <c r="B5" t="s">
        <v>76</v>
      </c>
    </row>
    <row r="6" spans="1:8" x14ac:dyDescent="0.25">
      <c r="A6" t="s">
        <v>77</v>
      </c>
      <c r="B6" t="s">
        <v>78</v>
      </c>
    </row>
    <row r="8" spans="1:8" ht="81.75" x14ac:dyDescent="0.3">
      <c r="C8" s="58" t="s">
        <v>121</v>
      </c>
      <c r="D8" s="59" t="s">
        <v>122</v>
      </c>
      <c r="E8" s="60" t="s">
        <v>123</v>
      </c>
      <c r="F8" s="61" t="s">
        <v>121</v>
      </c>
      <c r="G8" s="62" t="s">
        <v>124</v>
      </c>
      <c r="H8" s="60" t="s">
        <v>123</v>
      </c>
    </row>
    <row r="9" spans="1:8" ht="27" x14ac:dyDescent="0.25">
      <c r="C9" s="63" t="s">
        <v>125</v>
      </c>
      <c r="D9" s="64">
        <v>0</v>
      </c>
      <c r="E9" s="65">
        <v>0</v>
      </c>
      <c r="F9" s="63" t="s">
        <v>125</v>
      </c>
      <c r="G9" s="66">
        <v>0</v>
      </c>
      <c r="H9" s="65">
        <v>0</v>
      </c>
    </row>
    <row r="10" spans="1:8" x14ac:dyDescent="0.25">
      <c r="C10" s="67" t="s">
        <v>126</v>
      </c>
      <c r="D10" s="68">
        <v>0</v>
      </c>
      <c r="E10" s="69">
        <v>0</v>
      </c>
      <c r="F10" s="67" t="s">
        <v>126</v>
      </c>
      <c r="G10" s="70">
        <v>0</v>
      </c>
      <c r="H10" s="69">
        <v>0</v>
      </c>
    </row>
    <row r="11" spans="1:8" x14ac:dyDescent="0.25">
      <c r="C11" s="67" t="s">
        <v>127</v>
      </c>
      <c r="D11" s="68">
        <v>0</v>
      </c>
      <c r="E11" s="69">
        <v>0</v>
      </c>
      <c r="F11" s="67" t="s">
        <v>127</v>
      </c>
      <c r="G11" s="70">
        <v>0</v>
      </c>
      <c r="H11" s="69">
        <v>0</v>
      </c>
    </row>
    <row r="12" spans="1:8" x14ac:dyDescent="0.25">
      <c r="C12" s="67" t="s">
        <v>128</v>
      </c>
      <c r="D12" s="68">
        <v>0</v>
      </c>
      <c r="E12" s="69">
        <v>0</v>
      </c>
      <c r="F12" s="67" t="s">
        <v>128</v>
      </c>
      <c r="G12" s="70">
        <v>0</v>
      </c>
      <c r="H12" s="69">
        <v>0</v>
      </c>
    </row>
    <row r="13" spans="1:8" x14ac:dyDescent="0.25">
      <c r="C13" s="67" t="s">
        <v>129</v>
      </c>
      <c r="D13" s="68">
        <v>0</v>
      </c>
      <c r="E13" s="69">
        <v>0</v>
      </c>
      <c r="F13" s="67" t="s">
        <v>129</v>
      </c>
      <c r="G13" s="70">
        <v>0</v>
      </c>
      <c r="H13" s="69">
        <v>0</v>
      </c>
    </row>
    <row r="14" spans="1:8" x14ac:dyDescent="0.25">
      <c r="C14" s="67" t="s">
        <v>130</v>
      </c>
      <c r="D14" s="68">
        <v>0</v>
      </c>
      <c r="E14" s="69">
        <v>0</v>
      </c>
      <c r="F14" s="67" t="s">
        <v>130</v>
      </c>
      <c r="G14" s="70">
        <v>0</v>
      </c>
      <c r="H14" s="69">
        <v>0</v>
      </c>
    </row>
    <row r="15" spans="1:8" x14ac:dyDescent="0.25">
      <c r="C15" s="67" t="s">
        <v>131</v>
      </c>
      <c r="D15" s="68">
        <v>767</v>
      </c>
      <c r="E15" s="71">
        <v>51965</v>
      </c>
      <c r="F15" s="67" t="s">
        <v>131</v>
      </c>
      <c r="G15" s="72">
        <v>2281</v>
      </c>
      <c r="H15" s="71">
        <v>50492</v>
      </c>
    </row>
    <row r="16" spans="1:8" x14ac:dyDescent="0.25">
      <c r="C16" s="67" t="s">
        <v>132</v>
      </c>
      <c r="D16" s="73">
        <v>1969</v>
      </c>
      <c r="E16" s="74">
        <v>51081</v>
      </c>
      <c r="F16" s="67" t="s">
        <v>132</v>
      </c>
      <c r="G16" s="72">
        <v>6677</v>
      </c>
      <c r="H16" s="74">
        <v>48560</v>
      </c>
    </row>
    <row r="17" spans="3:8" x14ac:dyDescent="0.25">
      <c r="C17" s="67" t="s">
        <v>133</v>
      </c>
      <c r="D17" s="73">
        <v>5792</v>
      </c>
      <c r="E17" s="74">
        <v>61031</v>
      </c>
      <c r="F17" s="67" t="s">
        <v>133</v>
      </c>
      <c r="G17" s="72">
        <v>14065</v>
      </c>
      <c r="H17" s="74">
        <v>52426</v>
      </c>
    </row>
    <row r="18" spans="3:8" x14ac:dyDescent="0.25">
      <c r="C18" s="67" t="s">
        <v>134</v>
      </c>
      <c r="D18" s="73">
        <v>5654</v>
      </c>
      <c r="E18" s="74">
        <v>60599</v>
      </c>
      <c r="F18" s="67" t="s">
        <v>134</v>
      </c>
      <c r="G18" s="72">
        <v>11377</v>
      </c>
      <c r="H18" s="74">
        <v>47297</v>
      </c>
    </row>
    <row r="19" spans="3:8" x14ac:dyDescent="0.25">
      <c r="C19" s="67" t="s">
        <v>135</v>
      </c>
      <c r="D19" s="73">
        <v>3248</v>
      </c>
      <c r="E19" s="74">
        <v>54114</v>
      </c>
      <c r="F19" s="67" t="s">
        <v>135</v>
      </c>
      <c r="G19" s="72">
        <v>7572</v>
      </c>
      <c r="H19" s="74">
        <v>41378</v>
      </c>
    </row>
    <row r="20" spans="3:8" x14ac:dyDescent="0.25">
      <c r="C20" s="67" t="s">
        <v>136</v>
      </c>
      <c r="D20" s="73">
        <v>2293</v>
      </c>
      <c r="E20" s="74">
        <v>53150</v>
      </c>
      <c r="F20" s="67" t="s">
        <v>136</v>
      </c>
      <c r="G20" s="72">
        <v>5353</v>
      </c>
      <c r="H20" s="74">
        <v>37275</v>
      </c>
    </row>
    <row r="21" spans="3:8" x14ac:dyDescent="0.25">
      <c r="C21" s="67" t="s">
        <v>137</v>
      </c>
      <c r="D21" s="73">
        <v>1556</v>
      </c>
      <c r="E21" s="74">
        <v>50978</v>
      </c>
      <c r="F21" s="67" t="s">
        <v>137</v>
      </c>
      <c r="G21" s="72">
        <v>3966</v>
      </c>
      <c r="H21" s="74">
        <v>36601</v>
      </c>
    </row>
    <row r="22" spans="3:8" ht="27" x14ac:dyDescent="0.25">
      <c r="C22" s="75" t="s">
        <v>138</v>
      </c>
      <c r="D22" s="76">
        <v>854</v>
      </c>
      <c r="E22" s="77">
        <v>46472</v>
      </c>
      <c r="F22" s="75" t="s">
        <v>138</v>
      </c>
      <c r="G22" s="78">
        <v>2922</v>
      </c>
      <c r="H22" s="77">
        <v>32755</v>
      </c>
    </row>
  </sheetData>
  <hyperlinks>
    <hyperlink ref="A1" location="TOC!A1" display="TOC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TOC</vt:lpstr>
      <vt:lpstr>Actives_CAFR17</vt:lpstr>
      <vt:lpstr>Actives_AllTiers</vt:lpstr>
      <vt:lpstr>Actives_CAFR17_raw</vt:lpstr>
      <vt:lpstr>Actives_Tier1</vt:lpstr>
      <vt:lpstr>Actives_Tier2</vt:lpstr>
      <vt:lpstr>Actives_Tier4</vt:lpstr>
      <vt:lpstr>Actives_Tier6</vt:lpstr>
      <vt:lpstr>Retirees</vt:lpstr>
      <vt:lpstr>Disabled</vt:lpstr>
      <vt:lpstr>Beneficiaries</vt:lpstr>
      <vt:lpstr>Actives_raw</vt:lpstr>
      <vt:lpstr>Retirees_raw</vt:lpstr>
      <vt:lpstr>Disabled_raw</vt:lpstr>
      <vt:lpstr>Beneficiaries_raw</vt:lpstr>
      <vt:lpstr>TDAwithdrawal_Raw</vt:lpstr>
      <vt:lpstr>ShareTier_Raw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2019-03-11T22:16:41Z</dcterms:modified>
</cp:coreProperties>
</file>