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Git\RSF_NYCTRS\Inputs_data\"/>
    </mc:Choice>
  </mc:AlternateContent>
  <xr:revisionPtr revIDLastSave="0" documentId="13_ncr:1_{5B866F50-14C8-4D86-88DF-355AC6D47F05}" xr6:coauthVersionLast="40" xr6:coauthVersionMax="40" xr10:uidLastSave="{00000000-0000-0000-0000-000000000000}"/>
  <bookViews>
    <workbookView xWindow="0" yWindow="0" windowWidth="28800" windowHeight="14010" tabRatio="853" activeTab="7" xr2:uid="{00000000-000D-0000-FFFF-FFFF00000000}"/>
  </bookViews>
  <sheets>
    <sheet name="TOC" sheetId="44" r:id="rId1"/>
    <sheet name="Tier.param" sheetId="24" r:id="rId2"/>
    <sheet name="Tiers" sheetId="7" r:id="rId3"/>
    <sheet name="FundingPolicy" sheetId="6" r:id="rId4"/>
    <sheet name="Assumptions" sheetId="3" r:id="rId5"/>
    <sheet name="Init_amort" sheetId="18" r:id="rId6"/>
    <sheet name="Init_amort_old" sheetId="45" r:id="rId7"/>
    <sheet name="Init_unrecReturn" sheetId="27" r:id="rId8"/>
    <sheet name="External_Fund" sheetId="19" r:id="rId9"/>
    <sheet name="GASBcashflow" sheetId="39" r:id="rId10"/>
    <sheet name="detective" sheetId="4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39" l="1"/>
  <c r="L13" i="39"/>
  <c r="L8" i="39"/>
  <c r="J9" i="27" l="1"/>
  <c r="J8" i="27"/>
  <c r="J7" i="27"/>
  <c r="I7" i="27" s="1"/>
  <c r="K10" i="27"/>
  <c r="I10" i="27" s="1"/>
  <c r="K9" i="27"/>
  <c r="K8" i="27"/>
  <c r="K7" i="27"/>
  <c r="I8" i="27" l="1"/>
  <c r="I9" i="27"/>
  <c r="C19" i="6"/>
  <c r="B19" i="6"/>
</calcChain>
</file>

<file path=xl/sharedStrings.xml><?xml version="1.0" encoding="utf-8"?>
<sst xmlns="http://schemas.openxmlformats.org/spreadsheetml/2006/main" count="144" uniqueCount="100">
  <si>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</si>
  <si>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</si>
  <si>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</si>
  <si>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</si>
  <si>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</si>
  <si>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</si>
  <si>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</si>
  <si>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</si>
  <si>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</si>
  <si>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</si>
  <si>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</si>
  <si>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</si>
  <si>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2</t>
  </si>
  <si>
    <t>FundingPolicy</t>
  </si>
  <si>
    <t>3</t>
  </si>
  <si>
    <t>Assumptions</t>
  </si>
  <si>
    <t>4</t>
  </si>
  <si>
    <t>5</t>
  </si>
  <si>
    <t>Init_amort</t>
  </si>
  <si>
    <t>6</t>
  </si>
  <si>
    <t>External_Fund</t>
  </si>
  <si>
    <t>7</t>
  </si>
  <si>
    <t>8</t>
  </si>
  <si>
    <t>9</t>
  </si>
  <si>
    <t>EAN</t>
  </si>
  <si>
    <t>COLA and CPI</t>
  </si>
  <si>
    <t xml:space="preserve">Question: </t>
  </si>
  <si>
    <t>startcell</t>
  </si>
  <si>
    <t>endcell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</si>
  <si>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</si>
  <si>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</si>
  <si>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</si>
  <si>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</si>
  <si>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</si>
  <si>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</si>
  <si>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</si>
  <si>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</si>
  <si>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factor.ca.disb</t>
  </si>
  <si>
    <t>source</t>
  </si>
  <si>
    <t>Tier</t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</si>
  <si>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</si>
  <si>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</si>
  <si>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</si>
  <si>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</si>
  <si>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</si>
  <si>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</si>
  <si>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</si>
  <si>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</si>
  <si>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</si>
  <si>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DeferredReturn</t>
  </si>
  <si>
    <t>year</t>
  </si>
  <si>
    <t>Tier.param</t>
  </si>
  <si>
    <t>Init_unrecReturn</t>
  </si>
  <si>
    <t>AV2015 pdf p8; member data pdf p37-38</t>
  </si>
  <si>
    <t>CAFR pdf p97</t>
  </si>
  <si>
    <t>C6</t>
  </si>
  <si>
    <t>sumTier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</si>
  <si>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</si>
  <si>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</si>
  <si>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</si>
  <si>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</si>
  <si>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</si>
  <si>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</si>
  <si>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</si>
  <si>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</si>
  <si>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t>cd</t>
  </si>
  <si>
    <t>t1</t>
  </si>
  <si>
    <t>K7</t>
  </si>
  <si>
    <t>B7</t>
  </si>
  <si>
    <t>I57</t>
  </si>
  <si>
    <t>Calendar Year</t>
  </si>
  <si>
    <t>Beginning
Fiduciary
Position</t>
  </si>
  <si>
    <t>Member  Contributions</t>
  </si>
  <si>
    <t xml:space="preserve">Employer Contributions </t>
  </si>
  <si>
    <t>Benefit
Payments</t>
  </si>
  <si>
    <t>Administrative Expenses</t>
  </si>
  <si>
    <t>Investment
Earnings</t>
  </si>
  <si>
    <t>Ending
Fiduciary
Position</t>
  </si>
  <si>
    <t>MA_BOP_GASB</t>
  </si>
  <si>
    <t>EEC_GASB</t>
  </si>
  <si>
    <t>ERC_GASB</t>
  </si>
  <si>
    <t>B_GASB</t>
  </si>
  <si>
    <t>adminExp_GASB</t>
  </si>
  <si>
    <t>earnings_GASB</t>
  </si>
  <si>
    <t>MA_EOP_BASB</t>
  </si>
  <si>
    <t>Tiers</t>
  </si>
  <si>
    <t>GASBcashflow</t>
  </si>
  <si>
    <t>detective</t>
  </si>
  <si>
    <t>Type</t>
  </si>
  <si>
    <t>Date
Established</t>
  </si>
  <si>
    <t>Initial Amount</t>
  </si>
  <si>
    <t>Initial
Period</t>
  </si>
  <si>
    <t>Outstanding Balance</t>
  </si>
  <si>
    <t>Years
Remaining</t>
  </si>
  <si>
    <t>Annual Payment</t>
  </si>
  <si>
    <t>C7</t>
  </si>
  <si>
    <t>K8</t>
  </si>
  <si>
    <t>cp</t>
  </si>
  <si>
    <t>K11</t>
  </si>
  <si>
    <t>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</si>
</sst>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_(&quot;$&quot;* #,##0_);_(&quot;$&quot;* \(#,##0\);_(&quot;$&quot;* &quot;-&quot;??_);_(@_)"/>
    <numFmt numFmtId="165" formatCode="0.0"/>
    <numFmt numFmtId="166" formatCode="0.00000"/>
    <numFmt numFmtId="167" formatCode="mmmm\ d\,\ yyyy"/>
    <numFmt numFmtId="168" formatCode="0.0%"/>
    <numFmt numFmtId="169" formatCode="0.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4" fillId="0" borderId="0" xfId="0" applyFon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165" fontId="0" fillId="0" borderId="0" xfId="0" applyNumberFormat="1"/>
    <xf numFmtId="0" fontId="2" fillId="2" borderId="0" xfId="0" applyFont="1" applyFill="1"/>
    <xf numFmtId="166" fontId="0" fillId="0" borderId="0" xfId="0" applyNumberFormat="1"/>
    <xf numFmtId="9" fontId="0" fillId="0" borderId="0" xfId="0" applyNumberFormat="1" applyAlignment="1">
      <alignment horizontal="left"/>
    </xf>
    <xf numFmtId="0" fontId="5" fillId="0" borderId="3" xfId="0" applyFont="1" applyBorder="1" applyAlignment="1">
      <alignment horizontal="left" wrapText="1" indent="15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167" fontId="7" fillId="0" borderId="0" xfId="0" applyNumberFormat="1" applyFont="1" applyAlignment="1">
      <alignment horizontal="left" vertical="center" wrapText="1" indent="15"/>
    </xf>
    <xf numFmtId="0" fontId="7" fillId="0" borderId="0" xfId="0" applyFont="1" applyAlignment="1">
      <alignment horizontal="right" vertical="center" wrapText="1" indent="1"/>
    </xf>
    <xf numFmtId="3" fontId="7" fillId="0" borderId="0" xfId="0" applyNumberFormat="1" applyFont="1" applyAlignment="1">
      <alignment horizontal="right" vertical="center" wrapText="1" indent="1"/>
    </xf>
    <xf numFmtId="3" fontId="7" fillId="0" borderId="0" xfId="0" applyNumberFormat="1" applyFont="1" applyAlignment="1">
      <alignment horizontal="right" vertical="center" wrapText="1" indent="2"/>
    </xf>
    <xf numFmtId="37" fontId="7" fillId="0" borderId="0" xfId="0" applyNumberFormat="1" applyFont="1" applyAlignment="1">
      <alignment horizontal="right" vertical="center" wrapText="1" indent="1"/>
    </xf>
    <xf numFmtId="3" fontId="7" fillId="0" borderId="1" xfId="0" applyNumberFormat="1" applyFont="1" applyBorder="1" applyAlignment="1">
      <alignment horizontal="right" vertical="center" wrapText="1" indent="1"/>
    </xf>
    <xf numFmtId="3" fontId="7" fillId="0" borderId="1" xfId="0" applyNumberFormat="1" applyFont="1" applyBorder="1" applyAlignment="1">
      <alignment horizontal="right" vertical="center" wrapText="1" indent="2"/>
    </xf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68" fontId="0" fillId="0" borderId="0" xfId="0" applyNumberFormat="1" applyAlignment="1">
      <alignment horizontal="left"/>
    </xf>
    <xf numFmtId="1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8" fontId="0" fillId="0" borderId="0" xfId="0" applyNumberFormat="1"/>
    <xf numFmtId="0" fontId="10" fillId="0" borderId="0" xfId="0" applyFont="1" applyFill="1" applyBorder="1" applyAlignment="1">
      <alignment horizontal="left" wrapText="1" indent="1"/>
    </xf>
    <xf numFmtId="0" fontId="10" fillId="0" borderId="0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Border="1" applyAlignment="1">
      <alignment horizontal="right" vertical="center" wrapText="1"/>
    </xf>
    <xf numFmtId="1" fontId="10" fillId="0" borderId="0" xfId="0" applyNumberFormat="1" applyFont="1" applyBorder="1" applyAlignment="1">
      <alignment horizontal="center" vertical="top" wrapText="1"/>
    </xf>
    <xf numFmtId="0" fontId="10" fillId="2" borderId="0" xfId="0" applyFont="1" applyFill="1" applyBorder="1" applyAlignment="1">
      <alignment horizontal="left" wrapText="1" indent="1"/>
    </xf>
    <xf numFmtId="0" fontId="10" fillId="2" borderId="0" xfId="0" applyFont="1" applyFill="1" applyBorder="1" applyAlignment="1">
      <alignment horizontal="center" vertical="center" wrapText="1"/>
    </xf>
    <xf numFmtId="1" fontId="10" fillId="2" borderId="0" xfId="0" applyNumberFormat="1" applyFont="1" applyFill="1" applyBorder="1" applyAlignment="1">
      <alignment vertical="center"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10" fillId="2" borderId="0" xfId="0" applyNumberFormat="1" applyFont="1" applyFill="1" applyBorder="1" applyAlignment="1">
      <alignment horizontal="right" vertical="center" wrapText="1"/>
    </xf>
    <xf numFmtId="1" fontId="10" fillId="2" borderId="0" xfId="0" applyNumberFormat="1" applyFont="1" applyFill="1" applyBorder="1" applyAlignment="1">
      <alignment horizontal="center" vertical="top" wrapText="1"/>
    </xf>
    <xf numFmtId="0" fontId="0" fillId="2" borderId="0" xfId="0" applyFont="1" applyFill="1"/>
    <xf numFmtId="0" fontId="0" fillId="2" borderId="0" xfId="0" applyFont="1" applyFill="1" applyBorder="1"/>
    <xf numFmtId="1" fontId="11" fillId="2" borderId="0" xfId="0" applyNumberFormat="1" applyFont="1" applyFill="1" applyBorder="1" applyAlignment="1">
      <alignment horizontal="center" vertical="center" wrapText="1"/>
    </xf>
    <xf numFmtId="1" fontId="11" fillId="2" borderId="0" xfId="0" applyNumberFormat="1" applyFont="1" applyFill="1" applyBorder="1" applyAlignment="1">
      <alignment horizontal="right" vertical="center" wrapText="1"/>
    </xf>
    <xf numFmtId="1" fontId="11" fillId="2" borderId="0" xfId="0" applyNumberFormat="1" applyFont="1" applyFill="1" applyBorder="1" applyAlignment="1">
      <alignment vertical="top" wrapText="1"/>
    </xf>
    <xf numFmtId="1" fontId="11" fillId="2" borderId="0" xfId="0" applyNumberFormat="1" applyFont="1" applyFill="1" applyBorder="1" applyAlignment="1">
      <alignment horizontal="right" vertical="top" wrapText="1"/>
    </xf>
    <xf numFmtId="169" fontId="11" fillId="2" borderId="0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3</xdr:row>
      <xdr:rowOff>133350</xdr:rowOff>
    </xdr:from>
    <xdr:to>
      <xdr:col>5</xdr:col>
      <xdr:colOff>246988</xdr:colOff>
      <xdr:row>23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19050</xdr:rowOff>
    </xdr:from>
    <xdr:to>
      <xdr:col>7</xdr:col>
      <xdr:colOff>418355</xdr:colOff>
      <xdr:row>8</xdr:row>
      <xdr:rowOff>1180257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40005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</xdr:row>
      <xdr:rowOff>133350</xdr:rowOff>
    </xdr:from>
    <xdr:to>
      <xdr:col>1</xdr:col>
      <xdr:colOff>4438650</xdr:colOff>
      <xdr:row>8</xdr:row>
      <xdr:rowOff>1719191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6096000"/>
          <a:ext cx="4381500" cy="158584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1295400</xdr:colOff>
      <xdr:row>14</xdr:row>
      <xdr:rowOff>76200</xdr:rowOff>
    </xdr:from>
    <xdr:to>
      <xdr:col>2</xdr:col>
      <xdr:colOff>751740</xdr:colOff>
      <xdr:row>58</xdr:row>
      <xdr:rowOff>27533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A3C8DC-42BD-4F59-9DC3-4F72EDD2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8763000"/>
          <a:ext cx="5876190" cy="8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1066800</xdr:colOff>
      <xdr:row>15</xdr:row>
      <xdr:rowOff>57150</xdr:rowOff>
    </xdr:from>
    <xdr:to>
      <xdr:col>9</xdr:col>
      <xdr:colOff>1524000</xdr:colOff>
      <xdr:row>24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1676400" y="2914650"/>
          <a:ext cx="32004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-631701234*0.2 =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-126340246.8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5</xdr:col>
      <xdr:colOff>171450</xdr:colOff>
      <xdr:row>23</xdr:row>
      <xdr:rowOff>76200</xdr:rowOff>
    </xdr:from>
    <xdr:to>
      <xdr:col>6</xdr:col>
      <xdr:colOff>75564</xdr:colOff>
      <xdr:row>45</xdr:row>
      <xdr:rowOff>170914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4457700"/>
          <a:ext cx="5085714" cy="4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1076</xdr:colOff>
      <xdr:row>21</xdr:row>
      <xdr:rowOff>171450</xdr:rowOff>
    </xdr:from>
    <xdr:to>
      <xdr:col>9</xdr:col>
      <xdr:colOff>700049</xdr:colOff>
      <xdr:row>47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9C6FCC-8F68-4A64-8212-72782A080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7426" y="4171950"/>
          <a:ext cx="4813773" cy="4876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720046</xdr:colOff>
      <xdr:row>57</xdr:row>
      <xdr:rowOff>55846</xdr:rowOff>
    </xdr:from>
    <xdr:to>
      <xdr:col>8</xdr:col>
      <xdr:colOff>720046</xdr:colOff>
      <xdr:row>57</xdr:row>
      <xdr:rowOff>64736</xdr:rowOff>
    </xdr:to>
    <xdr:sp macro="" textlink="">
      <xdr:nvSpPr>
        <xdr:cNvPr id="2" name="Shape 1056">
          <a:extLst>
            <a:ext uri="{FF2B5EF4-FFF2-40B4-BE49-F238E27FC236}">
              <a16:creationId xmlns:a16="http://schemas.microsoft.com/office/drawing/2014/main" id="{2703C469-4E42-4803-B12B-F51BFD37E0E5}"/>
            </a:ext>
          </a:extLst>
        </xdr:cNvPr>
        <xdr:cNvSpPr/>
      </xdr:nvSpPr>
      <xdr:spPr>
        <a:xfrm>
          <a:off x="5968321" y="1494121"/>
          <a:ext cx="0" cy="889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57</xdr:row>
      <xdr:rowOff>185133</xdr:rowOff>
    </xdr:from>
    <xdr:to>
      <xdr:col>8</xdr:col>
      <xdr:colOff>720046</xdr:colOff>
      <xdr:row>58</xdr:row>
      <xdr:rowOff>2988</xdr:rowOff>
    </xdr:to>
    <xdr:sp macro="" textlink="">
      <xdr:nvSpPr>
        <xdr:cNvPr id="3" name="Shape 1057">
          <a:extLst>
            <a:ext uri="{FF2B5EF4-FFF2-40B4-BE49-F238E27FC236}">
              <a16:creationId xmlns:a16="http://schemas.microsoft.com/office/drawing/2014/main" id="{0D62029D-F12F-4324-822D-827989516851}"/>
            </a:ext>
          </a:extLst>
        </xdr:cNvPr>
        <xdr:cNvSpPr/>
      </xdr:nvSpPr>
      <xdr:spPr>
        <a:xfrm>
          <a:off x="5968321" y="1623408"/>
          <a:ext cx="0" cy="835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58</xdr:row>
      <xdr:rowOff>123041</xdr:rowOff>
    </xdr:from>
    <xdr:to>
      <xdr:col>8</xdr:col>
      <xdr:colOff>720046</xdr:colOff>
      <xdr:row>58</xdr:row>
      <xdr:rowOff>126699</xdr:rowOff>
    </xdr:to>
    <xdr:sp macro="" textlink="">
      <xdr:nvSpPr>
        <xdr:cNvPr id="4" name="Shape 1058">
          <a:extLst>
            <a:ext uri="{FF2B5EF4-FFF2-40B4-BE49-F238E27FC236}">
              <a16:creationId xmlns:a16="http://schemas.microsoft.com/office/drawing/2014/main" id="{8561001E-EA61-4458-A9AE-93557023F409}"/>
            </a:ext>
          </a:extLst>
        </xdr:cNvPr>
        <xdr:cNvSpPr/>
      </xdr:nvSpPr>
      <xdr:spPr>
        <a:xfrm>
          <a:off x="5968321" y="1751816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59</xdr:row>
      <xdr:rowOff>123156</xdr:rowOff>
    </xdr:from>
    <xdr:to>
      <xdr:col>8</xdr:col>
      <xdr:colOff>720046</xdr:colOff>
      <xdr:row>59</xdr:row>
      <xdr:rowOff>126813</xdr:rowOff>
    </xdr:to>
    <xdr:sp macro="" textlink="">
      <xdr:nvSpPr>
        <xdr:cNvPr id="5" name="Shape 1059">
          <a:extLst>
            <a:ext uri="{FF2B5EF4-FFF2-40B4-BE49-F238E27FC236}">
              <a16:creationId xmlns:a16="http://schemas.microsoft.com/office/drawing/2014/main" id="{E9580C80-CEAF-4644-BC00-7F7AA9B0D3F7}"/>
            </a:ext>
          </a:extLst>
        </xdr:cNvPr>
        <xdr:cNvSpPr/>
      </xdr:nvSpPr>
      <xdr:spPr>
        <a:xfrm>
          <a:off x="5968321" y="18757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60</xdr:row>
      <xdr:rowOff>123042</xdr:rowOff>
    </xdr:from>
    <xdr:to>
      <xdr:col>8</xdr:col>
      <xdr:colOff>720046</xdr:colOff>
      <xdr:row>60</xdr:row>
      <xdr:rowOff>126642</xdr:rowOff>
    </xdr:to>
    <xdr:sp macro="" textlink="">
      <xdr:nvSpPr>
        <xdr:cNvPr id="6" name="Shape 1060">
          <a:extLst>
            <a:ext uri="{FF2B5EF4-FFF2-40B4-BE49-F238E27FC236}">
              <a16:creationId xmlns:a16="http://schemas.microsoft.com/office/drawing/2014/main" id="{F4089D7A-00FF-4605-9867-BFD250E105A8}"/>
            </a:ext>
          </a:extLst>
        </xdr:cNvPr>
        <xdr:cNvSpPr/>
      </xdr:nvSpPr>
      <xdr:spPr>
        <a:xfrm>
          <a:off x="5968321" y="1999467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61</xdr:row>
      <xdr:rowOff>123213</xdr:rowOff>
    </xdr:from>
    <xdr:to>
      <xdr:col>8</xdr:col>
      <xdr:colOff>720046</xdr:colOff>
      <xdr:row>61</xdr:row>
      <xdr:rowOff>126813</xdr:rowOff>
    </xdr:to>
    <xdr:sp macro="" textlink="">
      <xdr:nvSpPr>
        <xdr:cNvPr id="7" name="Shape 1061">
          <a:extLst>
            <a:ext uri="{FF2B5EF4-FFF2-40B4-BE49-F238E27FC236}">
              <a16:creationId xmlns:a16="http://schemas.microsoft.com/office/drawing/2014/main" id="{F026A60D-3AB8-462A-80BB-505DE6D68B8B}"/>
            </a:ext>
          </a:extLst>
        </xdr:cNvPr>
        <xdr:cNvSpPr/>
      </xdr:nvSpPr>
      <xdr:spPr>
        <a:xfrm>
          <a:off x="5968321" y="212346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62</xdr:row>
      <xdr:rowOff>123271</xdr:rowOff>
    </xdr:from>
    <xdr:to>
      <xdr:col>8</xdr:col>
      <xdr:colOff>720046</xdr:colOff>
      <xdr:row>62</xdr:row>
      <xdr:rowOff>126928</xdr:rowOff>
    </xdr:to>
    <xdr:sp macro="" textlink="">
      <xdr:nvSpPr>
        <xdr:cNvPr id="8" name="Shape 1062">
          <a:extLst>
            <a:ext uri="{FF2B5EF4-FFF2-40B4-BE49-F238E27FC236}">
              <a16:creationId xmlns:a16="http://schemas.microsoft.com/office/drawing/2014/main" id="{7D7EB5BA-FEDA-4493-928D-C73AEB41CF97}"/>
            </a:ext>
          </a:extLst>
        </xdr:cNvPr>
        <xdr:cNvSpPr/>
      </xdr:nvSpPr>
      <xdr:spPr>
        <a:xfrm>
          <a:off x="5968321" y="224734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63</xdr:row>
      <xdr:rowOff>123156</xdr:rowOff>
    </xdr:from>
    <xdr:to>
      <xdr:col>8</xdr:col>
      <xdr:colOff>720046</xdr:colOff>
      <xdr:row>63</xdr:row>
      <xdr:rowOff>126642</xdr:rowOff>
    </xdr:to>
    <xdr:sp macro="" textlink="">
      <xdr:nvSpPr>
        <xdr:cNvPr id="9" name="Shape 1063">
          <a:extLst>
            <a:ext uri="{FF2B5EF4-FFF2-40B4-BE49-F238E27FC236}">
              <a16:creationId xmlns:a16="http://schemas.microsoft.com/office/drawing/2014/main" id="{72B5588B-2E83-43FC-BA38-E2EB7FAB79D6}"/>
            </a:ext>
          </a:extLst>
        </xdr:cNvPr>
        <xdr:cNvSpPr/>
      </xdr:nvSpPr>
      <xdr:spPr>
        <a:xfrm>
          <a:off x="5968321" y="2371056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64</xdr:row>
      <xdr:rowOff>123213</xdr:rowOff>
    </xdr:from>
    <xdr:to>
      <xdr:col>8</xdr:col>
      <xdr:colOff>720046</xdr:colOff>
      <xdr:row>64</xdr:row>
      <xdr:rowOff>126813</xdr:rowOff>
    </xdr:to>
    <xdr:sp macro="" textlink="">
      <xdr:nvSpPr>
        <xdr:cNvPr id="10" name="Shape 1064">
          <a:extLst>
            <a:ext uri="{FF2B5EF4-FFF2-40B4-BE49-F238E27FC236}">
              <a16:creationId xmlns:a16="http://schemas.microsoft.com/office/drawing/2014/main" id="{71A34B4A-0852-42DE-9A79-F46A68751F07}"/>
            </a:ext>
          </a:extLst>
        </xdr:cNvPr>
        <xdr:cNvSpPr/>
      </xdr:nvSpPr>
      <xdr:spPr>
        <a:xfrm>
          <a:off x="5968321" y="249493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65</xdr:row>
      <xdr:rowOff>123041</xdr:rowOff>
    </xdr:from>
    <xdr:to>
      <xdr:col>8</xdr:col>
      <xdr:colOff>720046</xdr:colOff>
      <xdr:row>65</xdr:row>
      <xdr:rowOff>126699</xdr:rowOff>
    </xdr:to>
    <xdr:sp macro="" textlink="">
      <xdr:nvSpPr>
        <xdr:cNvPr id="11" name="Shape 1065">
          <a:extLst>
            <a:ext uri="{FF2B5EF4-FFF2-40B4-BE49-F238E27FC236}">
              <a16:creationId xmlns:a16="http://schemas.microsoft.com/office/drawing/2014/main" id="{3762AFE1-66CE-4E73-A3C7-DE8DADCDADC9}"/>
            </a:ext>
          </a:extLst>
        </xdr:cNvPr>
        <xdr:cNvSpPr/>
      </xdr:nvSpPr>
      <xdr:spPr>
        <a:xfrm>
          <a:off x="5968321" y="2618591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66</xdr:row>
      <xdr:rowOff>123156</xdr:rowOff>
    </xdr:from>
    <xdr:to>
      <xdr:col>8</xdr:col>
      <xdr:colOff>720046</xdr:colOff>
      <xdr:row>66</xdr:row>
      <xdr:rowOff>126813</xdr:rowOff>
    </xdr:to>
    <xdr:sp macro="" textlink="">
      <xdr:nvSpPr>
        <xdr:cNvPr id="12" name="Shape 1066">
          <a:extLst>
            <a:ext uri="{FF2B5EF4-FFF2-40B4-BE49-F238E27FC236}">
              <a16:creationId xmlns:a16="http://schemas.microsoft.com/office/drawing/2014/main" id="{771A26F8-96A1-4B6B-80FA-825E3B205CC5}"/>
            </a:ext>
          </a:extLst>
        </xdr:cNvPr>
        <xdr:cNvSpPr/>
      </xdr:nvSpPr>
      <xdr:spPr>
        <a:xfrm>
          <a:off x="5968321" y="274253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67</xdr:row>
      <xdr:rowOff>123041</xdr:rowOff>
    </xdr:from>
    <xdr:to>
      <xdr:col>8</xdr:col>
      <xdr:colOff>720046</xdr:colOff>
      <xdr:row>67</xdr:row>
      <xdr:rowOff>126641</xdr:rowOff>
    </xdr:to>
    <xdr:sp macro="" textlink="">
      <xdr:nvSpPr>
        <xdr:cNvPr id="13" name="Shape 1067">
          <a:extLst>
            <a:ext uri="{FF2B5EF4-FFF2-40B4-BE49-F238E27FC236}">
              <a16:creationId xmlns:a16="http://schemas.microsoft.com/office/drawing/2014/main" id="{71507371-1153-40D9-A68F-1AF4F6F30DC6}"/>
            </a:ext>
          </a:extLst>
        </xdr:cNvPr>
        <xdr:cNvSpPr/>
      </xdr:nvSpPr>
      <xdr:spPr>
        <a:xfrm>
          <a:off x="5968321" y="2866241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68</xdr:row>
      <xdr:rowOff>123213</xdr:rowOff>
    </xdr:from>
    <xdr:to>
      <xdr:col>8</xdr:col>
      <xdr:colOff>720046</xdr:colOff>
      <xdr:row>68</xdr:row>
      <xdr:rowOff>126813</xdr:rowOff>
    </xdr:to>
    <xdr:sp macro="" textlink="">
      <xdr:nvSpPr>
        <xdr:cNvPr id="14" name="Shape 1068">
          <a:extLst>
            <a:ext uri="{FF2B5EF4-FFF2-40B4-BE49-F238E27FC236}">
              <a16:creationId xmlns:a16="http://schemas.microsoft.com/office/drawing/2014/main" id="{B9BB3F3D-277D-4B89-B754-1A4324E8A1A6}"/>
            </a:ext>
          </a:extLst>
        </xdr:cNvPr>
        <xdr:cNvSpPr/>
      </xdr:nvSpPr>
      <xdr:spPr>
        <a:xfrm>
          <a:off x="5968321" y="299023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69</xdr:row>
      <xdr:rowOff>123041</xdr:rowOff>
    </xdr:from>
    <xdr:to>
      <xdr:col>8</xdr:col>
      <xdr:colOff>720046</xdr:colOff>
      <xdr:row>69</xdr:row>
      <xdr:rowOff>126699</xdr:rowOff>
    </xdr:to>
    <xdr:sp macro="" textlink="">
      <xdr:nvSpPr>
        <xdr:cNvPr id="15" name="Shape 1069">
          <a:extLst>
            <a:ext uri="{FF2B5EF4-FFF2-40B4-BE49-F238E27FC236}">
              <a16:creationId xmlns:a16="http://schemas.microsoft.com/office/drawing/2014/main" id="{037301D5-1E79-4E60-8B0A-367A73FABB91}"/>
            </a:ext>
          </a:extLst>
        </xdr:cNvPr>
        <xdr:cNvSpPr/>
      </xdr:nvSpPr>
      <xdr:spPr>
        <a:xfrm>
          <a:off x="5968321" y="3113891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70</xdr:row>
      <xdr:rowOff>123156</xdr:rowOff>
    </xdr:from>
    <xdr:to>
      <xdr:col>8</xdr:col>
      <xdr:colOff>720046</xdr:colOff>
      <xdr:row>70</xdr:row>
      <xdr:rowOff>126813</xdr:rowOff>
    </xdr:to>
    <xdr:sp macro="" textlink="">
      <xdr:nvSpPr>
        <xdr:cNvPr id="16" name="Shape 1070">
          <a:extLst>
            <a:ext uri="{FF2B5EF4-FFF2-40B4-BE49-F238E27FC236}">
              <a16:creationId xmlns:a16="http://schemas.microsoft.com/office/drawing/2014/main" id="{D1C32C0E-72FF-4AF5-A134-F4B9E68E0F99}"/>
            </a:ext>
          </a:extLst>
        </xdr:cNvPr>
        <xdr:cNvSpPr/>
      </xdr:nvSpPr>
      <xdr:spPr>
        <a:xfrm>
          <a:off x="5968321" y="323783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71</xdr:row>
      <xdr:rowOff>123385</xdr:rowOff>
    </xdr:from>
    <xdr:to>
      <xdr:col>8</xdr:col>
      <xdr:colOff>720046</xdr:colOff>
      <xdr:row>71</xdr:row>
      <xdr:rowOff>126985</xdr:rowOff>
    </xdr:to>
    <xdr:sp macro="" textlink="">
      <xdr:nvSpPr>
        <xdr:cNvPr id="17" name="Shape 1071">
          <a:extLst>
            <a:ext uri="{FF2B5EF4-FFF2-40B4-BE49-F238E27FC236}">
              <a16:creationId xmlns:a16="http://schemas.microsoft.com/office/drawing/2014/main" id="{30FFEBE3-01B8-4E75-8647-9674C9519BAB}"/>
            </a:ext>
          </a:extLst>
        </xdr:cNvPr>
        <xdr:cNvSpPr/>
      </xdr:nvSpPr>
      <xdr:spPr>
        <a:xfrm>
          <a:off x="5968321" y="3361885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72</xdr:row>
      <xdr:rowOff>123213</xdr:rowOff>
    </xdr:from>
    <xdr:to>
      <xdr:col>8</xdr:col>
      <xdr:colOff>720046</xdr:colOff>
      <xdr:row>72</xdr:row>
      <xdr:rowOff>126699</xdr:rowOff>
    </xdr:to>
    <xdr:sp macro="" textlink="">
      <xdr:nvSpPr>
        <xdr:cNvPr id="18" name="Shape 1072">
          <a:extLst>
            <a:ext uri="{FF2B5EF4-FFF2-40B4-BE49-F238E27FC236}">
              <a16:creationId xmlns:a16="http://schemas.microsoft.com/office/drawing/2014/main" id="{D7D86AC7-18D2-4075-B51E-0DF03F5EAC7E}"/>
            </a:ext>
          </a:extLst>
        </xdr:cNvPr>
        <xdr:cNvSpPr/>
      </xdr:nvSpPr>
      <xdr:spPr>
        <a:xfrm>
          <a:off x="5968321" y="3485538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73</xdr:row>
      <xdr:rowOff>123156</xdr:rowOff>
    </xdr:from>
    <xdr:to>
      <xdr:col>8</xdr:col>
      <xdr:colOff>720046</xdr:colOff>
      <xdr:row>73</xdr:row>
      <xdr:rowOff>126813</xdr:rowOff>
    </xdr:to>
    <xdr:sp macro="" textlink="">
      <xdr:nvSpPr>
        <xdr:cNvPr id="19" name="Shape 1073">
          <a:extLst>
            <a:ext uri="{FF2B5EF4-FFF2-40B4-BE49-F238E27FC236}">
              <a16:creationId xmlns:a16="http://schemas.microsoft.com/office/drawing/2014/main" id="{561F8AAF-CF19-4476-A18A-33E47A7C0DD9}"/>
            </a:ext>
          </a:extLst>
        </xdr:cNvPr>
        <xdr:cNvSpPr/>
      </xdr:nvSpPr>
      <xdr:spPr>
        <a:xfrm>
          <a:off x="5968321" y="360930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74</xdr:row>
      <xdr:rowOff>123041</xdr:rowOff>
    </xdr:from>
    <xdr:to>
      <xdr:col>8</xdr:col>
      <xdr:colOff>720046</xdr:colOff>
      <xdr:row>74</xdr:row>
      <xdr:rowOff>126641</xdr:rowOff>
    </xdr:to>
    <xdr:sp macro="" textlink="">
      <xdr:nvSpPr>
        <xdr:cNvPr id="20" name="Shape 1074">
          <a:extLst>
            <a:ext uri="{FF2B5EF4-FFF2-40B4-BE49-F238E27FC236}">
              <a16:creationId xmlns:a16="http://schemas.microsoft.com/office/drawing/2014/main" id="{FFAEF3B7-4004-4F4B-9359-1B4300FCF7C6}"/>
            </a:ext>
          </a:extLst>
        </xdr:cNvPr>
        <xdr:cNvSpPr/>
      </xdr:nvSpPr>
      <xdr:spPr>
        <a:xfrm>
          <a:off x="5968321" y="373301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75</xdr:row>
      <xdr:rowOff>123213</xdr:rowOff>
    </xdr:from>
    <xdr:to>
      <xdr:col>8</xdr:col>
      <xdr:colOff>720046</xdr:colOff>
      <xdr:row>75</xdr:row>
      <xdr:rowOff>126813</xdr:rowOff>
    </xdr:to>
    <xdr:sp macro="" textlink="">
      <xdr:nvSpPr>
        <xdr:cNvPr id="21" name="Shape 1075">
          <a:extLst>
            <a:ext uri="{FF2B5EF4-FFF2-40B4-BE49-F238E27FC236}">
              <a16:creationId xmlns:a16="http://schemas.microsoft.com/office/drawing/2014/main" id="{F8401DCD-9293-4954-9017-164F663AC61D}"/>
            </a:ext>
          </a:extLst>
        </xdr:cNvPr>
        <xdr:cNvSpPr/>
      </xdr:nvSpPr>
      <xdr:spPr>
        <a:xfrm>
          <a:off x="5968321" y="385701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76</xdr:row>
      <xdr:rowOff>123041</xdr:rowOff>
    </xdr:from>
    <xdr:to>
      <xdr:col>8</xdr:col>
      <xdr:colOff>720046</xdr:colOff>
      <xdr:row>76</xdr:row>
      <xdr:rowOff>126699</xdr:rowOff>
    </xdr:to>
    <xdr:sp macro="" textlink="">
      <xdr:nvSpPr>
        <xdr:cNvPr id="22" name="Shape 1076">
          <a:extLst>
            <a:ext uri="{FF2B5EF4-FFF2-40B4-BE49-F238E27FC236}">
              <a16:creationId xmlns:a16="http://schemas.microsoft.com/office/drawing/2014/main" id="{3ADA7A9F-B341-41CA-9E21-968D6B4D3A02}"/>
            </a:ext>
          </a:extLst>
        </xdr:cNvPr>
        <xdr:cNvSpPr/>
      </xdr:nvSpPr>
      <xdr:spPr>
        <a:xfrm>
          <a:off x="5968321" y="3980666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77</xdr:row>
      <xdr:rowOff>123156</xdr:rowOff>
    </xdr:from>
    <xdr:to>
      <xdr:col>8</xdr:col>
      <xdr:colOff>720046</xdr:colOff>
      <xdr:row>77</xdr:row>
      <xdr:rowOff>126813</xdr:rowOff>
    </xdr:to>
    <xdr:sp macro="" textlink="">
      <xdr:nvSpPr>
        <xdr:cNvPr id="23" name="Shape 1077">
          <a:extLst>
            <a:ext uri="{FF2B5EF4-FFF2-40B4-BE49-F238E27FC236}">
              <a16:creationId xmlns:a16="http://schemas.microsoft.com/office/drawing/2014/main" id="{19B90C71-229E-41A3-BF4B-E79E7D84B127}"/>
            </a:ext>
          </a:extLst>
        </xdr:cNvPr>
        <xdr:cNvSpPr/>
      </xdr:nvSpPr>
      <xdr:spPr>
        <a:xfrm>
          <a:off x="5968321" y="410460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78</xdr:row>
      <xdr:rowOff>123041</xdr:rowOff>
    </xdr:from>
    <xdr:to>
      <xdr:col>8</xdr:col>
      <xdr:colOff>720046</xdr:colOff>
      <xdr:row>78</xdr:row>
      <xdr:rowOff>126641</xdr:rowOff>
    </xdr:to>
    <xdr:sp macro="" textlink="">
      <xdr:nvSpPr>
        <xdr:cNvPr id="24" name="Shape 1078">
          <a:extLst>
            <a:ext uri="{FF2B5EF4-FFF2-40B4-BE49-F238E27FC236}">
              <a16:creationId xmlns:a16="http://schemas.microsoft.com/office/drawing/2014/main" id="{3C147A05-F020-4842-951C-20D2F7D4BDE9}"/>
            </a:ext>
          </a:extLst>
        </xdr:cNvPr>
        <xdr:cNvSpPr/>
      </xdr:nvSpPr>
      <xdr:spPr>
        <a:xfrm>
          <a:off x="5968321" y="422831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79</xdr:row>
      <xdr:rowOff>123213</xdr:rowOff>
    </xdr:from>
    <xdr:to>
      <xdr:col>8</xdr:col>
      <xdr:colOff>720046</xdr:colOff>
      <xdr:row>79</xdr:row>
      <xdr:rowOff>126813</xdr:rowOff>
    </xdr:to>
    <xdr:sp macro="" textlink="">
      <xdr:nvSpPr>
        <xdr:cNvPr id="25" name="Shape 1079">
          <a:extLst>
            <a:ext uri="{FF2B5EF4-FFF2-40B4-BE49-F238E27FC236}">
              <a16:creationId xmlns:a16="http://schemas.microsoft.com/office/drawing/2014/main" id="{30FD6E2A-6B4A-49D3-ABF0-8542F9EBDB1F}"/>
            </a:ext>
          </a:extLst>
        </xdr:cNvPr>
        <xdr:cNvSpPr/>
      </xdr:nvSpPr>
      <xdr:spPr>
        <a:xfrm>
          <a:off x="5968321" y="435231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80</xdr:row>
      <xdr:rowOff>123270</xdr:rowOff>
    </xdr:from>
    <xdr:to>
      <xdr:col>8</xdr:col>
      <xdr:colOff>720046</xdr:colOff>
      <xdr:row>80</xdr:row>
      <xdr:rowOff>126928</xdr:rowOff>
    </xdr:to>
    <xdr:sp macro="" textlink="">
      <xdr:nvSpPr>
        <xdr:cNvPr id="26" name="Shape 1080">
          <a:extLst>
            <a:ext uri="{FF2B5EF4-FFF2-40B4-BE49-F238E27FC236}">
              <a16:creationId xmlns:a16="http://schemas.microsoft.com/office/drawing/2014/main" id="{7BC41FF3-932C-4BB8-BD94-AD75AD025FA5}"/>
            </a:ext>
          </a:extLst>
        </xdr:cNvPr>
        <xdr:cNvSpPr/>
      </xdr:nvSpPr>
      <xdr:spPr>
        <a:xfrm>
          <a:off x="5968321" y="4476195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81</xdr:row>
      <xdr:rowOff>123156</xdr:rowOff>
    </xdr:from>
    <xdr:to>
      <xdr:col>8</xdr:col>
      <xdr:colOff>720046</xdr:colOff>
      <xdr:row>81</xdr:row>
      <xdr:rowOff>126641</xdr:rowOff>
    </xdr:to>
    <xdr:sp macro="" textlink="">
      <xdr:nvSpPr>
        <xdr:cNvPr id="27" name="Shape 1081">
          <a:extLst>
            <a:ext uri="{FF2B5EF4-FFF2-40B4-BE49-F238E27FC236}">
              <a16:creationId xmlns:a16="http://schemas.microsoft.com/office/drawing/2014/main" id="{883C0B70-4141-43E0-91F2-02EA4E30C865}"/>
            </a:ext>
          </a:extLst>
        </xdr:cNvPr>
        <xdr:cNvSpPr/>
      </xdr:nvSpPr>
      <xdr:spPr>
        <a:xfrm>
          <a:off x="5968321" y="4599906"/>
          <a:ext cx="0" cy="348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82</xdr:row>
      <xdr:rowOff>123213</xdr:rowOff>
    </xdr:from>
    <xdr:to>
      <xdr:col>8</xdr:col>
      <xdr:colOff>720046</xdr:colOff>
      <xdr:row>82</xdr:row>
      <xdr:rowOff>126813</xdr:rowOff>
    </xdr:to>
    <xdr:sp macro="" textlink="">
      <xdr:nvSpPr>
        <xdr:cNvPr id="28" name="Shape 1082">
          <a:extLst>
            <a:ext uri="{FF2B5EF4-FFF2-40B4-BE49-F238E27FC236}">
              <a16:creationId xmlns:a16="http://schemas.microsoft.com/office/drawing/2014/main" id="{05E9BBD4-8A8C-4297-BBCA-DA985D8C5BEE}"/>
            </a:ext>
          </a:extLst>
        </xdr:cNvPr>
        <xdr:cNvSpPr/>
      </xdr:nvSpPr>
      <xdr:spPr>
        <a:xfrm>
          <a:off x="5968321" y="472378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83</xdr:row>
      <xdr:rowOff>123041</xdr:rowOff>
    </xdr:from>
    <xdr:to>
      <xdr:col>8</xdr:col>
      <xdr:colOff>720046</xdr:colOff>
      <xdr:row>83</xdr:row>
      <xdr:rowOff>126698</xdr:rowOff>
    </xdr:to>
    <xdr:sp macro="" textlink="">
      <xdr:nvSpPr>
        <xdr:cNvPr id="29" name="Shape 1083">
          <a:extLst>
            <a:ext uri="{FF2B5EF4-FFF2-40B4-BE49-F238E27FC236}">
              <a16:creationId xmlns:a16="http://schemas.microsoft.com/office/drawing/2014/main" id="{2E0DDF87-9406-4EB2-AD0E-7245BD6F342F}"/>
            </a:ext>
          </a:extLst>
        </xdr:cNvPr>
        <xdr:cNvSpPr/>
      </xdr:nvSpPr>
      <xdr:spPr>
        <a:xfrm>
          <a:off x="5968321" y="484744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84</xdr:row>
      <xdr:rowOff>123156</xdr:rowOff>
    </xdr:from>
    <xdr:to>
      <xdr:col>8</xdr:col>
      <xdr:colOff>720046</xdr:colOff>
      <xdr:row>84</xdr:row>
      <xdr:rowOff>126813</xdr:rowOff>
    </xdr:to>
    <xdr:sp macro="" textlink="">
      <xdr:nvSpPr>
        <xdr:cNvPr id="30" name="Shape 1084">
          <a:extLst>
            <a:ext uri="{FF2B5EF4-FFF2-40B4-BE49-F238E27FC236}">
              <a16:creationId xmlns:a16="http://schemas.microsoft.com/office/drawing/2014/main" id="{95EC75C0-6D3A-4209-B744-BBD8D185A449}"/>
            </a:ext>
          </a:extLst>
        </xdr:cNvPr>
        <xdr:cNvSpPr/>
      </xdr:nvSpPr>
      <xdr:spPr>
        <a:xfrm>
          <a:off x="5968321" y="497138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85</xdr:row>
      <xdr:rowOff>123041</xdr:rowOff>
    </xdr:from>
    <xdr:to>
      <xdr:col>8</xdr:col>
      <xdr:colOff>720046</xdr:colOff>
      <xdr:row>85</xdr:row>
      <xdr:rowOff>126641</xdr:rowOff>
    </xdr:to>
    <xdr:sp macro="" textlink="">
      <xdr:nvSpPr>
        <xdr:cNvPr id="31" name="Shape 1085">
          <a:extLst>
            <a:ext uri="{FF2B5EF4-FFF2-40B4-BE49-F238E27FC236}">
              <a16:creationId xmlns:a16="http://schemas.microsoft.com/office/drawing/2014/main" id="{C492295B-7F19-406F-B65C-8F9A3B198AA6}"/>
            </a:ext>
          </a:extLst>
        </xdr:cNvPr>
        <xdr:cNvSpPr/>
      </xdr:nvSpPr>
      <xdr:spPr>
        <a:xfrm>
          <a:off x="5968321" y="5095091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86</xdr:row>
      <xdr:rowOff>123213</xdr:rowOff>
    </xdr:from>
    <xdr:to>
      <xdr:col>8</xdr:col>
      <xdr:colOff>720046</xdr:colOff>
      <xdr:row>86</xdr:row>
      <xdr:rowOff>126813</xdr:rowOff>
    </xdr:to>
    <xdr:sp macro="" textlink="">
      <xdr:nvSpPr>
        <xdr:cNvPr id="32" name="Shape 1086">
          <a:extLst>
            <a:ext uri="{FF2B5EF4-FFF2-40B4-BE49-F238E27FC236}">
              <a16:creationId xmlns:a16="http://schemas.microsoft.com/office/drawing/2014/main" id="{40B4339D-0D53-443B-8306-1E5AD21B6E8D}"/>
            </a:ext>
          </a:extLst>
        </xdr:cNvPr>
        <xdr:cNvSpPr/>
      </xdr:nvSpPr>
      <xdr:spPr>
        <a:xfrm>
          <a:off x="5968321" y="521908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87</xdr:row>
      <xdr:rowOff>123041</xdr:rowOff>
    </xdr:from>
    <xdr:to>
      <xdr:col>8</xdr:col>
      <xdr:colOff>720046</xdr:colOff>
      <xdr:row>87</xdr:row>
      <xdr:rowOff>126698</xdr:rowOff>
    </xdr:to>
    <xdr:sp macro="" textlink="">
      <xdr:nvSpPr>
        <xdr:cNvPr id="33" name="Shape 1087">
          <a:extLst>
            <a:ext uri="{FF2B5EF4-FFF2-40B4-BE49-F238E27FC236}">
              <a16:creationId xmlns:a16="http://schemas.microsoft.com/office/drawing/2014/main" id="{F196851B-8429-42F9-91DE-4868A6A02EBD}"/>
            </a:ext>
          </a:extLst>
        </xdr:cNvPr>
        <xdr:cNvSpPr/>
      </xdr:nvSpPr>
      <xdr:spPr>
        <a:xfrm>
          <a:off x="5968321" y="534274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88</xdr:row>
      <xdr:rowOff>123156</xdr:rowOff>
    </xdr:from>
    <xdr:to>
      <xdr:col>8</xdr:col>
      <xdr:colOff>720046</xdr:colOff>
      <xdr:row>88</xdr:row>
      <xdr:rowOff>126813</xdr:rowOff>
    </xdr:to>
    <xdr:sp macro="" textlink="">
      <xdr:nvSpPr>
        <xdr:cNvPr id="34" name="Shape 1088">
          <a:extLst>
            <a:ext uri="{FF2B5EF4-FFF2-40B4-BE49-F238E27FC236}">
              <a16:creationId xmlns:a16="http://schemas.microsoft.com/office/drawing/2014/main" id="{43A715C3-0159-4598-AB5E-23D468B562C3}"/>
            </a:ext>
          </a:extLst>
        </xdr:cNvPr>
        <xdr:cNvSpPr/>
      </xdr:nvSpPr>
      <xdr:spPr>
        <a:xfrm>
          <a:off x="5968321" y="546668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89</xdr:row>
      <xdr:rowOff>123385</xdr:rowOff>
    </xdr:from>
    <xdr:to>
      <xdr:col>8</xdr:col>
      <xdr:colOff>720046</xdr:colOff>
      <xdr:row>89</xdr:row>
      <xdr:rowOff>126985</xdr:rowOff>
    </xdr:to>
    <xdr:sp macro="" textlink="">
      <xdr:nvSpPr>
        <xdr:cNvPr id="35" name="Shape 1089">
          <a:extLst>
            <a:ext uri="{FF2B5EF4-FFF2-40B4-BE49-F238E27FC236}">
              <a16:creationId xmlns:a16="http://schemas.microsoft.com/office/drawing/2014/main" id="{AAEBF85D-CF91-4BE5-BF4B-1BF0B1C712A0}"/>
            </a:ext>
          </a:extLst>
        </xdr:cNvPr>
        <xdr:cNvSpPr/>
      </xdr:nvSpPr>
      <xdr:spPr>
        <a:xfrm>
          <a:off x="5968321" y="5590735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90</xdr:row>
      <xdr:rowOff>123213</xdr:rowOff>
    </xdr:from>
    <xdr:to>
      <xdr:col>8</xdr:col>
      <xdr:colOff>720046</xdr:colOff>
      <xdr:row>90</xdr:row>
      <xdr:rowOff>126699</xdr:rowOff>
    </xdr:to>
    <xdr:sp macro="" textlink="">
      <xdr:nvSpPr>
        <xdr:cNvPr id="36" name="Shape 1090">
          <a:extLst>
            <a:ext uri="{FF2B5EF4-FFF2-40B4-BE49-F238E27FC236}">
              <a16:creationId xmlns:a16="http://schemas.microsoft.com/office/drawing/2014/main" id="{9EEE873B-B06F-4425-BBE6-7CDB01A1B7D1}"/>
            </a:ext>
          </a:extLst>
        </xdr:cNvPr>
        <xdr:cNvSpPr/>
      </xdr:nvSpPr>
      <xdr:spPr>
        <a:xfrm>
          <a:off x="5968321" y="5714388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91</xdr:row>
      <xdr:rowOff>123156</xdr:rowOff>
    </xdr:from>
    <xdr:to>
      <xdr:col>8</xdr:col>
      <xdr:colOff>720046</xdr:colOff>
      <xdr:row>91</xdr:row>
      <xdr:rowOff>126813</xdr:rowOff>
    </xdr:to>
    <xdr:sp macro="" textlink="">
      <xdr:nvSpPr>
        <xdr:cNvPr id="37" name="Shape 1091">
          <a:extLst>
            <a:ext uri="{FF2B5EF4-FFF2-40B4-BE49-F238E27FC236}">
              <a16:creationId xmlns:a16="http://schemas.microsoft.com/office/drawing/2014/main" id="{8A8433BA-11E1-4B29-9302-4D85F5E1C443}"/>
            </a:ext>
          </a:extLst>
        </xdr:cNvPr>
        <xdr:cNvSpPr/>
      </xdr:nvSpPr>
      <xdr:spPr>
        <a:xfrm>
          <a:off x="5968321" y="58381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92</xdr:row>
      <xdr:rowOff>123041</xdr:rowOff>
    </xdr:from>
    <xdr:to>
      <xdr:col>8</xdr:col>
      <xdr:colOff>720046</xdr:colOff>
      <xdr:row>92</xdr:row>
      <xdr:rowOff>126641</xdr:rowOff>
    </xdr:to>
    <xdr:sp macro="" textlink="">
      <xdr:nvSpPr>
        <xdr:cNvPr id="38" name="Shape 1092">
          <a:extLst>
            <a:ext uri="{FF2B5EF4-FFF2-40B4-BE49-F238E27FC236}">
              <a16:creationId xmlns:a16="http://schemas.microsoft.com/office/drawing/2014/main" id="{A91616E7-0ED5-48EF-BFF9-DA2438207D6C}"/>
            </a:ext>
          </a:extLst>
        </xdr:cNvPr>
        <xdr:cNvSpPr/>
      </xdr:nvSpPr>
      <xdr:spPr>
        <a:xfrm>
          <a:off x="5968321" y="596186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93</xdr:row>
      <xdr:rowOff>123213</xdr:rowOff>
    </xdr:from>
    <xdr:to>
      <xdr:col>8</xdr:col>
      <xdr:colOff>720046</xdr:colOff>
      <xdr:row>93</xdr:row>
      <xdr:rowOff>126813</xdr:rowOff>
    </xdr:to>
    <xdr:sp macro="" textlink="">
      <xdr:nvSpPr>
        <xdr:cNvPr id="39" name="Shape 1093">
          <a:extLst>
            <a:ext uri="{FF2B5EF4-FFF2-40B4-BE49-F238E27FC236}">
              <a16:creationId xmlns:a16="http://schemas.microsoft.com/office/drawing/2014/main" id="{FE0C19C7-44AA-4F5E-8C13-AC0D60C07766}"/>
            </a:ext>
          </a:extLst>
        </xdr:cNvPr>
        <xdr:cNvSpPr/>
      </xdr:nvSpPr>
      <xdr:spPr>
        <a:xfrm>
          <a:off x="5968321" y="608586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94</xdr:row>
      <xdr:rowOff>123041</xdr:rowOff>
    </xdr:from>
    <xdr:to>
      <xdr:col>8</xdr:col>
      <xdr:colOff>720046</xdr:colOff>
      <xdr:row>94</xdr:row>
      <xdr:rowOff>126698</xdr:rowOff>
    </xdr:to>
    <xdr:sp macro="" textlink="">
      <xdr:nvSpPr>
        <xdr:cNvPr id="40" name="Shape 1094">
          <a:extLst>
            <a:ext uri="{FF2B5EF4-FFF2-40B4-BE49-F238E27FC236}">
              <a16:creationId xmlns:a16="http://schemas.microsoft.com/office/drawing/2014/main" id="{1816B088-2952-4177-B783-F2B9490917AD}"/>
            </a:ext>
          </a:extLst>
        </xdr:cNvPr>
        <xdr:cNvSpPr/>
      </xdr:nvSpPr>
      <xdr:spPr>
        <a:xfrm>
          <a:off x="5968321" y="620951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95</xdr:row>
      <xdr:rowOff>123156</xdr:rowOff>
    </xdr:from>
    <xdr:to>
      <xdr:col>8</xdr:col>
      <xdr:colOff>720046</xdr:colOff>
      <xdr:row>95</xdr:row>
      <xdr:rowOff>126813</xdr:rowOff>
    </xdr:to>
    <xdr:sp macro="" textlink="">
      <xdr:nvSpPr>
        <xdr:cNvPr id="41" name="Shape 1095">
          <a:extLst>
            <a:ext uri="{FF2B5EF4-FFF2-40B4-BE49-F238E27FC236}">
              <a16:creationId xmlns:a16="http://schemas.microsoft.com/office/drawing/2014/main" id="{8A372C3B-9166-4809-A822-94E7B51916B7}"/>
            </a:ext>
          </a:extLst>
        </xdr:cNvPr>
        <xdr:cNvSpPr/>
      </xdr:nvSpPr>
      <xdr:spPr>
        <a:xfrm>
          <a:off x="5968321" y="63334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96</xdr:row>
      <xdr:rowOff>123041</xdr:rowOff>
    </xdr:from>
    <xdr:to>
      <xdr:col>8</xdr:col>
      <xdr:colOff>720046</xdr:colOff>
      <xdr:row>96</xdr:row>
      <xdr:rowOff>126641</xdr:rowOff>
    </xdr:to>
    <xdr:sp macro="" textlink="">
      <xdr:nvSpPr>
        <xdr:cNvPr id="42" name="Shape 1096">
          <a:extLst>
            <a:ext uri="{FF2B5EF4-FFF2-40B4-BE49-F238E27FC236}">
              <a16:creationId xmlns:a16="http://schemas.microsoft.com/office/drawing/2014/main" id="{CF12A735-2D02-4FD5-8F69-B6217D2F724B}"/>
            </a:ext>
          </a:extLst>
        </xdr:cNvPr>
        <xdr:cNvSpPr/>
      </xdr:nvSpPr>
      <xdr:spPr>
        <a:xfrm>
          <a:off x="5968321" y="645716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97</xdr:row>
      <xdr:rowOff>123213</xdr:rowOff>
    </xdr:from>
    <xdr:to>
      <xdr:col>8</xdr:col>
      <xdr:colOff>720046</xdr:colOff>
      <xdr:row>97</xdr:row>
      <xdr:rowOff>126836</xdr:rowOff>
    </xdr:to>
    <xdr:sp macro="" textlink="">
      <xdr:nvSpPr>
        <xdr:cNvPr id="43" name="Shape 1097">
          <a:extLst>
            <a:ext uri="{FF2B5EF4-FFF2-40B4-BE49-F238E27FC236}">
              <a16:creationId xmlns:a16="http://schemas.microsoft.com/office/drawing/2014/main" id="{C5109A7F-E148-42AD-B0C8-794F10561985}"/>
            </a:ext>
          </a:extLst>
        </xdr:cNvPr>
        <xdr:cNvSpPr/>
      </xdr:nvSpPr>
      <xdr:spPr>
        <a:xfrm>
          <a:off x="5968321" y="6581163"/>
          <a:ext cx="0" cy="3623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98</xdr:row>
      <xdr:rowOff>123305</xdr:rowOff>
    </xdr:from>
    <xdr:to>
      <xdr:col>8</xdr:col>
      <xdr:colOff>720046</xdr:colOff>
      <xdr:row>98</xdr:row>
      <xdr:rowOff>126956</xdr:rowOff>
    </xdr:to>
    <xdr:sp macro="" textlink="">
      <xdr:nvSpPr>
        <xdr:cNvPr id="44" name="Shape 1098">
          <a:extLst>
            <a:ext uri="{FF2B5EF4-FFF2-40B4-BE49-F238E27FC236}">
              <a16:creationId xmlns:a16="http://schemas.microsoft.com/office/drawing/2014/main" id="{148ABE01-DA62-419E-A454-D004A811172C}"/>
            </a:ext>
          </a:extLst>
        </xdr:cNvPr>
        <xdr:cNvSpPr/>
      </xdr:nvSpPr>
      <xdr:spPr>
        <a:xfrm>
          <a:off x="5968321" y="6705080"/>
          <a:ext cx="0" cy="3651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99</xdr:row>
      <xdr:rowOff>123185</xdr:rowOff>
    </xdr:from>
    <xdr:to>
      <xdr:col>8</xdr:col>
      <xdr:colOff>720046</xdr:colOff>
      <xdr:row>99</xdr:row>
      <xdr:rowOff>126670</xdr:rowOff>
    </xdr:to>
    <xdr:sp macro="" textlink="">
      <xdr:nvSpPr>
        <xdr:cNvPr id="45" name="Shape 1099">
          <a:extLst>
            <a:ext uri="{FF2B5EF4-FFF2-40B4-BE49-F238E27FC236}">
              <a16:creationId xmlns:a16="http://schemas.microsoft.com/office/drawing/2014/main" id="{6B55DB89-C36A-478A-B480-B70FE31230F2}"/>
            </a:ext>
          </a:extLst>
        </xdr:cNvPr>
        <xdr:cNvSpPr/>
      </xdr:nvSpPr>
      <xdr:spPr>
        <a:xfrm>
          <a:off x="5968321" y="6828785"/>
          <a:ext cx="0" cy="348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100</xdr:row>
      <xdr:rowOff>123184</xdr:rowOff>
    </xdr:from>
    <xdr:to>
      <xdr:col>8</xdr:col>
      <xdr:colOff>720046</xdr:colOff>
      <xdr:row>100</xdr:row>
      <xdr:rowOff>126813</xdr:rowOff>
    </xdr:to>
    <xdr:sp macro="" textlink="">
      <xdr:nvSpPr>
        <xdr:cNvPr id="46" name="Shape 1100">
          <a:extLst>
            <a:ext uri="{FF2B5EF4-FFF2-40B4-BE49-F238E27FC236}">
              <a16:creationId xmlns:a16="http://schemas.microsoft.com/office/drawing/2014/main" id="{69500C65-21DD-4890-8F97-8D52C3E0EC48}"/>
            </a:ext>
          </a:extLst>
        </xdr:cNvPr>
        <xdr:cNvSpPr/>
      </xdr:nvSpPr>
      <xdr:spPr>
        <a:xfrm>
          <a:off x="5968321" y="695260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101</xdr:row>
      <xdr:rowOff>123041</xdr:rowOff>
    </xdr:from>
    <xdr:to>
      <xdr:col>8</xdr:col>
      <xdr:colOff>720046</xdr:colOff>
      <xdr:row>101</xdr:row>
      <xdr:rowOff>126670</xdr:rowOff>
    </xdr:to>
    <xdr:sp macro="" textlink="">
      <xdr:nvSpPr>
        <xdr:cNvPr id="47" name="Shape 1101">
          <a:extLst>
            <a:ext uri="{FF2B5EF4-FFF2-40B4-BE49-F238E27FC236}">
              <a16:creationId xmlns:a16="http://schemas.microsoft.com/office/drawing/2014/main" id="{70957CBE-FD4E-4D47-B66F-6B91B4410055}"/>
            </a:ext>
          </a:extLst>
        </xdr:cNvPr>
        <xdr:cNvSpPr/>
      </xdr:nvSpPr>
      <xdr:spPr>
        <a:xfrm>
          <a:off x="5968321" y="7076291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102</xdr:row>
      <xdr:rowOff>123184</xdr:rowOff>
    </xdr:from>
    <xdr:to>
      <xdr:col>8</xdr:col>
      <xdr:colOff>720046</xdr:colOff>
      <xdr:row>102</xdr:row>
      <xdr:rowOff>126813</xdr:rowOff>
    </xdr:to>
    <xdr:sp macro="" textlink="">
      <xdr:nvSpPr>
        <xdr:cNvPr id="48" name="Shape 1102">
          <a:extLst>
            <a:ext uri="{FF2B5EF4-FFF2-40B4-BE49-F238E27FC236}">
              <a16:creationId xmlns:a16="http://schemas.microsoft.com/office/drawing/2014/main" id="{D255A019-EBBA-46B5-9006-F0637E6F8DE4}"/>
            </a:ext>
          </a:extLst>
        </xdr:cNvPr>
        <xdr:cNvSpPr/>
      </xdr:nvSpPr>
      <xdr:spPr>
        <a:xfrm>
          <a:off x="5968321" y="720025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103</xdr:row>
      <xdr:rowOff>123041</xdr:rowOff>
    </xdr:from>
    <xdr:to>
      <xdr:col>8</xdr:col>
      <xdr:colOff>720046</xdr:colOff>
      <xdr:row>103</xdr:row>
      <xdr:rowOff>126670</xdr:rowOff>
    </xdr:to>
    <xdr:sp macro="" textlink="">
      <xdr:nvSpPr>
        <xdr:cNvPr id="49" name="Shape 1103">
          <a:extLst>
            <a:ext uri="{FF2B5EF4-FFF2-40B4-BE49-F238E27FC236}">
              <a16:creationId xmlns:a16="http://schemas.microsoft.com/office/drawing/2014/main" id="{DB985A14-66FD-46C0-B08A-448BC25D8CF1}"/>
            </a:ext>
          </a:extLst>
        </xdr:cNvPr>
        <xdr:cNvSpPr/>
      </xdr:nvSpPr>
      <xdr:spPr>
        <a:xfrm>
          <a:off x="5968321" y="7323941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104</xdr:row>
      <xdr:rowOff>123184</xdr:rowOff>
    </xdr:from>
    <xdr:to>
      <xdr:col>8</xdr:col>
      <xdr:colOff>720046</xdr:colOff>
      <xdr:row>104</xdr:row>
      <xdr:rowOff>126813</xdr:rowOff>
    </xdr:to>
    <xdr:sp macro="" textlink="">
      <xdr:nvSpPr>
        <xdr:cNvPr id="50" name="Shape 1104">
          <a:extLst>
            <a:ext uri="{FF2B5EF4-FFF2-40B4-BE49-F238E27FC236}">
              <a16:creationId xmlns:a16="http://schemas.microsoft.com/office/drawing/2014/main" id="{F9E31A28-ECBE-42D7-B3BF-CA66FA2AB490}"/>
            </a:ext>
          </a:extLst>
        </xdr:cNvPr>
        <xdr:cNvSpPr/>
      </xdr:nvSpPr>
      <xdr:spPr>
        <a:xfrm>
          <a:off x="5968321" y="744790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105</xdr:row>
      <xdr:rowOff>123041</xdr:rowOff>
    </xdr:from>
    <xdr:to>
      <xdr:col>8</xdr:col>
      <xdr:colOff>720046</xdr:colOff>
      <xdr:row>105</xdr:row>
      <xdr:rowOff>126671</xdr:rowOff>
    </xdr:to>
    <xdr:sp macro="" textlink="">
      <xdr:nvSpPr>
        <xdr:cNvPr id="51" name="Shape 1105">
          <a:extLst>
            <a:ext uri="{FF2B5EF4-FFF2-40B4-BE49-F238E27FC236}">
              <a16:creationId xmlns:a16="http://schemas.microsoft.com/office/drawing/2014/main" id="{B54AE3AA-8CCE-41D6-8D61-8A14D0417922}"/>
            </a:ext>
          </a:extLst>
        </xdr:cNvPr>
        <xdr:cNvSpPr/>
      </xdr:nvSpPr>
      <xdr:spPr>
        <a:xfrm>
          <a:off x="5968321" y="7571591"/>
          <a:ext cx="0" cy="363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oneCellAnchor>
    <xdr:from>
      <xdr:col>8</xdr:col>
      <xdr:colOff>720046</xdr:colOff>
      <xdr:row>106</xdr:row>
      <xdr:rowOff>123183</xdr:rowOff>
    </xdr:from>
    <xdr:ext cx="0" cy="8890"/>
    <xdr:sp macro="" textlink="">
      <xdr:nvSpPr>
        <xdr:cNvPr id="52" name="Shape 1106">
          <a:extLst>
            <a:ext uri="{FF2B5EF4-FFF2-40B4-BE49-F238E27FC236}">
              <a16:creationId xmlns:a16="http://schemas.microsoft.com/office/drawing/2014/main" id="{4B2E4D51-0EB4-48A8-87C5-89FFE0B49C8C}"/>
            </a:ext>
          </a:extLst>
        </xdr:cNvPr>
        <xdr:cNvSpPr/>
      </xdr:nvSpPr>
      <xdr:spPr>
        <a:xfrm>
          <a:off x="5968321" y="7695558"/>
          <a:ext cx="0" cy="889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0"/>
              </a:moveTo>
              <a:lnTo>
                <a:pt x="0" y="8587"/>
              </a:lnTo>
              <a:lnTo>
                <a:pt x="0" y="0"/>
              </a:lnTo>
              <a:close/>
            </a:path>
          </a:pathLst>
        </a:custGeom>
        <a:solidFill>
          <a:srgbClr val="DADCDD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4E1-6B81-4306-A4B0-82F517A8F913}">
  <dimension ref="A1:B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8" sqref="E38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5" t="s">
        <v>9</v>
      </c>
      <c r="B1" s="5" t="s">
        <v>10</v>
      </c>
    </row>
    <row r="2" spans="1:2" x14ac:dyDescent="0.25">
      <c r="A2" s="17" t="s">
        <v>11</v>
      </c>
      <c r="B2" s="16" t="s">
        <v>51</v>
      </c>
    </row>
    <row r="3" spans="1:2" x14ac:dyDescent="0.25">
      <c r="A3" s="17" t="s">
        <v>12</v>
      </c>
      <c r="B3" s="16" t="s">
        <v>85</v>
      </c>
    </row>
    <row r="4" spans="1:2" x14ac:dyDescent="0.25">
      <c r="A4" s="17" t="s">
        <v>14</v>
      </c>
      <c r="B4" s="16" t="s">
        <v>13</v>
      </c>
    </row>
    <row r="5" spans="1:2" x14ac:dyDescent="0.25">
      <c r="A5" s="17" t="s">
        <v>16</v>
      </c>
      <c r="B5" s="16" t="s">
        <v>15</v>
      </c>
    </row>
    <row r="6" spans="1:2" x14ac:dyDescent="0.25">
      <c r="A6" s="17" t="s">
        <v>17</v>
      </c>
      <c r="B6" s="16" t="s">
        <v>18</v>
      </c>
    </row>
    <row r="7" spans="1:2" x14ac:dyDescent="0.25">
      <c r="A7" s="17" t="s">
        <v>19</v>
      </c>
      <c r="B7" s="16" t="s">
        <v>52</v>
      </c>
    </row>
    <row r="8" spans="1:2" x14ac:dyDescent="0.25">
      <c r="A8" s="17" t="s">
        <v>21</v>
      </c>
      <c r="B8" s="16" t="s">
        <v>20</v>
      </c>
    </row>
    <row r="9" spans="1:2" x14ac:dyDescent="0.25">
      <c r="A9" s="17" t="s">
        <v>22</v>
      </c>
      <c r="B9" s="16" t="s">
        <v>86</v>
      </c>
    </row>
    <row r="10" spans="1:2" x14ac:dyDescent="0.25">
      <c r="A10" s="17" t="s">
        <v>23</v>
      </c>
      <c r="B10" s="16" t="s">
        <v>87</v>
      </c>
    </row>
  </sheetData>
  <hyperlinks>
    <hyperlink ref="B2" location="'Tier.param'!A1" display="Tier.param" xr:uid="{DE58F871-AE91-46D1-8B9D-5FBB96CB380E}"/>
    <hyperlink ref="B3" location="'Tiers'!A1" display="Tiers" xr:uid="{E5DD4D6C-17C1-49B0-AF10-02806BD557CF}"/>
    <hyperlink ref="B4" location="'FundingPolicy'!A1" display="FundingPolicy" xr:uid="{97398024-26A3-4D9D-A9DB-D604212E9A03}"/>
    <hyperlink ref="B5" location="'Assumptions'!A1" display="Assumptions" xr:uid="{00768387-D134-4092-8438-E9B934A78F8E}"/>
    <hyperlink ref="B6" location="'Init_amort'!A1" display="Init_amort" xr:uid="{C0D93DA6-3850-4060-80DD-5779D18DD2E3}"/>
    <hyperlink ref="B7" location="'Init_unrecReturn'!A1" display="Init_unrecReturn" xr:uid="{EEF131E7-6F52-4913-8D5D-F25E7ACE9DD2}"/>
    <hyperlink ref="B8" location="'External_Fund'!A1" display="External_Fund" xr:uid="{DEE77EE8-C2B8-4B95-BFB4-DD8CA5B65F0A}"/>
    <hyperlink ref="B9" location="'GASBcashflow'!A1" display="GASBcashflow" xr:uid="{CC4789E4-F933-4F04-AA5B-8B5E3CD5D53F}"/>
    <hyperlink ref="B10" location="'detective'!A1" display="detective" xr:uid="{35EBB806-B041-4F94-A2F5-6DED4FD000E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M107"/>
  <sheetViews>
    <sheetView workbookViewId="0">
      <selection activeCell="B7" sqref="B7"/>
    </sheetView>
  </sheetViews>
  <sheetFormatPr defaultRowHeight="15" x14ac:dyDescent="0.25"/>
  <cols>
    <col min="2" max="9" width="14.5703125" customWidth="1"/>
    <col min="12" max="12" width="14.5703125" bestFit="1" customWidth="1"/>
    <col min="13" max="13" width="14.85546875" customWidth="1"/>
  </cols>
  <sheetData>
    <row r="2" spans="1:13" x14ac:dyDescent="0.25">
      <c r="A2" t="s">
        <v>27</v>
      </c>
      <c r="B2" t="s">
        <v>68</v>
      </c>
    </row>
    <row r="3" spans="1:13" x14ac:dyDescent="0.25">
      <c r="A3" t="s">
        <v>28</v>
      </c>
      <c r="B3" t="s">
        <v>69</v>
      </c>
    </row>
    <row r="6" spans="1:13" x14ac:dyDescent="0.25">
      <c r="B6" t="s">
        <v>70</v>
      </c>
      <c r="C6" s="61" t="s">
        <v>71</v>
      </c>
      <c r="D6" t="s">
        <v>72</v>
      </c>
      <c r="E6" t="s">
        <v>73</v>
      </c>
      <c r="F6" s="61" t="s">
        <v>74</v>
      </c>
      <c r="G6" t="s">
        <v>75</v>
      </c>
      <c r="H6" s="61" t="s">
        <v>76</v>
      </c>
      <c r="I6" s="61" t="s">
        <v>77</v>
      </c>
    </row>
    <row r="7" spans="1:13" x14ac:dyDescent="0.25">
      <c r="B7" t="s">
        <v>50</v>
      </c>
      <c r="C7" t="s">
        <v>78</v>
      </c>
      <c r="D7" t="s">
        <v>79</v>
      </c>
      <c r="E7" t="s">
        <v>80</v>
      </c>
      <c r="F7" t="s">
        <v>81</v>
      </c>
      <c r="G7" t="s">
        <v>82</v>
      </c>
      <c r="H7" t="s">
        <v>83</v>
      </c>
      <c r="I7" t="s">
        <v>84</v>
      </c>
    </row>
    <row r="8" spans="1:13" x14ac:dyDescent="0.25">
      <c r="B8">
        <v>2017</v>
      </c>
      <c r="C8">
        <v>64246524</v>
      </c>
      <c r="D8">
        <v>856926</v>
      </c>
      <c r="E8">
        <v>1449303</v>
      </c>
      <c r="F8">
        <v>4738254</v>
      </c>
      <c r="G8">
        <v>14787</v>
      </c>
      <c r="H8">
        <v>4539195</v>
      </c>
      <c r="I8">
        <v>66338907</v>
      </c>
      <c r="L8" s="62">
        <f>NPV(0.072, F8:F107)</f>
        <v>83139485.788558051</v>
      </c>
      <c r="M8" s="62">
        <f>NPV(0.072, F8:F37)</f>
        <v>74251680.413010761</v>
      </c>
    </row>
    <row r="9" spans="1:13" x14ac:dyDescent="0.25">
      <c r="B9">
        <v>2018</v>
      </c>
      <c r="C9">
        <v>66338907</v>
      </c>
      <c r="D9">
        <v>810812</v>
      </c>
      <c r="E9">
        <v>1609956</v>
      </c>
      <c r="F9">
        <v>4865354</v>
      </c>
      <c r="G9">
        <v>13992</v>
      </c>
      <c r="H9">
        <v>4689432</v>
      </c>
      <c r="I9">
        <v>68569761</v>
      </c>
    </row>
    <row r="10" spans="1:13" x14ac:dyDescent="0.25">
      <c r="B10">
        <v>2019</v>
      </c>
      <c r="C10">
        <v>68569761</v>
      </c>
      <c r="D10">
        <v>771685</v>
      </c>
      <c r="E10">
        <v>1759570</v>
      </c>
      <c r="F10">
        <v>4992344</v>
      </c>
      <c r="G10">
        <v>13316</v>
      </c>
      <c r="H10">
        <v>4849492</v>
      </c>
      <c r="I10">
        <v>70944848</v>
      </c>
    </row>
    <row r="11" spans="1:13" x14ac:dyDescent="0.25">
      <c r="B11">
        <v>2020</v>
      </c>
      <c r="C11">
        <v>70944848</v>
      </c>
      <c r="D11">
        <v>736409</v>
      </c>
      <c r="E11">
        <v>1870208</v>
      </c>
      <c r="F11">
        <v>5119242</v>
      </c>
      <c r="G11">
        <v>12708</v>
      </c>
      <c r="H11">
        <v>5018697</v>
      </c>
      <c r="I11">
        <v>73438212</v>
      </c>
    </row>
    <row r="12" spans="1:13" x14ac:dyDescent="0.25">
      <c r="B12">
        <v>2021</v>
      </c>
      <c r="C12">
        <v>73438212</v>
      </c>
      <c r="D12">
        <v>704296</v>
      </c>
      <c r="E12">
        <v>1984732</v>
      </c>
      <c r="F12">
        <v>5250282</v>
      </c>
      <c r="G12">
        <v>12153</v>
      </c>
      <c r="H12">
        <v>5195301</v>
      </c>
      <c r="I12">
        <v>76060106</v>
      </c>
    </row>
    <row r="13" spans="1:13" x14ac:dyDescent="0.25">
      <c r="B13">
        <v>2022</v>
      </c>
      <c r="C13">
        <v>76060106</v>
      </c>
      <c r="D13">
        <v>673805</v>
      </c>
      <c r="E13">
        <v>1770527</v>
      </c>
      <c r="F13">
        <v>5396304</v>
      </c>
      <c r="G13">
        <v>11627</v>
      </c>
      <c r="H13">
        <v>5371401</v>
      </c>
      <c r="I13">
        <v>78467908</v>
      </c>
      <c r="L13" s="62">
        <f>NPV(0.072, 0, , 0, 1)</f>
        <v>0.75721787698560283</v>
      </c>
    </row>
    <row r="14" spans="1:13" x14ac:dyDescent="0.25">
      <c r="B14">
        <v>2023</v>
      </c>
      <c r="C14">
        <v>78467908</v>
      </c>
      <c r="D14">
        <v>643801</v>
      </c>
      <c r="E14">
        <v>1564081</v>
      </c>
      <c r="F14">
        <v>5556808</v>
      </c>
      <c r="G14">
        <v>11110</v>
      </c>
      <c r="H14">
        <v>5533725</v>
      </c>
      <c r="I14">
        <v>80641597</v>
      </c>
    </row>
    <row r="15" spans="1:13" x14ac:dyDescent="0.25">
      <c r="B15">
        <v>2024</v>
      </c>
      <c r="C15">
        <v>80641597</v>
      </c>
      <c r="D15">
        <v>613542</v>
      </c>
      <c r="E15">
        <v>1600389</v>
      </c>
      <c r="F15">
        <v>5721011</v>
      </c>
      <c r="G15">
        <v>10587</v>
      </c>
      <c r="H15">
        <v>5681793</v>
      </c>
      <c r="I15">
        <v>82805723</v>
      </c>
    </row>
    <row r="16" spans="1:13" x14ac:dyDescent="0.25">
      <c r="B16">
        <v>2025</v>
      </c>
      <c r="C16">
        <v>82805723</v>
      </c>
      <c r="D16">
        <v>583350</v>
      </c>
      <c r="E16">
        <v>1526758</v>
      </c>
      <c r="F16">
        <v>5887458</v>
      </c>
      <c r="G16">
        <v>10066</v>
      </c>
      <c r="H16">
        <v>5828841</v>
      </c>
      <c r="I16">
        <v>84847148</v>
      </c>
    </row>
    <row r="17" spans="2:9" x14ac:dyDescent="0.25">
      <c r="B17">
        <v>2026</v>
      </c>
      <c r="C17">
        <v>84847148</v>
      </c>
      <c r="D17">
        <v>553083</v>
      </c>
      <c r="E17">
        <v>1449429</v>
      </c>
      <c r="F17">
        <v>6057237</v>
      </c>
      <c r="G17">
        <v>9544</v>
      </c>
      <c r="H17">
        <v>5965317</v>
      </c>
      <c r="I17">
        <v>86748196</v>
      </c>
    </row>
    <row r="18" spans="2:9" x14ac:dyDescent="0.25">
      <c r="B18">
        <v>2027</v>
      </c>
      <c r="C18">
        <v>86748196</v>
      </c>
      <c r="D18">
        <v>522566</v>
      </c>
      <c r="E18">
        <v>1426513</v>
      </c>
      <c r="F18">
        <v>6227110</v>
      </c>
      <c r="G18">
        <v>9018</v>
      </c>
      <c r="H18">
        <v>6094082</v>
      </c>
      <c r="I18">
        <v>88555229</v>
      </c>
    </row>
    <row r="19" spans="2:9" x14ac:dyDescent="0.25">
      <c r="B19">
        <v>2028</v>
      </c>
      <c r="C19">
        <v>88555229</v>
      </c>
      <c r="D19">
        <v>492259</v>
      </c>
      <c r="E19">
        <v>1423273</v>
      </c>
      <c r="F19">
        <v>6399281</v>
      </c>
      <c r="G19">
        <v>8495</v>
      </c>
      <c r="H19">
        <v>6216819</v>
      </c>
      <c r="I19">
        <v>90279804</v>
      </c>
    </row>
    <row r="20" spans="2:9" x14ac:dyDescent="0.25">
      <c r="B20">
        <v>2029</v>
      </c>
      <c r="C20">
        <v>90279804</v>
      </c>
      <c r="D20">
        <v>461933</v>
      </c>
      <c r="E20">
        <v>1235929</v>
      </c>
      <c r="F20">
        <v>6574432</v>
      </c>
      <c r="G20">
        <v>7971</v>
      </c>
      <c r="H20">
        <v>6330453</v>
      </c>
      <c r="I20">
        <v>91725716</v>
      </c>
    </row>
    <row r="21" spans="2:9" x14ac:dyDescent="0.25">
      <c r="B21">
        <v>2030</v>
      </c>
      <c r="C21">
        <v>91725716</v>
      </c>
      <c r="D21">
        <v>431545</v>
      </c>
      <c r="E21">
        <v>908025</v>
      </c>
      <c r="F21">
        <v>6749916</v>
      </c>
      <c r="G21">
        <v>7447</v>
      </c>
      <c r="H21">
        <v>6414822</v>
      </c>
      <c r="I21">
        <v>92722745</v>
      </c>
    </row>
    <row r="22" spans="2:9" x14ac:dyDescent="0.25">
      <c r="B22">
        <v>2031</v>
      </c>
      <c r="C22">
        <v>92722745</v>
      </c>
      <c r="D22">
        <v>401170</v>
      </c>
      <c r="E22">
        <v>686977</v>
      </c>
      <c r="F22">
        <v>6921617</v>
      </c>
      <c r="G22">
        <v>6923</v>
      </c>
      <c r="H22">
        <v>6470667</v>
      </c>
      <c r="I22">
        <v>93353019</v>
      </c>
    </row>
    <row r="23" spans="2:9" x14ac:dyDescent="0.25">
      <c r="B23">
        <v>2032</v>
      </c>
      <c r="C23">
        <v>93353019</v>
      </c>
      <c r="D23">
        <v>371149</v>
      </c>
      <c r="E23">
        <v>519968</v>
      </c>
      <c r="F23">
        <v>7086576</v>
      </c>
      <c r="G23">
        <v>6405</v>
      </c>
      <c r="H23">
        <v>6503311</v>
      </c>
      <c r="I23">
        <v>93654466</v>
      </c>
    </row>
    <row r="24" spans="2:9" x14ac:dyDescent="0.25">
      <c r="B24">
        <v>2033</v>
      </c>
      <c r="C24">
        <v>93654466</v>
      </c>
      <c r="D24">
        <v>341391</v>
      </c>
      <c r="E24">
        <v>354433</v>
      </c>
      <c r="F24">
        <v>7243830</v>
      </c>
      <c r="G24">
        <v>5891</v>
      </c>
      <c r="H24">
        <v>6512500</v>
      </c>
      <c r="I24">
        <v>93613069</v>
      </c>
    </row>
    <row r="25" spans="2:9" x14ac:dyDescent="0.25">
      <c r="B25">
        <v>2034</v>
      </c>
      <c r="C25">
        <v>93613069</v>
      </c>
      <c r="D25">
        <v>312174</v>
      </c>
      <c r="E25">
        <v>257904</v>
      </c>
      <c r="F25">
        <v>7391176</v>
      </c>
      <c r="G25">
        <v>5387</v>
      </c>
      <c r="H25">
        <v>6498750</v>
      </c>
      <c r="I25">
        <v>93285334</v>
      </c>
    </row>
    <row r="26" spans="2:9" x14ac:dyDescent="0.25">
      <c r="B26">
        <v>2035</v>
      </c>
      <c r="C26">
        <v>93285334</v>
      </c>
      <c r="D26">
        <v>283911</v>
      </c>
      <c r="E26">
        <v>235513</v>
      </c>
      <c r="F26">
        <v>7529486</v>
      </c>
      <c r="G26">
        <v>4899</v>
      </c>
      <c r="H26">
        <v>6468327</v>
      </c>
      <c r="I26">
        <v>92738700</v>
      </c>
    </row>
    <row r="27" spans="2:9" x14ac:dyDescent="0.25">
      <c r="B27">
        <v>2036</v>
      </c>
      <c r="C27">
        <v>92738700</v>
      </c>
      <c r="D27">
        <v>256398</v>
      </c>
      <c r="E27">
        <v>204665</v>
      </c>
      <c r="F27">
        <v>7654985</v>
      </c>
      <c r="G27">
        <v>4424</v>
      </c>
      <c r="H27">
        <v>6422807</v>
      </c>
      <c r="I27">
        <v>91963161</v>
      </c>
    </row>
    <row r="28" spans="2:9" x14ac:dyDescent="0.25">
      <c r="B28">
        <v>2037</v>
      </c>
      <c r="C28">
        <v>91963161</v>
      </c>
      <c r="D28">
        <v>229935</v>
      </c>
      <c r="E28">
        <v>154801</v>
      </c>
      <c r="F28">
        <v>7752828</v>
      </c>
      <c r="G28">
        <v>3968</v>
      </c>
      <c r="H28">
        <v>6360850</v>
      </c>
      <c r="I28">
        <v>90951951</v>
      </c>
    </row>
    <row r="29" spans="2:9" x14ac:dyDescent="0.25">
      <c r="B29">
        <v>2038</v>
      </c>
      <c r="C29">
        <v>90951951</v>
      </c>
      <c r="D29">
        <v>204476</v>
      </c>
      <c r="E29">
        <v>121643</v>
      </c>
      <c r="F29">
        <v>7815668</v>
      </c>
      <c r="G29">
        <v>3528</v>
      </c>
      <c r="H29">
        <v>6283478</v>
      </c>
      <c r="I29">
        <v>89742352</v>
      </c>
    </row>
    <row r="30" spans="2:9" x14ac:dyDescent="0.25">
      <c r="B30">
        <v>2039</v>
      </c>
      <c r="C30">
        <v>89742352</v>
      </c>
      <c r="D30">
        <v>181348</v>
      </c>
      <c r="E30">
        <v>105615</v>
      </c>
      <c r="F30">
        <v>7859004</v>
      </c>
      <c r="G30">
        <v>3129</v>
      </c>
      <c r="H30">
        <v>6193483</v>
      </c>
      <c r="I30">
        <v>88360665</v>
      </c>
    </row>
    <row r="31" spans="2:9" x14ac:dyDescent="0.25">
      <c r="B31">
        <v>2040</v>
      </c>
      <c r="C31">
        <v>88360665</v>
      </c>
      <c r="D31">
        <v>159596</v>
      </c>
      <c r="E31">
        <v>90056</v>
      </c>
      <c r="F31">
        <v>7890811</v>
      </c>
      <c r="G31">
        <v>2754</v>
      </c>
      <c r="H31">
        <v>6091570</v>
      </c>
      <c r="I31">
        <v>86808322</v>
      </c>
    </row>
    <row r="32" spans="2:9" x14ac:dyDescent="0.25">
      <c r="B32">
        <v>2041</v>
      </c>
      <c r="C32">
        <v>86808322</v>
      </c>
      <c r="D32">
        <v>138333</v>
      </c>
      <c r="E32">
        <v>75287</v>
      </c>
      <c r="F32">
        <v>7914373</v>
      </c>
      <c r="G32">
        <v>2387</v>
      </c>
      <c r="H32">
        <v>5977705</v>
      </c>
      <c r="I32">
        <v>85082887</v>
      </c>
    </row>
    <row r="33" spans="2:9" x14ac:dyDescent="0.25">
      <c r="B33">
        <v>2042</v>
      </c>
      <c r="C33">
        <v>85082887</v>
      </c>
      <c r="D33">
        <v>117752</v>
      </c>
      <c r="E33">
        <v>61390</v>
      </c>
      <c r="F33">
        <v>7928062</v>
      </c>
      <c r="G33">
        <v>2032</v>
      </c>
      <c r="H33">
        <v>5851784</v>
      </c>
      <c r="I33">
        <v>83183719</v>
      </c>
    </row>
    <row r="34" spans="2:9" x14ac:dyDescent="0.25">
      <c r="B34">
        <v>2043</v>
      </c>
      <c r="C34">
        <v>83183719</v>
      </c>
      <c r="D34">
        <v>97949</v>
      </c>
      <c r="E34">
        <v>48826</v>
      </c>
      <c r="F34">
        <v>7929845</v>
      </c>
      <c r="G34">
        <v>1690</v>
      </c>
      <c r="H34">
        <v>5713847</v>
      </c>
      <c r="I34">
        <v>81112806</v>
      </c>
    </row>
    <row r="35" spans="2:9" x14ac:dyDescent="0.25">
      <c r="B35">
        <v>2044</v>
      </c>
      <c r="C35">
        <v>81112806</v>
      </c>
      <c r="D35">
        <v>79502</v>
      </c>
      <c r="E35">
        <v>37379</v>
      </c>
      <c r="F35">
        <v>7915832</v>
      </c>
      <c r="G35">
        <v>1372</v>
      </c>
      <c r="H35">
        <v>5564191</v>
      </c>
      <c r="I35">
        <v>78876674</v>
      </c>
    </row>
    <row r="36" spans="2:9" x14ac:dyDescent="0.25">
      <c r="B36">
        <v>2045</v>
      </c>
      <c r="C36">
        <v>78876674</v>
      </c>
      <c r="D36">
        <v>62373</v>
      </c>
      <c r="E36">
        <v>27182</v>
      </c>
      <c r="F36">
        <v>7885867</v>
      </c>
      <c r="G36">
        <v>1076</v>
      </c>
      <c r="H36">
        <v>5403293</v>
      </c>
      <c r="I36">
        <v>76482579</v>
      </c>
    </row>
    <row r="37" spans="2:9" x14ac:dyDescent="0.25">
      <c r="B37">
        <v>2046</v>
      </c>
      <c r="C37">
        <v>76482579</v>
      </c>
      <c r="D37">
        <v>46716</v>
      </c>
      <c r="E37">
        <v>18921</v>
      </c>
      <c r="F37">
        <v>7834239</v>
      </c>
      <c r="G37">
        <v>806</v>
      </c>
      <c r="H37">
        <v>5231908</v>
      </c>
      <c r="I37">
        <v>73945079</v>
      </c>
    </row>
    <row r="38" spans="2:9" x14ac:dyDescent="0.25">
      <c r="B38">
        <v>2047</v>
      </c>
      <c r="C38">
        <v>73945079</v>
      </c>
      <c r="D38">
        <v>33563</v>
      </c>
      <c r="E38">
        <v>13596</v>
      </c>
      <c r="F38">
        <v>7748552</v>
      </c>
      <c r="G38">
        <v>579</v>
      </c>
      <c r="H38">
        <v>5051594</v>
      </c>
      <c r="I38">
        <v>71294701</v>
      </c>
    </row>
    <row r="39" spans="2:9" x14ac:dyDescent="0.25">
      <c r="B39">
        <v>2048</v>
      </c>
      <c r="C39">
        <v>71294701</v>
      </c>
      <c r="D39">
        <v>24446</v>
      </c>
      <c r="E39">
        <v>9959</v>
      </c>
      <c r="F39">
        <v>7629166</v>
      </c>
      <c r="G39">
        <v>422</v>
      </c>
      <c r="H39">
        <v>4864544</v>
      </c>
      <c r="I39">
        <v>68564062</v>
      </c>
    </row>
    <row r="40" spans="2:9" x14ac:dyDescent="0.25">
      <c r="B40">
        <v>2049</v>
      </c>
      <c r="C40">
        <v>68564062</v>
      </c>
      <c r="D40">
        <v>18115</v>
      </c>
      <c r="E40">
        <v>7212</v>
      </c>
      <c r="F40">
        <v>7487570</v>
      </c>
      <c r="G40">
        <v>313</v>
      </c>
      <c r="H40">
        <v>4672629</v>
      </c>
      <c r="I40">
        <v>65774135</v>
      </c>
    </row>
    <row r="41" spans="2:9" x14ac:dyDescent="0.25">
      <c r="B41">
        <v>2050</v>
      </c>
      <c r="C41">
        <v>65774135</v>
      </c>
      <c r="D41">
        <v>13379</v>
      </c>
      <c r="E41">
        <v>5193</v>
      </c>
      <c r="F41">
        <v>7331399</v>
      </c>
      <c r="G41">
        <v>231</v>
      </c>
      <c r="H41">
        <v>4477044</v>
      </c>
      <c r="I41">
        <v>62938121</v>
      </c>
    </row>
    <row r="42" spans="2:9" x14ac:dyDescent="0.25">
      <c r="B42">
        <v>2051</v>
      </c>
      <c r="C42">
        <v>62938121</v>
      </c>
      <c r="D42">
        <v>9845</v>
      </c>
      <c r="E42">
        <v>3719</v>
      </c>
      <c r="F42">
        <v>7159732</v>
      </c>
      <c r="G42">
        <v>170</v>
      </c>
      <c r="H42">
        <v>4278748</v>
      </c>
      <c r="I42">
        <v>60070531</v>
      </c>
    </row>
    <row r="43" spans="2:9" x14ac:dyDescent="0.25">
      <c r="B43">
        <v>2052</v>
      </c>
      <c r="C43">
        <v>60070531</v>
      </c>
      <c r="D43">
        <v>7212</v>
      </c>
      <c r="E43">
        <v>2639</v>
      </c>
      <c r="F43">
        <v>6973434</v>
      </c>
      <c r="G43">
        <v>124</v>
      </c>
      <c r="H43">
        <v>4078741</v>
      </c>
      <c r="I43">
        <v>57185565</v>
      </c>
    </row>
    <row r="44" spans="2:9" x14ac:dyDescent="0.25">
      <c r="B44">
        <v>2053</v>
      </c>
      <c r="C44">
        <v>57185565</v>
      </c>
      <c r="D44">
        <v>5257</v>
      </c>
      <c r="E44">
        <v>1869</v>
      </c>
      <c r="F44">
        <v>6772800</v>
      </c>
      <c r="G44">
        <v>91</v>
      </c>
      <c r="H44">
        <v>3878027</v>
      </c>
      <c r="I44">
        <v>54297827</v>
      </c>
    </row>
    <row r="45" spans="2:9" x14ac:dyDescent="0.25">
      <c r="B45">
        <v>2054</v>
      </c>
      <c r="C45">
        <v>54297827</v>
      </c>
      <c r="D45">
        <v>3820</v>
      </c>
      <c r="E45">
        <v>1318</v>
      </c>
      <c r="F45">
        <v>6557932</v>
      </c>
      <c r="G45">
        <v>66</v>
      </c>
      <c r="H45">
        <v>3677639</v>
      </c>
      <c r="I45">
        <v>51422606</v>
      </c>
    </row>
    <row r="46" spans="2:9" x14ac:dyDescent="0.25">
      <c r="B46">
        <v>2055</v>
      </c>
      <c r="C46">
        <v>51422606</v>
      </c>
      <c r="D46">
        <v>2768</v>
      </c>
      <c r="E46">
        <v>914</v>
      </c>
      <c r="F46">
        <v>6327421</v>
      </c>
      <c r="G46">
        <v>48</v>
      </c>
      <c r="H46">
        <v>3478728</v>
      </c>
      <c r="I46">
        <v>48577547</v>
      </c>
    </row>
    <row r="47" spans="2:9" x14ac:dyDescent="0.25">
      <c r="B47">
        <v>2056</v>
      </c>
      <c r="C47">
        <v>48577547</v>
      </c>
      <c r="D47">
        <v>1996</v>
      </c>
      <c r="E47">
        <v>638</v>
      </c>
      <c r="F47">
        <v>6090310</v>
      </c>
      <c r="G47">
        <v>34</v>
      </c>
      <c r="H47">
        <v>3282235</v>
      </c>
      <c r="I47">
        <v>45772072</v>
      </c>
    </row>
    <row r="48" spans="2:9" x14ac:dyDescent="0.25">
      <c r="B48">
        <v>2057</v>
      </c>
      <c r="C48">
        <v>45772072</v>
      </c>
      <c r="D48">
        <v>1439</v>
      </c>
      <c r="E48">
        <v>439</v>
      </c>
      <c r="F48">
        <v>5661419</v>
      </c>
      <c r="G48">
        <v>25</v>
      </c>
      <c r="H48">
        <v>3095386</v>
      </c>
      <c r="I48">
        <v>43207892</v>
      </c>
    </row>
    <row r="49" spans="2:9" x14ac:dyDescent="0.25">
      <c r="B49">
        <v>2058</v>
      </c>
      <c r="C49">
        <v>43207892</v>
      </c>
      <c r="D49">
        <v>1036</v>
      </c>
      <c r="E49">
        <v>296</v>
      </c>
      <c r="F49">
        <v>5429344</v>
      </c>
      <c r="G49">
        <v>18</v>
      </c>
      <c r="H49">
        <v>2918956</v>
      </c>
      <c r="I49">
        <v>40698818</v>
      </c>
    </row>
    <row r="50" spans="2:9" x14ac:dyDescent="0.25">
      <c r="B50">
        <v>2059</v>
      </c>
      <c r="C50">
        <v>40698818</v>
      </c>
      <c r="D50">
        <v>740</v>
      </c>
      <c r="E50">
        <v>201</v>
      </c>
      <c r="F50">
        <v>5197407</v>
      </c>
      <c r="G50">
        <v>13</v>
      </c>
      <c r="H50">
        <v>2746493</v>
      </c>
      <c r="I50">
        <v>38248832</v>
      </c>
    </row>
    <row r="51" spans="2:9" x14ac:dyDescent="0.25">
      <c r="B51">
        <v>2060</v>
      </c>
      <c r="C51">
        <v>38248832</v>
      </c>
      <c r="D51">
        <v>526</v>
      </c>
      <c r="E51">
        <v>129</v>
      </c>
      <c r="F51">
        <v>4966278</v>
      </c>
      <c r="G51">
        <v>9</v>
      </c>
      <c r="H51">
        <v>2578260</v>
      </c>
      <c r="I51">
        <v>35861460</v>
      </c>
    </row>
    <row r="52" spans="2:9" x14ac:dyDescent="0.25">
      <c r="B52">
        <v>2061</v>
      </c>
      <c r="C52">
        <v>35861460</v>
      </c>
      <c r="D52">
        <v>369</v>
      </c>
      <c r="E52">
        <v>80</v>
      </c>
      <c r="F52">
        <v>4736310</v>
      </c>
      <c r="G52">
        <v>6</v>
      </c>
      <c r="H52">
        <v>2414497</v>
      </c>
      <c r="I52">
        <v>33540090</v>
      </c>
    </row>
    <row r="53" spans="2:9" x14ac:dyDescent="0.25">
      <c r="B53">
        <v>2062</v>
      </c>
      <c r="C53">
        <v>33540090</v>
      </c>
      <c r="D53">
        <v>255</v>
      </c>
      <c r="E53">
        <v>46</v>
      </c>
      <c r="F53">
        <v>4507910</v>
      </c>
      <c r="G53">
        <v>4</v>
      </c>
      <c r="H53">
        <v>2255433</v>
      </c>
      <c r="I53">
        <v>31287910</v>
      </c>
    </row>
    <row r="54" spans="2:9" x14ac:dyDescent="0.25">
      <c r="B54">
        <v>2063</v>
      </c>
      <c r="C54">
        <v>31287910</v>
      </c>
      <c r="D54">
        <v>172</v>
      </c>
      <c r="E54">
        <v>26</v>
      </c>
      <c r="F54">
        <v>4281455</v>
      </c>
      <c r="G54">
        <v>3</v>
      </c>
      <c r="H54">
        <v>2101283</v>
      </c>
      <c r="I54">
        <v>29107933</v>
      </c>
    </row>
    <row r="55" spans="2:9" x14ac:dyDescent="0.25">
      <c r="B55">
        <v>2064</v>
      </c>
      <c r="C55">
        <v>29107933</v>
      </c>
      <c r="D55">
        <v>114</v>
      </c>
      <c r="E55">
        <v>10</v>
      </c>
      <c r="F55">
        <v>4057342</v>
      </c>
      <c r="G55">
        <v>2</v>
      </c>
      <c r="H55">
        <v>1952249</v>
      </c>
      <c r="I55">
        <v>27002962</v>
      </c>
    </row>
    <row r="56" spans="2:9" x14ac:dyDescent="0.25">
      <c r="B56">
        <v>2065</v>
      </c>
      <c r="C56">
        <v>27002962</v>
      </c>
      <c r="D56">
        <v>70</v>
      </c>
      <c r="E56">
        <v>4</v>
      </c>
      <c r="F56">
        <v>3835943</v>
      </c>
      <c r="G56">
        <v>1</v>
      </c>
      <c r="H56">
        <v>1808522</v>
      </c>
      <c r="I56">
        <v>24975614</v>
      </c>
    </row>
    <row r="57" spans="2:9" x14ac:dyDescent="0.25">
      <c r="B57">
        <v>2066</v>
      </c>
      <c r="C57">
        <v>24975614</v>
      </c>
      <c r="D57">
        <v>39</v>
      </c>
      <c r="E57">
        <v>2</v>
      </c>
      <c r="F57">
        <v>3617634</v>
      </c>
      <c r="G57">
        <v>1</v>
      </c>
      <c r="H57">
        <v>1670275</v>
      </c>
      <c r="I57">
        <v>23028295</v>
      </c>
    </row>
    <row r="58" spans="2:9" x14ac:dyDescent="0.25">
      <c r="B58">
        <v>2067</v>
      </c>
      <c r="C58">
        <v>23028295</v>
      </c>
      <c r="D58">
        <v>19</v>
      </c>
      <c r="E58">
        <v>1</v>
      </c>
      <c r="F58">
        <v>3402812</v>
      </c>
      <c r="G58">
        <v>0</v>
      </c>
      <c r="H58">
        <v>1537665</v>
      </c>
      <c r="I58">
        <v>21163168</v>
      </c>
    </row>
    <row r="59" spans="2:9" x14ac:dyDescent="0.25">
      <c r="B59">
        <v>2068</v>
      </c>
      <c r="C59">
        <v>21163168</v>
      </c>
      <c r="D59">
        <v>8</v>
      </c>
      <c r="E59">
        <v>0</v>
      </c>
      <c r="F59">
        <v>3191883</v>
      </c>
      <c r="G59">
        <v>0</v>
      </c>
      <c r="H59">
        <v>1410839</v>
      </c>
      <c r="I59">
        <v>19382132</v>
      </c>
    </row>
    <row r="60" spans="2:9" x14ac:dyDescent="0.25">
      <c r="B60">
        <v>2069</v>
      </c>
      <c r="C60">
        <v>19382132</v>
      </c>
      <c r="D60">
        <v>2</v>
      </c>
      <c r="E60">
        <v>1</v>
      </c>
      <c r="F60">
        <v>2985286</v>
      </c>
      <c r="G60">
        <v>0</v>
      </c>
      <c r="H60">
        <v>1289910</v>
      </c>
      <c r="I60">
        <v>17686759</v>
      </c>
    </row>
    <row r="61" spans="2:9" x14ac:dyDescent="0.25">
      <c r="B61">
        <v>2070</v>
      </c>
      <c r="C61">
        <v>17686759</v>
      </c>
      <c r="D61">
        <v>1</v>
      </c>
      <c r="E61">
        <v>0</v>
      </c>
      <c r="F61">
        <v>2783505</v>
      </c>
      <c r="G61">
        <v>0</v>
      </c>
      <c r="H61">
        <v>1174982</v>
      </c>
      <c r="I61">
        <v>16078237</v>
      </c>
    </row>
    <row r="62" spans="2:9" x14ac:dyDescent="0.25">
      <c r="B62">
        <v>2071</v>
      </c>
      <c r="C62">
        <v>16078237</v>
      </c>
      <c r="D62">
        <v>0</v>
      </c>
      <c r="E62">
        <v>0</v>
      </c>
      <c r="F62">
        <v>2587034</v>
      </c>
      <c r="G62">
        <v>0</v>
      </c>
      <c r="H62">
        <v>1066119</v>
      </c>
      <c r="I62">
        <v>14557322</v>
      </c>
    </row>
    <row r="63" spans="2:9" x14ac:dyDescent="0.25">
      <c r="B63">
        <v>2072</v>
      </c>
      <c r="C63">
        <v>14557322</v>
      </c>
      <c r="D63">
        <v>0</v>
      </c>
      <c r="E63">
        <v>0</v>
      </c>
      <c r="F63">
        <v>2396330</v>
      </c>
      <c r="G63">
        <v>0</v>
      </c>
      <c r="H63">
        <v>963359</v>
      </c>
      <c r="I63">
        <v>13124351</v>
      </c>
    </row>
    <row r="64" spans="2:9" x14ac:dyDescent="0.25">
      <c r="B64">
        <v>2073</v>
      </c>
      <c r="C64">
        <v>13124351</v>
      </c>
      <c r="D64">
        <v>0</v>
      </c>
      <c r="E64">
        <v>0</v>
      </c>
      <c r="F64">
        <v>2211827</v>
      </c>
      <c r="G64">
        <v>0</v>
      </c>
      <c r="H64">
        <v>866712</v>
      </c>
      <c r="I64">
        <v>11779236</v>
      </c>
    </row>
    <row r="65" spans="2:9" x14ac:dyDescent="0.25">
      <c r="B65">
        <v>2074</v>
      </c>
      <c r="C65">
        <v>11779236</v>
      </c>
      <c r="D65">
        <v>0</v>
      </c>
      <c r="E65">
        <v>0</v>
      </c>
      <c r="F65">
        <v>2033902</v>
      </c>
      <c r="G65">
        <v>0</v>
      </c>
      <c r="H65">
        <v>776157</v>
      </c>
      <c r="I65">
        <v>10521491</v>
      </c>
    </row>
    <row r="66" spans="2:9" x14ac:dyDescent="0.25">
      <c r="B66">
        <v>2075</v>
      </c>
      <c r="C66">
        <v>10521491</v>
      </c>
      <c r="D66">
        <v>0</v>
      </c>
      <c r="E66">
        <v>0</v>
      </c>
      <c r="F66">
        <v>1862866</v>
      </c>
      <c r="G66">
        <v>0</v>
      </c>
      <c r="H66">
        <v>691649</v>
      </c>
      <c r="I66">
        <v>9350274</v>
      </c>
    </row>
    <row r="67" spans="2:9" x14ac:dyDescent="0.25">
      <c r="B67">
        <v>2076</v>
      </c>
      <c r="C67">
        <v>9350274</v>
      </c>
      <c r="D67">
        <v>0</v>
      </c>
      <c r="E67">
        <v>0</v>
      </c>
      <c r="F67">
        <v>1698979</v>
      </c>
      <c r="G67">
        <v>0</v>
      </c>
      <c r="H67">
        <v>613120</v>
      </c>
      <c r="I67">
        <v>8264415</v>
      </c>
    </row>
    <row r="68" spans="2:9" x14ac:dyDescent="0.25">
      <c r="B68">
        <v>2077</v>
      </c>
      <c r="C68">
        <v>8264415</v>
      </c>
      <c r="D68">
        <v>0</v>
      </c>
      <c r="E68">
        <v>0</v>
      </c>
      <c r="F68">
        <v>1542465</v>
      </c>
      <c r="G68">
        <v>0</v>
      </c>
      <c r="H68">
        <v>540475</v>
      </c>
      <c r="I68">
        <v>7262425</v>
      </c>
    </row>
    <row r="69" spans="2:9" x14ac:dyDescent="0.25">
      <c r="B69">
        <v>2078</v>
      </c>
      <c r="C69">
        <v>7262425</v>
      </c>
      <c r="D69">
        <v>0</v>
      </c>
      <c r="E69">
        <v>0</v>
      </c>
      <c r="F69">
        <v>1393523</v>
      </c>
      <c r="G69">
        <v>0</v>
      </c>
      <c r="H69">
        <v>473599</v>
      </c>
      <c r="I69">
        <v>6342501</v>
      </c>
    </row>
    <row r="70" spans="2:9" x14ac:dyDescent="0.25">
      <c r="B70">
        <v>2079</v>
      </c>
      <c r="C70">
        <v>6342501</v>
      </c>
      <c r="D70">
        <v>0</v>
      </c>
      <c r="E70">
        <v>0</v>
      </c>
      <c r="F70">
        <v>1252331</v>
      </c>
      <c r="G70">
        <v>0</v>
      </c>
      <c r="H70">
        <v>412360</v>
      </c>
      <c r="I70">
        <v>5502530</v>
      </c>
    </row>
    <row r="71" spans="2:9" x14ac:dyDescent="0.25">
      <c r="B71">
        <v>2080</v>
      </c>
      <c r="C71">
        <v>5502530</v>
      </c>
      <c r="D71">
        <v>0</v>
      </c>
      <c r="E71">
        <v>0</v>
      </c>
      <c r="F71">
        <v>1119051</v>
      </c>
      <c r="G71">
        <v>0</v>
      </c>
      <c r="H71">
        <v>356596</v>
      </c>
      <c r="I71">
        <v>4740075</v>
      </c>
    </row>
    <row r="72" spans="2:9" x14ac:dyDescent="0.25">
      <c r="B72">
        <v>2081</v>
      </c>
      <c r="C72">
        <v>4740075</v>
      </c>
      <c r="D72">
        <v>0</v>
      </c>
      <c r="E72">
        <v>0</v>
      </c>
      <c r="F72">
        <v>993828</v>
      </c>
      <c r="G72">
        <v>0</v>
      </c>
      <c r="H72">
        <v>306130</v>
      </c>
      <c r="I72">
        <v>4052377</v>
      </c>
    </row>
    <row r="73" spans="2:9" x14ac:dyDescent="0.25">
      <c r="B73">
        <v>2082</v>
      </c>
      <c r="C73">
        <v>4052377</v>
      </c>
      <c r="D73">
        <v>0</v>
      </c>
      <c r="E73">
        <v>0</v>
      </c>
      <c r="F73">
        <v>876785</v>
      </c>
      <c r="G73">
        <v>0</v>
      </c>
      <c r="H73">
        <v>260755</v>
      </c>
      <c r="I73">
        <v>3436347</v>
      </c>
    </row>
    <row r="74" spans="2:9" x14ac:dyDescent="0.25">
      <c r="B74">
        <v>2083</v>
      </c>
      <c r="C74">
        <v>3436347</v>
      </c>
      <c r="D74">
        <v>0</v>
      </c>
      <c r="E74">
        <v>0</v>
      </c>
      <c r="F74">
        <v>768011</v>
      </c>
      <c r="G74">
        <v>0</v>
      </c>
      <c r="H74">
        <v>220248</v>
      </c>
      <c r="I74">
        <v>2888584</v>
      </c>
    </row>
    <row r="75" spans="2:9" x14ac:dyDescent="0.25">
      <c r="B75">
        <v>2084</v>
      </c>
      <c r="C75">
        <v>2888584</v>
      </c>
      <c r="D75">
        <v>0</v>
      </c>
      <c r="E75">
        <v>0</v>
      </c>
      <c r="F75">
        <v>667549</v>
      </c>
      <c r="G75">
        <v>0</v>
      </c>
      <c r="H75">
        <v>184365</v>
      </c>
      <c r="I75">
        <v>2405400</v>
      </c>
    </row>
    <row r="76" spans="2:9" x14ac:dyDescent="0.25">
      <c r="B76">
        <v>2085</v>
      </c>
      <c r="C76">
        <v>2405400</v>
      </c>
      <c r="D76">
        <v>0</v>
      </c>
      <c r="E76">
        <v>0</v>
      </c>
      <c r="F76">
        <v>575388</v>
      </c>
      <c r="G76">
        <v>0</v>
      </c>
      <c r="H76">
        <v>152835</v>
      </c>
      <c r="I76">
        <v>1982847</v>
      </c>
    </row>
    <row r="77" spans="2:9" x14ac:dyDescent="0.25">
      <c r="B77">
        <v>2086</v>
      </c>
      <c r="C77">
        <v>1982847</v>
      </c>
      <c r="D77">
        <v>0</v>
      </c>
      <c r="E77">
        <v>0</v>
      </c>
      <c r="F77">
        <v>491460</v>
      </c>
      <c r="G77">
        <v>0</v>
      </c>
      <c r="H77">
        <v>125380</v>
      </c>
      <c r="I77">
        <v>1616767</v>
      </c>
    </row>
    <row r="78" spans="2:9" x14ac:dyDescent="0.25">
      <c r="B78">
        <v>2087</v>
      </c>
      <c r="C78">
        <v>1616767</v>
      </c>
      <c r="D78">
        <v>0</v>
      </c>
      <c r="E78">
        <v>0</v>
      </c>
      <c r="F78">
        <v>415631</v>
      </c>
      <c r="G78">
        <v>0</v>
      </c>
      <c r="H78">
        <v>101704</v>
      </c>
      <c r="I78">
        <v>1302840</v>
      </c>
    </row>
    <row r="79" spans="2:9" x14ac:dyDescent="0.25">
      <c r="B79">
        <v>2088</v>
      </c>
      <c r="C79">
        <v>1302840</v>
      </c>
      <c r="D79">
        <v>0</v>
      </c>
      <c r="E79">
        <v>0</v>
      </c>
      <c r="F79">
        <v>347713</v>
      </c>
      <c r="G79">
        <v>0</v>
      </c>
      <c r="H79">
        <v>81505</v>
      </c>
      <c r="I79">
        <v>1036632</v>
      </c>
    </row>
    <row r="80" spans="2:9" x14ac:dyDescent="0.25">
      <c r="B80">
        <v>2089</v>
      </c>
      <c r="C80">
        <v>1036632</v>
      </c>
      <c r="D80">
        <v>0</v>
      </c>
      <c r="E80">
        <v>0</v>
      </c>
      <c r="F80">
        <v>287463</v>
      </c>
      <c r="G80">
        <v>0</v>
      </c>
      <c r="H80">
        <v>64468</v>
      </c>
      <c r="I80">
        <v>813637</v>
      </c>
    </row>
    <row r="81" spans="2:9" x14ac:dyDescent="0.25">
      <c r="B81">
        <v>2090</v>
      </c>
      <c r="C81">
        <v>813637</v>
      </c>
      <c r="D81">
        <v>0</v>
      </c>
      <c r="E81">
        <v>0</v>
      </c>
      <c r="F81">
        <v>234591</v>
      </c>
      <c r="G81">
        <v>0</v>
      </c>
      <c r="H81">
        <v>50284</v>
      </c>
      <c r="I81">
        <v>629330</v>
      </c>
    </row>
    <row r="82" spans="2:9" x14ac:dyDescent="0.25">
      <c r="B82">
        <v>2091</v>
      </c>
      <c r="C82">
        <v>629330</v>
      </c>
      <c r="D82">
        <v>0</v>
      </c>
      <c r="E82">
        <v>0</v>
      </c>
      <c r="F82">
        <v>188761</v>
      </c>
      <c r="G82">
        <v>0</v>
      </c>
      <c r="H82">
        <v>38635</v>
      </c>
      <c r="I82">
        <v>479204</v>
      </c>
    </row>
    <row r="83" spans="2:9" x14ac:dyDescent="0.25">
      <c r="B83">
        <v>2092</v>
      </c>
      <c r="C83">
        <v>479204</v>
      </c>
      <c r="D83">
        <v>0</v>
      </c>
      <c r="E83">
        <v>0</v>
      </c>
      <c r="F83">
        <v>149584</v>
      </c>
      <c r="G83">
        <v>0</v>
      </c>
      <c r="H83">
        <v>29211</v>
      </c>
      <c r="I83">
        <v>358831</v>
      </c>
    </row>
    <row r="84" spans="2:9" x14ac:dyDescent="0.25">
      <c r="B84">
        <v>2093</v>
      </c>
      <c r="C84">
        <v>358831</v>
      </c>
      <c r="D84">
        <v>0</v>
      </c>
      <c r="E84">
        <v>0</v>
      </c>
      <c r="F84">
        <v>116604</v>
      </c>
      <c r="G84">
        <v>0</v>
      </c>
      <c r="H84">
        <v>21710</v>
      </c>
      <c r="I84">
        <v>263937</v>
      </c>
    </row>
    <row r="85" spans="2:9" x14ac:dyDescent="0.25">
      <c r="B85">
        <v>2094</v>
      </c>
      <c r="C85">
        <v>263937</v>
      </c>
      <c r="D85">
        <v>0</v>
      </c>
      <c r="E85">
        <v>0</v>
      </c>
      <c r="F85">
        <v>89306</v>
      </c>
      <c r="G85">
        <v>0</v>
      </c>
      <c r="H85">
        <v>15845</v>
      </c>
      <c r="I85">
        <v>190476</v>
      </c>
    </row>
    <row r="86" spans="2:9" x14ac:dyDescent="0.25">
      <c r="B86">
        <v>2095</v>
      </c>
      <c r="C86">
        <v>190476</v>
      </c>
      <c r="D86">
        <v>0</v>
      </c>
      <c r="E86">
        <v>0</v>
      </c>
      <c r="F86">
        <v>67114</v>
      </c>
      <c r="G86">
        <v>0</v>
      </c>
      <c r="H86">
        <v>11340</v>
      </c>
      <c r="I86">
        <v>134702</v>
      </c>
    </row>
    <row r="87" spans="2:9" x14ac:dyDescent="0.25">
      <c r="B87">
        <v>2096</v>
      </c>
      <c r="C87">
        <v>134702</v>
      </c>
      <c r="D87">
        <v>0</v>
      </c>
      <c r="E87">
        <v>0</v>
      </c>
      <c r="F87">
        <v>49422</v>
      </c>
      <c r="G87">
        <v>0</v>
      </c>
      <c r="H87">
        <v>7950</v>
      </c>
      <c r="I87">
        <v>93230</v>
      </c>
    </row>
    <row r="88" spans="2:9" x14ac:dyDescent="0.25">
      <c r="B88">
        <v>2097</v>
      </c>
      <c r="C88">
        <v>93230</v>
      </c>
      <c r="D88">
        <v>0</v>
      </c>
      <c r="E88">
        <v>0</v>
      </c>
      <c r="F88">
        <v>35612</v>
      </c>
      <c r="G88">
        <v>0</v>
      </c>
      <c r="H88">
        <v>5453</v>
      </c>
      <c r="I88">
        <v>63071</v>
      </c>
    </row>
    <row r="89" spans="2:9" x14ac:dyDescent="0.25">
      <c r="B89">
        <v>2098</v>
      </c>
      <c r="C89">
        <v>63071</v>
      </c>
      <c r="D89">
        <v>0</v>
      </c>
      <c r="E89">
        <v>0</v>
      </c>
      <c r="F89">
        <v>25073</v>
      </c>
      <c r="G89">
        <v>0</v>
      </c>
      <c r="H89">
        <v>3654</v>
      </c>
      <c r="I89">
        <v>41652</v>
      </c>
    </row>
    <row r="90" spans="2:9" x14ac:dyDescent="0.25">
      <c r="B90">
        <v>2099</v>
      </c>
      <c r="C90">
        <v>41652</v>
      </c>
      <c r="D90">
        <v>0</v>
      </c>
      <c r="E90">
        <v>0</v>
      </c>
      <c r="F90">
        <v>17223</v>
      </c>
      <c r="G90">
        <v>0</v>
      </c>
      <c r="H90">
        <v>2390</v>
      </c>
      <c r="I90">
        <v>26819</v>
      </c>
    </row>
    <row r="91" spans="2:9" x14ac:dyDescent="0.25">
      <c r="B91">
        <v>2100</v>
      </c>
      <c r="C91">
        <v>26819</v>
      </c>
      <c r="D91">
        <v>0</v>
      </c>
      <c r="E91">
        <v>0</v>
      </c>
      <c r="F91">
        <v>11524</v>
      </c>
      <c r="G91">
        <v>0</v>
      </c>
      <c r="H91">
        <v>1523</v>
      </c>
      <c r="I91">
        <v>16818</v>
      </c>
    </row>
    <row r="92" spans="2:9" x14ac:dyDescent="0.25">
      <c r="B92">
        <v>2101</v>
      </c>
      <c r="C92">
        <v>16818</v>
      </c>
      <c r="D92">
        <v>0</v>
      </c>
      <c r="E92">
        <v>0</v>
      </c>
      <c r="F92">
        <v>7501</v>
      </c>
      <c r="G92">
        <v>0</v>
      </c>
      <c r="H92">
        <v>946</v>
      </c>
      <c r="I92">
        <v>10263</v>
      </c>
    </row>
    <row r="93" spans="2:9" x14ac:dyDescent="0.25">
      <c r="B93">
        <v>2102</v>
      </c>
      <c r="C93">
        <v>10263</v>
      </c>
      <c r="D93">
        <v>0</v>
      </c>
      <c r="E93">
        <v>0</v>
      </c>
      <c r="F93">
        <v>4744</v>
      </c>
      <c r="G93">
        <v>0</v>
      </c>
      <c r="H93">
        <v>571</v>
      </c>
      <c r="I93">
        <v>6090</v>
      </c>
    </row>
    <row r="94" spans="2:9" x14ac:dyDescent="0.25">
      <c r="B94">
        <v>2103</v>
      </c>
      <c r="C94">
        <v>6090</v>
      </c>
      <c r="D94">
        <v>0</v>
      </c>
      <c r="E94">
        <v>0</v>
      </c>
      <c r="F94">
        <v>2912</v>
      </c>
      <c r="G94">
        <v>0</v>
      </c>
      <c r="H94">
        <v>336</v>
      </c>
      <c r="I94">
        <v>3514</v>
      </c>
    </row>
    <row r="95" spans="2:9" x14ac:dyDescent="0.25">
      <c r="B95">
        <v>2104</v>
      </c>
      <c r="C95">
        <v>3514</v>
      </c>
      <c r="D95">
        <v>0</v>
      </c>
      <c r="E95">
        <v>0</v>
      </c>
      <c r="F95">
        <v>1733</v>
      </c>
      <c r="G95">
        <v>0</v>
      </c>
      <c r="H95">
        <v>191</v>
      </c>
      <c r="I95">
        <v>1972</v>
      </c>
    </row>
    <row r="96" spans="2:9" x14ac:dyDescent="0.25">
      <c r="B96">
        <v>2105</v>
      </c>
      <c r="C96">
        <v>1972</v>
      </c>
      <c r="D96">
        <v>0</v>
      </c>
      <c r="E96">
        <v>0</v>
      </c>
      <c r="F96">
        <v>1001</v>
      </c>
      <c r="G96">
        <v>0</v>
      </c>
      <c r="H96">
        <v>107</v>
      </c>
      <c r="I96">
        <v>1078</v>
      </c>
    </row>
    <row r="97" spans="2:9" x14ac:dyDescent="0.25">
      <c r="B97">
        <v>2106</v>
      </c>
      <c r="C97">
        <v>1078</v>
      </c>
      <c r="D97">
        <v>0</v>
      </c>
      <c r="E97">
        <v>0</v>
      </c>
      <c r="F97">
        <v>561</v>
      </c>
      <c r="G97">
        <v>0</v>
      </c>
      <c r="H97">
        <v>58</v>
      </c>
      <c r="I97">
        <v>575</v>
      </c>
    </row>
    <row r="98" spans="2:9" x14ac:dyDescent="0.25">
      <c r="B98">
        <v>2107</v>
      </c>
      <c r="C98">
        <v>575</v>
      </c>
      <c r="D98">
        <v>0</v>
      </c>
      <c r="E98">
        <v>0</v>
      </c>
      <c r="F98">
        <v>306</v>
      </c>
      <c r="G98">
        <v>0</v>
      </c>
      <c r="H98">
        <v>30</v>
      </c>
      <c r="I98">
        <v>299</v>
      </c>
    </row>
    <row r="99" spans="2:9" x14ac:dyDescent="0.25">
      <c r="B99">
        <v>2108</v>
      </c>
      <c r="C99">
        <v>299</v>
      </c>
      <c r="D99">
        <v>0</v>
      </c>
      <c r="E99">
        <v>0</v>
      </c>
      <c r="F99">
        <v>163</v>
      </c>
      <c r="G99">
        <v>0</v>
      </c>
      <c r="H99">
        <v>16</v>
      </c>
      <c r="I99">
        <v>152</v>
      </c>
    </row>
    <row r="100" spans="2:9" x14ac:dyDescent="0.25">
      <c r="B100">
        <v>2109</v>
      </c>
      <c r="C100">
        <v>152</v>
      </c>
      <c r="D100">
        <v>0</v>
      </c>
      <c r="E100">
        <v>0</v>
      </c>
      <c r="F100">
        <v>85</v>
      </c>
      <c r="G100">
        <v>0</v>
      </c>
      <c r="H100">
        <v>8</v>
      </c>
      <c r="I100">
        <v>75</v>
      </c>
    </row>
    <row r="101" spans="2:9" x14ac:dyDescent="0.25">
      <c r="B101">
        <v>2110</v>
      </c>
      <c r="C101">
        <v>75</v>
      </c>
      <c r="D101">
        <v>0</v>
      </c>
      <c r="E101">
        <v>0</v>
      </c>
      <c r="F101">
        <v>43</v>
      </c>
      <c r="G101">
        <v>0</v>
      </c>
      <c r="H101">
        <v>4</v>
      </c>
      <c r="I101">
        <v>36</v>
      </c>
    </row>
    <row r="102" spans="2:9" x14ac:dyDescent="0.25">
      <c r="B102">
        <v>2111</v>
      </c>
      <c r="C102">
        <v>36</v>
      </c>
      <c r="D102">
        <v>0</v>
      </c>
      <c r="E102">
        <v>0</v>
      </c>
      <c r="F102">
        <v>21</v>
      </c>
      <c r="G102">
        <v>0</v>
      </c>
      <c r="H102">
        <v>1</v>
      </c>
      <c r="I102">
        <v>16</v>
      </c>
    </row>
    <row r="103" spans="2:9" x14ac:dyDescent="0.25">
      <c r="B103">
        <v>2112</v>
      </c>
      <c r="C103">
        <v>16</v>
      </c>
      <c r="D103">
        <v>0</v>
      </c>
      <c r="E103">
        <v>0</v>
      </c>
      <c r="F103">
        <v>10</v>
      </c>
      <c r="G103">
        <v>0</v>
      </c>
      <c r="H103">
        <v>1</v>
      </c>
      <c r="I103">
        <v>7</v>
      </c>
    </row>
    <row r="104" spans="2:9" x14ac:dyDescent="0.25">
      <c r="B104">
        <v>2113</v>
      </c>
      <c r="C104">
        <v>7</v>
      </c>
      <c r="D104">
        <v>0</v>
      </c>
      <c r="E104">
        <v>0</v>
      </c>
      <c r="F104">
        <v>5</v>
      </c>
      <c r="G104">
        <v>0</v>
      </c>
      <c r="H104">
        <v>1</v>
      </c>
      <c r="I104">
        <v>3</v>
      </c>
    </row>
    <row r="105" spans="2:9" x14ac:dyDescent="0.25">
      <c r="B105">
        <v>2114</v>
      </c>
      <c r="C105">
        <v>3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1</v>
      </c>
    </row>
    <row r="106" spans="2:9" x14ac:dyDescent="0.25">
      <c r="B106">
        <v>2115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</row>
    <row r="107" spans="2:9" x14ac:dyDescent="0.25">
      <c r="B107">
        <v>2116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>
      <selection activeCell="B7" sqref="B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B7" sqref="B7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0" x14ac:dyDescent="0.25">
      <c r="A1" s="16" t="s">
        <v>8</v>
      </c>
    </row>
    <row r="2" spans="1:10" x14ac:dyDescent="0.25">
      <c r="A2" s="22" t="s">
        <v>27</v>
      </c>
      <c r="B2" s="22" t="s">
        <v>55</v>
      </c>
    </row>
    <row r="3" spans="1:10" x14ac:dyDescent="0.25">
      <c r="A3" s="22" t="s">
        <v>28</v>
      </c>
      <c r="B3" s="22" t="s">
        <v>67</v>
      </c>
    </row>
    <row r="6" spans="1:10" x14ac:dyDescent="0.25">
      <c r="C6" s="23" t="s">
        <v>30</v>
      </c>
      <c r="D6" s="24" t="s">
        <v>31</v>
      </c>
      <c r="E6" s="24" t="s">
        <v>32</v>
      </c>
      <c r="F6" s="24" t="s">
        <v>33</v>
      </c>
      <c r="G6" s="24" t="s">
        <v>36</v>
      </c>
      <c r="H6" s="24" t="s">
        <v>37</v>
      </c>
      <c r="I6" s="24" t="s">
        <v>35</v>
      </c>
      <c r="J6" s="24" t="s">
        <v>34</v>
      </c>
    </row>
    <row r="7" spans="1:10" x14ac:dyDescent="0.25">
      <c r="C7" s="23" t="s">
        <v>66</v>
      </c>
      <c r="D7" s="24">
        <v>20</v>
      </c>
      <c r="E7" s="24">
        <v>0</v>
      </c>
      <c r="F7" s="28">
        <v>4</v>
      </c>
      <c r="G7" s="24">
        <v>1</v>
      </c>
      <c r="H7" s="24">
        <v>1</v>
      </c>
      <c r="I7" s="24">
        <v>60</v>
      </c>
      <c r="J7" s="24">
        <v>5</v>
      </c>
    </row>
  </sheetData>
  <hyperlinks>
    <hyperlink ref="A1" location="TOC!A1" display="TOC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74"/>
  <sheetViews>
    <sheetView workbookViewId="0">
      <selection activeCell="B36" sqref="B36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x14ac:dyDescent="0.25">
      <c r="A1" s="16" t="s">
        <v>8</v>
      </c>
    </row>
    <row r="2" spans="1:2" ht="34.5" customHeight="1" x14ac:dyDescent="0.25">
      <c r="A2" s="1" t="s">
        <v>29</v>
      </c>
      <c r="B2" s="2" t="s">
        <v>53</v>
      </c>
    </row>
    <row r="3" spans="1:2" x14ac:dyDescent="0.25">
      <c r="A3" s="1"/>
      <c r="B3" s="4"/>
    </row>
    <row r="72" spans="3:5" x14ac:dyDescent="0.25">
      <c r="C72" s="27"/>
      <c r="D72" s="36"/>
      <c r="E72" s="36"/>
    </row>
    <row r="73" spans="3:5" x14ac:dyDescent="0.25">
      <c r="C73" s="27"/>
    </row>
    <row r="74" spans="3:5" x14ac:dyDescent="0.25">
      <c r="C74" s="27"/>
    </row>
  </sheetData>
  <hyperlinks>
    <hyperlink ref="A1" location="TOC!A1" display="TOC" xr:uid="{61ADAD91-5374-49F8-8EDB-4514C68A1D1F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19"/>
  <sheetViews>
    <sheetView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6" t="s">
        <v>8</v>
      </c>
    </row>
    <row r="3" spans="1:3" x14ac:dyDescent="0.25">
      <c r="A3" t="s">
        <v>54</v>
      </c>
      <c r="C3" s="5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8" t="s">
        <v>5</v>
      </c>
      <c r="B5" t="s">
        <v>24</v>
      </c>
    </row>
    <row r="6" spans="1:3" ht="61.5" customHeight="1" x14ac:dyDescent="0.25">
      <c r="A6" s="8" t="s">
        <v>3</v>
      </c>
      <c r="B6" s="2" t="s">
        <v>58</v>
      </c>
    </row>
    <row r="7" spans="1:3" ht="171" customHeight="1" x14ac:dyDescent="0.25">
      <c r="A7" s="18" t="s">
        <v>4</v>
      </c>
      <c r="B7" s="2" t="s">
        <v>59</v>
      </c>
      <c r="C7" s="3"/>
    </row>
    <row r="8" spans="1:3" ht="156" customHeight="1" x14ac:dyDescent="0.25">
      <c r="A8" s="1" t="s">
        <v>2</v>
      </c>
      <c r="B8" s="20" t="s">
        <v>61</v>
      </c>
      <c r="C8" s="11"/>
    </row>
    <row r="9" spans="1:3" ht="139.5" customHeight="1" x14ac:dyDescent="0.25">
      <c r="A9" s="34" t="s">
        <v>60</v>
      </c>
      <c r="B9" s="20"/>
    </row>
    <row r="17" spans="2:3" x14ac:dyDescent="0.25">
      <c r="B17" s="29">
        <v>6497465689</v>
      </c>
      <c r="C17" s="29">
        <v>6862370246</v>
      </c>
    </row>
    <row r="18" spans="2:3" x14ac:dyDescent="0.25">
      <c r="B18" s="29">
        <v>108291094820</v>
      </c>
      <c r="C18" s="29">
        <v>114372837433</v>
      </c>
    </row>
    <row r="19" spans="2:3" x14ac:dyDescent="0.25">
      <c r="B19" s="38">
        <f>B17/B18</f>
        <v>5.9999999998153128E-2</v>
      </c>
      <c r="C19" s="38">
        <f>C17/C18</f>
        <v>6.0000000000174865E-2</v>
      </c>
    </row>
  </sheetData>
  <hyperlinks>
    <hyperlink ref="A1" location="TOC!A1" display="TOC" xr:uid="{00000000-0004-0000-04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C14"/>
  <sheetViews>
    <sheetView topLeftCell="A4" workbookViewId="0">
      <selection activeCell="B31" sqref="B31:B32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6" t="s">
        <v>8</v>
      </c>
    </row>
    <row r="2" spans="1:3" x14ac:dyDescent="0.25">
      <c r="A2" s="16"/>
      <c r="C2" t="s">
        <v>57</v>
      </c>
    </row>
    <row r="3" spans="1:3" x14ac:dyDescent="0.25">
      <c r="A3" s="16"/>
    </row>
    <row r="4" spans="1:3" x14ac:dyDescent="0.25">
      <c r="C4" s="5" t="s">
        <v>7</v>
      </c>
    </row>
    <row r="5" spans="1:3" ht="25.5" customHeight="1" x14ac:dyDescent="0.25">
      <c r="A5" s="7" t="s">
        <v>6</v>
      </c>
      <c r="B5" s="12">
        <v>7.2499999999999995E-2</v>
      </c>
    </row>
    <row r="6" spans="1:3" x14ac:dyDescent="0.25">
      <c r="A6" s="5" t="s">
        <v>63</v>
      </c>
      <c r="B6" s="39">
        <v>0.03</v>
      </c>
    </row>
    <row r="7" spans="1:3" x14ac:dyDescent="0.25">
      <c r="A7" s="5" t="s">
        <v>64</v>
      </c>
      <c r="B7" s="58">
        <v>5.0000000000000001E-3</v>
      </c>
    </row>
    <row r="8" spans="1:3" ht="105" customHeight="1" x14ac:dyDescent="0.25">
      <c r="A8" s="9" t="s">
        <v>25</v>
      </c>
      <c r="B8" s="2" t="s">
        <v>62</v>
      </c>
    </row>
    <row r="11" spans="1:3" ht="124.5" customHeight="1" x14ac:dyDescent="0.25">
      <c r="A11" s="10"/>
      <c r="B11" s="2"/>
    </row>
    <row r="13" spans="1:3" x14ac:dyDescent="0.25">
      <c r="A13" s="21" t="s">
        <v>26</v>
      </c>
      <c r="B13" s="21"/>
    </row>
    <row r="14" spans="1:3" x14ac:dyDescent="0.25">
      <c r="A14" s="5"/>
      <c r="C14" s="6"/>
    </row>
  </sheetData>
  <hyperlinks>
    <hyperlink ref="A1" location="TOC!A1" display="TOC" xr:uid="{00000000-0004-0000-05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O22"/>
  <sheetViews>
    <sheetView zoomScale="85" zoomScaleNormal="85" workbookViewId="0">
      <selection activeCell="G16" sqref="G16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19" bestFit="1" customWidth="1"/>
    <col min="4" max="4" width="32.28515625" style="31" customWidth="1"/>
    <col min="5" max="5" width="32.28515625" style="29" customWidth="1"/>
    <col min="6" max="6" width="32.28515625" style="32" customWidth="1"/>
    <col min="7" max="7" width="32.28515625" style="29" customWidth="1"/>
    <col min="8" max="8" width="32.28515625" style="33" customWidth="1"/>
    <col min="9" max="9" width="15.7109375" customWidth="1"/>
    <col min="10" max="10" width="10.85546875" customWidth="1"/>
    <col min="12" max="15" width="27.28515625" customWidth="1"/>
    <col min="16" max="19" width="14.5703125" customWidth="1"/>
  </cols>
  <sheetData>
    <row r="1" spans="1:15" x14ac:dyDescent="0.25">
      <c r="A1" s="16" t="s">
        <v>8</v>
      </c>
    </row>
    <row r="2" spans="1:15" x14ac:dyDescent="0.25">
      <c r="A2" s="22" t="s">
        <v>27</v>
      </c>
      <c r="B2" s="22" t="s">
        <v>95</v>
      </c>
    </row>
    <row r="3" spans="1:15" x14ac:dyDescent="0.25">
      <c r="A3" s="22" t="s">
        <v>28</v>
      </c>
      <c r="B3" s="22" t="s">
        <v>98</v>
      </c>
      <c r="F3" s="30"/>
    </row>
    <row r="4" spans="1:15" x14ac:dyDescent="0.25">
      <c r="A4" t="s">
        <v>38</v>
      </c>
      <c r="B4" t="s">
        <v>40</v>
      </c>
    </row>
    <row r="5" spans="1:15" x14ac:dyDescent="0.25">
      <c r="B5" s="14"/>
    </row>
    <row r="6" spans="1:15" ht="30.75" customHeight="1" x14ac:dyDescent="0.25">
      <c r="C6" s="26" t="s">
        <v>39</v>
      </c>
      <c r="D6" s="63" t="s">
        <v>88</v>
      </c>
      <c r="E6" s="64" t="s">
        <v>89</v>
      </c>
      <c r="F6" s="65" t="s">
        <v>90</v>
      </c>
      <c r="G6" s="66" t="s">
        <v>91</v>
      </c>
      <c r="H6" s="67" t="s">
        <v>92</v>
      </c>
      <c r="I6" s="66" t="s">
        <v>93</v>
      </c>
      <c r="J6" s="68" t="s">
        <v>94</v>
      </c>
      <c r="K6" s="13"/>
    </row>
    <row r="7" spans="1:15" ht="30.75" customHeight="1" x14ac:dyDescent="0.25">
      <c r="C7" s="37" t="s">
        <v>30</v>
      </c>
      <c r="D7" s="69" t="s">
        <v>41</v>
      </c>
      <c r="E7" s="70" t="s">
        <v>42</v>
      </c>
      <c r="F7" s="71" t="s">
        <v>43</v>
      </c>
      <c r="G7" s="72" t="s">
        <v>44</v>
      </c>
      <c r="H7" s="73" t="s">
        <v>45</v>
      </c>
      <c r="I7" s="72" t="s">
        <v>46</v>
      </c>
      <c r="J7" s="74" t="s">
        <v>47</v>
      </c>
      <c r="K7" s="72" t="s">
        <v>48</v>
      </c>
    </row>
    <row r="8" spans="1:15" x14ac:dyDescent="0.25">
      <c r="C8" s="75" t="s">
        <v>56</v>
      </c>
      <c r="D8" s="76"/>
      <c r="E8" s="77">
        <v>2012</v>
      </c>
      <c r="F8" s="81">
        <v>0.75</v>
      </c>
      <c r="G8" s="59">
        <v>21</v>
      </c>
      <c r="H8" s="81">
        <v>0.7</v>
      </c>
      <c r="I8" s="59">
        <v>18</v>
      </c>
      <c r="J8" s="80">
        <v>0</v>
      </c>
      <c r="K8" s="60" t="s">
        <v>97</v>
      </c>
    </row>
    <row r="9" spans="1:15" x14ac:dyDescent="0.25">
      <c r="B9" s="52"/>
      <c r="C9" s="56"/>
      <c r="D9" s="57"/>
      <c r="E9" s="77">
        <v>2013</v>
      </c>
      <c r="F9" s="81">
        <v>0.125</v>
      </c>
      <c r="G9" s="59">
        <v>14</v>
      </c>
      <c r="H9" s="81">
        <v>0.1</v>
      </c>
      <c r="I9" s="59">
        <v>12</v>
      </c>
      <c r="J9" s="80">
        <v>0</v>
      </c>
      <c r="K9" s="60" t="s">
        <v>65</v>
      </c>
    </row>
    <row r="10" spans="1:15" x14ac:dyDescent="0.25">
      <c r="B10" s="52"/>
      <c r="C10" s="56"/>
      <c r="D10" s="57"/>
      <c r="E10" s="77">
        <v>2014</v>
      </c>
      <c r="F10" s="81">
        <v>0.125</v>
      </c>
      <c r="G10" s="59">
        <v>14</v>
      </c>
      <c r="H10" s="81">
        <v>0.1</v>
      </c>
      <c r="I10" s="59">
        <v>13</v>
      </c>
      <c r="J10" s="80">
        <v>0</v>
      </c>
      <c r="K10" s="60" t="s">
        <v>65</v>
      </c>
    </row>
    <row r="11" spans="1:15" x14ac:dyDescent="0.25">
      <c r="B11" s="52"/>
      <c r="C11" s="56"/>
      <c r="D11" s="57"/>
      <c r="E11" s="77">
        <v>2015</v>
      </c>
      <c r="F11" s="81">
        <v>0.125</v>
      </c>
      <c r="G11" s="59">
        <v>14</v>
      </c>
      <c r="H11" s="81">
        <v>0.1</v>
      </c>
      <c r="I11" s="59">
        <v>14</v>
      </c>
      <c r="J11" s="80">
        <v>0</v>
      </c>
      <c r="K11" s="60" t="s">
        <v>65</v>
      </c>
    </row>
    <row r="12" spans="1:15" x14ac:dyDescent="0.25">
      <c r="B12" s="52"/>
      <c r="C12" s="56"/>
      <c r="D12" s="57"/>
    </row>
    <row r="15" spans="1:15" x14ac:dyDescent="0.25">
      <c r="L15" s="40"/>
      <c r="M15" s="41"/>
      <c r="N15" s="42"/>
      <c r="O15" s="43"/>
    </row>
    <row r="16" spans="1:15" x14ac:dyDescent="0.25">
      <c r="L16" s="44"/>
      <c r="M16" s="45"/>
      <c r="N16" s="45"/>
      <c r="O16" s="45"/>
    </row>
    <row r="17" spans="12:15" x14ac:dyDescent="0.25">
      <c r="L17" s="44"/>
      <c r="M17" s="46"/>
      <c r="N17" s="46"/>
      <c r="O17" s="46"/>
    </row>
    <row r="18" spans="12:15" x14ac:dyDescent="0.25">
      <c r="L18" s="44"/>
      <c r="M18" s="46"/>
      <c r="N18" s="46"/>
      <c r="O18" s="46"/>
    </row>
    <row r="19" spans="12:15" x14ac:dyDescent="0.25">
      <c r="L19" s="44"/>
      <c r="M19" s="46"/>
      <c r="N19" s="46"/>
      <c r="O19" s="47"/>
    </row>
    <row r="20" spans="12:15" x14ac:dyDescent="0.25">
      <c r="L20" s="44"/>
      <c r="M20" s="48"/>
      <c r="N20" s="48"/>
      <c r="O20" s="48"/>
    </row>
    <row r="21" spans="12:15" x14ac:dyDescent="0.25">
      <c r="L21" s="44"/>
      <c r="M21" s="48"/>
      <c r="N21" s="48"/>
      <c r="O21" s="48"/>
    </row>
    <row r="22" spans="12:15" x14ac:dyDescent="0.25">
      <c r="L22" s="44"/>
      <c r="M22" s="46"/>
      <c r="N22" s="49"/>
      <c r="O22" s="50"/>
    </row>
  </sheetData>
  <hyperlinks>
    <hyperlink ref="A1" location="TOC!A1" display="TOC" xr:uid="{00000000-0004-0000-0A00-000000000000}"/>
  </hyperlink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761C-2B4D-4952-B770-B1A990EAC888}">
  <dimension ref="A1:O22"/>
  <sheetViews>
    <sheetView zoomScale="85" zoomScaleNormal="85" workbookViewId="0">
      <selection activeCell="D17" sqref="D17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19" bestFit="1" customWidth="1"/>
    <col min="4" max="4" width="32.28515625" style="31" customWidth="1"/>
    <col min="5" max="5" width="32.28515625" style="29" customWidth="1"/>
    <col min="6" max="6" width="32.28515625" style="32" customWidth="1"/>
    <col min="7" max="7" width="32.28515625" style="29" customWidth="1"/>
    <col min="8" max="8" width="32.28515625" style="33" customWidth="1"/>
    <col min="9" max="9" width="15.7109375" customWidth="1"/>
    <col min="12" max="15" width="27.28515625" customWidth="1"/>
    <col min="16" max="19" width="14.5703125" customWidth="1"/>
  </cols>
  <sheetData>
    <row r="1" spans="1:15" x14ac:dyDescent="0.25">
      <c r="A1" s="16" t="s">
        <v>8</v>
      </c>
    </row>
    <row r="2" spans="1:15" x14ac:dyDescent="0.25">
      <c r="A2" s="22" t="s">
        <v>27</v>
      </c>
      <c r="B2" s="22" t="s">
        <v>95</v>
      </c>
    </row>
    <row r="3" spans="1:15" x14ac:dyDescent="0.25">
      <c r="A3" s="22" t="s">
        <v>28</v>
      </c>
      <c r="B3" s="22" t="s">
        <v>96</v>
      </c>
      <c r="F3" s="30"/>
    </row>
    <row r="4" spans="1:15" x14ac:dyDescent="0.25">
      <c r="A4" t="s">
        <v>38</v>
      </c>
      <c r="B4" t="s">
        <v>40</v>
      </c>
    </row>
    <row r="5" spans="1:15" x14ac:dyDescent="0.25">
      <c r="B5" s="14"/>
    </row>
    <row r="6" spans="1:15" ht="30.75" customHeight="1" x14ac:dyDescent="0.25">
      <c r="C6" s="26" t="s">
        <v>39</v>
      </c>
      <c r="D6" s="63" t="s">
        <v>88</v>
      </c>
      <c r="E6" s="64" t="s">
        <v>89</v>
      </c>
      <c r="F6" s="65" t="s">
        <v>90</v>
      </c>
      <c r="G6" s="66" t="s">
        <v>91</v>
      </c>
      <c r="H6" s="67" t="s">
        <v>92</v>
      </c>
      <c r="I6" s="66" t="s">
        <v>93</v>
      </c>
      <c r="J6" s="68" t="s">
        <v>94</v>
      </c>
      <c r="K6" s="13"/>
    </row>
    <row r="7" spans="1:15" ht="30.75" customHeight="1" x14ac:dyDescent="0.25">
      <c r="C7" s="37" t="s">
        <v>30</v>
      </c>
      <c r="D7" s="69" t="s">
        <v>41</v>
      </c>
      <c r="E7" s="70" t="s">
        <v>42</v>
      </c>
      <c r="F7" s="71" t="s">
        <v>43</v>
      </c>
      <c r="G7" s="72" t="s">
        <v>44</v>
      </c>
      <c r="H7" s="73" t="s">
        <v>45</v>
      </c>
      <c r="I7" s="72" t="s">
        <v>46</v>
      </c>
      <c r="J7" s="74" t="s">
        <v>47</v>
      </c>
      <c r="K7" s="72" t="s">
        <v>48</v>
      </c>
    </row>
    <row r="8" spans="1:15" x14ac:dyDescent="0.25">
      <c r="C8" s="75" t="s">
        <v>56</v>
      </c>
      <c r="D8" s="76"/>
      <c r="E8" s="77">
        <v>2014</v>
      </c>
      <c r="F8" s="78">
        <v>20000000000</v>
      </c>
      <c r="G8" s="59">
        <v>15</v>
      </c>
      <c r="H8" s="79">
        <v>1983860720</v>
      </c>
      <c r="I8" s="59">
        <v>15</v>
      </c>
      <c r="J8" s="80">
        <v>0</v>
      </c>
      <c r="K8" s="60" t="s">
        <v>65</v>
      </c>
    </row>
    <row r="9" spans="1:15" x14ac:dyDescent="0.25">
      <c r="B9" s="52"/>
      <c r="C9" s="56"/>
      <c r="D9" s="57"/>
      <c r="E9" s="53"/>
      <c r="F9" s="54"/>
      <c r="G9" s="53"/>
      <c r="H9" s="55"/>
      <c r="I9" s="51"/>
      <c r="J9" s="51"/>
    </row>
    <row r="10" spans="1:15" x14ac:dyDescent="0.25">
      <c r="B10" s="52"/>
      <c r="C10" s="56"/>
      <c r="D10" s="57"/>
      <c r="E10" s="53"/>
      <c r="F10" s="54"/>
      <c r="G10" s="53"/>
      <c r="H10" s="55"/>
      <c r="I10" s="51"/>
      <c r="J10" s="51"/>
    </row>
    <row r="11" spans="1:15" x14ac:dyDescent="0.25">
      <c r="B11" s="52"/>
      <c r="C11" s="56"/>
      <c r="D11" s="57"/>
      <c r="E11" s="53"/>
      <c r="F11" s="54"/>
      <c r="G11" s="53"/>
      <c r="H11" s="55"/>
      <c r="I11" s="51"/>
      <c r="J11" s="51"/>
    </row>
    <row r="12" spans="1:15" x14ac:dyDescent="0.25">
      <c r="B12" s="52"/>
      <c r="C12" s="56"/>
      <c r="D12" s="57"/>
    </row>
    <row r="15" spans="1:15" x14ac:dyDescent="0.25">
      <c r="L15" s="40"/>
      <c r="M15" s="41"/>
      <c r="N15" s="42"/>
      <c r="O15" s="43"/>
    </row>
    <row r="16" spans="1:15" x14ac:dyDescent="0.25">
      <c r="L16" s="44"/>
      <c r="M16" s="45"/>
      <c r="N16" s="45"/>
      <c r="O16" s="45"/>
    </row>
    <row r="17" spans="12:15" x14ac:dyDescent="0.25">
      <c r="L17" s="44"/>
      <c r="M17" s="46"/>
      <c r="N17" s="46"/>
      <c r="O17" s="46"/>
    </row>
    <row r="18" spans="12:15" x14ac:dyDescent="0.25">
      <c r="L18" s="44"/>
      <c r="M18" s="46"/>
      <c r="N18" s="46"/>
      <c r="O18" s="46"/>
    </row>
    <row r="19" spans="12:15" x14ac:dyDescent="0.25">
      <c r="L19" s="44"/>
      <c r="M19" s="46"/>
      <c r="N19" s="46"/>
      <c r="O19" s="47"/>
    </row>
    <row r="20" spans="12:15" x14ac:dyDescent="0.25">
      <c r="L20" s="44"/>
      <c r="M20" s="48"/>
      <c r="N20" s="48"/>
      <c r="O20" s="48"/>
    </row>
    <row r="21" spans="12:15" x14ac:dyDescent="0.25">
      <c r="L21" s="44"/>
      <c r="M21" s="48"/>
      <c r="N21" s="48"/>
      <c r="O21" s="48"/>
    </row>
    <row r="22" spans="12:15" x14ac:dyDescent="0.25">
      <c r="L22" s="44"/>
      <c r="M22" s="46"/>
      <c r="N22" s="49"/>
      <c r="O22" s="50"/>
    </row>
  </sheetData>
  <hyperlinks>
    <hyperlink ref="A1" location="TOC!A1" display="TOC" xr:uid="{C0763C61-078C-4527-9398-F1D812256B58}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6"/>
  <sheetViews>
    <sheetView tabSelected="1" workbookViewId="0">
      <selection activeCell="C16" sqref="C16"/>
    </sheetView>
  </sheetViews>
  <sheetFormatPr defaultRowHeight="15" x14ac:dyDescent="0.25"/>
  <cols>
    <col min="2" max="3" width="20.5703125" customWidth="1"/>
    <col min="4" max="4" width="24.5703125" customWidth="1"/>
    <col min="5" max="5" width="28.85546875" customWidth="1"/>
    <col min="6" max="6" width="77.7109375" customWidth="1"/>
    <col min="8" max="11" width="30.85546875" customWidth="1"/>
  </cols>
  <sheetData>
    <row r="1" spans="1:11" x14ac:dyDescent="0.25">
      <c r="A1" s="16" t="s">
        <v>8</v>
      </c>
    </row>
    <row r="2" spans="1:11" x14ac:dyDescent="0.25">
      <c r="A2" s="22" t="s">
        <v>27</v>
      </c>
      <c r="B2" s="22" t="s">
        <v>55</v>
      </c>
      <c r="C2" s="22"/>
      <c r="D2" s="22"/>
    </row>
    <row r="3" spans="1:11" x14ac:dyDescent="0.25">
      <c r="A3" s="22" t="s">
        <v>28</v>
      </c>
      <c r="B3" s="22" t="s">
        <v>99</v>
      </c>
      <c r="C3" s="22"/>
      <c r="D3" s="22"/>
    </row>
    <row r="4" spans="1:11" x14ac:dyDescent="0.25">
      <c r="A4" t="s">
        <v>38</v>
      </c>
    </row>
    <row r="6" spans="1:11" x14ac:dyDescent="0.25">
      <c r="C6" t="s">
        <v>50</v>
      </c>
      <c r="D6" t="s">
        <v>49</v>
      </c>
      <c r="H6" t="s">
        <v>50</v>
      </c>
      <c r="I6" t="s">
        <v>49</v>
      </c>
      <c r="J6">
        <v>2015</v>
      </c>
      <c r="K6">
        <v>2016</v>
      </c>
    </row>
    <row r="7" spans="1:11" x14ac:dyDescent="0.25">
      <c r="C7">
        <v>2017</v>
      </c>
      <c r="D7">
        <v>1</v>
      </c>
      <c r="H7">
        <v>2018</v>
      </c>
      <c r="I7">
        <f>SUM(J7:K7)</f>
        <v>-1001342868.6000001</v>
      </c>
      <c r="J7">
        <f>-4375013109*0.2</f>
        <v>-875002621.80000007</v>
      </c>
      <c r="K7">
        <f>-631701234*0.2</f>
        <v>-126340246.80000001</v>
      </c>
    </row>
    <row r="8" spans="1:11" x14ac:dyDescent="0.25">
      <c r="C8">
        <v>2018</v>
      </c>
      <c r="D8">
        <v>1</v>
      </c>
      <c r="H8">
        <v>2019</v>
      </c>
      <c r="I8">
        <f t="shared" ref="I8:I10" si="0">SUM(J8:K8)</f>
        <v>-1001342868.6000001</v>
      </c>
      <c r="J8">
        <f>-4375013109*0.2</f>
        <v>-875002621.80000007</v>
      </c>
      <c r="K8">
        <f>-631701234*0.2</f>
        <v>-126340246.80000001</v>
      </c>
    </row>
    <row r="9" spans="1:11" x14ac:dyDescent="0.25">
      <c r="C9">
        <v>2019</v>
      </c>
      <c r="D9">
        <v>1</v>
      </c>
      <c r="H9">
        <v>2020</v>
      </c>
      <c r="I9">
        <f t="shared" si="0"/>
        <v>-1001342868.6000001</v>
      </c>
      <c r="J9">
        <f>-4375013109*0.2</f>
        <v>-875002621.80000007</v>
      </c>
      <c r="K9">
        <f>-631701234*0.2</f>
        <v>-126340246.80000001</v>
      </c>
    </row>
    <row r="10" spans="1:11" x14ac:dyDescent="0.25">
      <c r="C10">
        <v>2020</v>
      </c>
      <c r="D10">
        <v>1</v>
      </c>
      <c r="H10">
        <v>2021</v>
      </c>
      <c r="I10" s="27">
        <f t="shared" si="0"/>
        <v>-126340246.80000001</v>
      </c>
      <c r="K10">
        <f>-631701234*0.2</f>
        <v>-126340246.80000001</v>
      </c>
    </row>
    <row r="11" spans="1:11" x14ac:dyDescent="0.25">
      <c r="C11">
        <v>2021</v>
      </c>
      <c r="D11">
        <v>1</v>
      </c>
      <c r="I11" s="35"/>
    </row>
    <row r="12" spans="1:11" x14ac:dyDescent="0.25">
      <c r="I12" s="35"/>
    </row>
    <row r="13" spans="1:11" x14ac:dyDescent="0.25">
      <c r="I13" s="35"/>
    </row>
    <row r="14" spans="1:11" x14ac:dyDescent="0.25">
      <c r="I14" s="35"/>
    </row>
    <row r="15" spans="1:11" x14ac:dyDescent="0.25">
      <c r="I15" s="35"/>
      <c r="J15" s="25"/>
    </row>
    <row r="16" spans="1:11" x14ac:dyDescent="0.25">
      <c r="I16" s="35"/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B1"/>
  <sheetViews>
    <sheetView workbookViewId="0">
      <selection activeCell="B7" sqref="B7"/>
    </sheetView>
  </sheetViews>
  <sheetFormatPr defaultRowHeight="15" x14ac:dyDescent="0.25"/>
  <cols>
    <col min="2" max="2" width="16.28515625" style="15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TOC</vt:lpstr>
      <vt:lpstr>Tier.param</vt:lpstr>
      <vt:lpstr>Tiers</vt:lpstr>
      <vt:lpstr>FundingPolicy</vt:lpstr>
      <vt:lpstr>Assumptions</vt:lpstr>
      <vt:lpstr>Init_amort</vt:lpstr>
      <vt:lpstr>Init_amort_old</vt:lpstr>
      <vt:lpstr>Init_unrecReturn</vt:lpstr>
      <vt:lpstr>External_Fund</vt:lpstr>
      <vt:lpstr>GASBcashflow</vt:lpstr>
      <vt:lpstr>detective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2018-12-12T22:09:32Z</dcterms:modified>
</cp:coreProperties>
</file>