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Git\PenSim-Projects\PPD150_Experiment\Inputs_Data_largePlans\"/>
    </mc:Choice>
  </mc:AlternateContent>
  <bookViews>
    <workbookView xWindow="0" yWindow="0" windowWidth="19170" windowHeight="11580" tabRatio="844" activeTab="4" xr2:uid="{00000000-000D-0000-FFFF-FFFF00000000}"/>
  </bookViews>
  <sheets>
    <sheet name="TOC" sheetId="42" r:id="rId1"/>
    <sheet name="checklist"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7" r:id="rId9"/>
    <sheet name="Actives_raw" sheetId="34" r:id="rId10"/>
    <sheet name="RetireesSched_SingleCol" sheetId="52" r:id="rId11"/>
    <sheet name="Retirees_raw" sheetId="32" r:id="rId12"/>
    <sheet name="RetirementRatesSched_SingleCol" sheetId="53" r:id="rId13"/>
    <sheet name="RetirementRates_raw" sheetId="54" r:id="rId14"/>
    <sheet name="TermRatesSched_SingleCol" sheetId="48" r:id="rId15"/>
    <sheet name="TermRates_raw" sheetId="40" r:id="rId16"/>
    <sheet name="DisbRatesSched_SingleCol" sheetId="29" r:id="rId17"/>
    <sheet name="DisbRatesByAge_raw" sheetId="41" r:id="rId18"/>
    <sheet name="SalaryGrowthSched_SingleCol" sheetId="9" r:id="rId19"/>
    <sheet name="SalaryGrowth_raw" sheetId="47" r:id="rId20"/>
    <sheet name="MortalityInfo" sheetId="30" r:id="rId21"/>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18" i="41" l="1"/>
  <c r="AO19" i="41"/>
  <c r="AO20" i="41"/>
  <c r="AO21" i="41"/>
  <c r="AO22" i="41"/>
  <c r="AO23" i="41"/>
  <c r="AO24" i="41"/>
  <c r="AO25" i="41"/>
  <c r="AO26" i="41"/>
  <c r="P13" i="9"/>
  <c r="P14" i="9"/>
  <c r="P15" i="9"/>
  <c r="P16" i="9"/>
  <c r="P17" i="9"/>
  <c r="P18" i="9"/>
  <c r="P19" i="9"/>
  <c r="P20" i="9"/>
  <c r="P21" i="9"/>
  <c r="P22" i="9"/>
  <c r="P23" i="9"/>
  <c r="P24" i="9"/>
  <c r="P25" i="9"/>
  <c r="P12" i="9"/>
  <c r="BY21" i="34" l="1"/>
  <c r="BY20" i="34"/>
  <c r="H8" i="48" l="1"/>
  <c r="AO17" i="41"/>
  <c r="AK9" i="41"/>
  <c r="AK10" i="41"/>
  <c r="AK11" i="41"/>
  <c r="AK12" i="41"/>
  <c r="AK13" i="41"/>
  <c r="AK14" i="41"/>
  <c r="AK15" i="41"/>
  <c r="AK17" i="41"/>
  <c r="AK18" i="41"/>
  <c r="AK19" i="41"/>
  <c r="AK20" i="41"/>
  <c r="AK21" i="41"/>
  <c r="AK22" i="41"/>
  <c r="AK23" i="41"/>
  <c r="AK24" i="41"/>
  <c r="AK25" i="41"/>
  <c r="AK26" i="41"/>
  <c r="AK8" i="41"/>
  <c r="AM4" i="41"/>
  <c r="AV9" i="40"/>
  <c r="AV10" i="40"/>
  <c r="AV11" i="40"/>
  <c r="AV12" i="40"/>
  <c r="AV13" i="40"/>
  <c r="AV14" i="40"/>
  <c r="AV15" i="40"/>
  <c r="AV16" i="40"/>
  <c r="AV17" i="40"/>
  <c r="AV18" i="40"/>
  <c r="AV8" i="40"/>
  <c r="AZ8" i="40"/>
  <c r="L14" i="1" l="1"/>
  <c r="CD15" i="9"/>
  <c r="CD16" i="9"/>
  <c r="CD17" i="9"/>
  <c r="CD18" i="9"/>
  <c r="CD19" i="9"/>
  <c r="CD20" i="9"/>
  <c r="CD21" i="9"/>
  <c r="CD22" i="9"/>
  <c r="CD23" i="9"/>
  <c r="CD24" i="9"/>
  <c r="CD25" i="9"/>
  <c r="CD14" i="9"/>
  <c r="CD13" i="9"/>
  <c r="CD12" i="9"/>
</calcChain>
</file>

<file path=xl/sharedStrings.xml><?xml version="1.0" encoding="utf-8"?>
<sst xmlns="http://schemas.openxmlformats.org/spreadsheetml/2006/main" count="865" uniqueCount="436">
  <si>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</si>
  <si>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</si>
  <si>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</si>
  <si>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</si>
  <si>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</si>
  <si>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</si>
  <si>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</si>
  <si>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</si>
  <si>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</si>
  <si>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</si>
  <si>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</si>
  <si>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</si>
  <si>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</si>
  <si>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</si>
  <si>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</si>
  <si>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</si>
  <si>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</si>
  <si>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</si>
  <si>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</si>
  <si>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</si>
  <si>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</si>
  <si>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</si>
  <si>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</si>
  <si>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</si>
  <si>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</si>
  <si>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</si>
  <si>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</si>
  <si>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</si>
  <si>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</si>
  <si>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</si>
  <si>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</si>
  <si>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</si>
  <si>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</si>
  <si>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</si>
  <si>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</si>
  <si>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</si>
  <si>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</si>
  <si>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</si>
  <si>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r>
      <rPr>
        <b/>
        <sz val="9"/>
        <rFont val="Arial"/>
        <family val="2"/>
      </rPr>
      <t>Age</t>
    </r>
  </si>
  <si>
    <t>type</t>
  </si>
  <si>
    <t>age.cell</t>
  </si>
  <si>
    <t>agegrp</t>
  </si>
  <si>
    <t>yosgrp</t>
  </si>
  <si>
    <t>nactives</t>
  </si>
  <si>
    <t>salary</t>
  </si>
  <si>
    <t>50-54</t>
  </si>
  <si>
    <t>55-59</t>
  </si>
  <si>
    <t>60-64</t>
  </si>
  <si>
    <t>65-69</t>
  </si>
  <si>
    <t>grate</t>
  </si>
  <si>
    <t>use ppd when avail, use inflation + prod (+ empl growth) when not</t>
  </si>
  <si>
    <t>erc_rule</t>
  </si>
  <si>
    <t>a text description of erc payment</t>
  </si>
  <si>
    <t>value</t>
  </si>
  <si>
    <t>inflation</t>
  </si>
  <si>
    <t>SummaryAssumptions</t>
  </si>
  <si>
    <t>ActivesSched</t>
  </si>
  <si>
    <t>5</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</si>
  <si>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</si>
  <si>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</si>
  <si>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</si>
  <si>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</si>
  <si>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</si>
  <si>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</si>
  <si>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</si>
  <si>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</si>
  <si>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</si>
  <si>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</si>
  <si>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</si>
  <si>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</si>
  <si>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</si>
  <si>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</si>
  <si>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</si>
  <si>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</si>
  <si>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</si>
  <si>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</si>
  <si>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</si>
  <si>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Data items needed</t>
  </si>
  <si>
    <t>Single values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</si>
  <si>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</si>
  <si>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</si>
  <si>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</si>
  <si>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</si>
  <si>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</si>
  <si>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</si>
  <si>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</si>
  <si>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</si>
  <si>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</si>
  <si>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</si>
  <si>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</si>
  <si>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</si>
  <si>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</si>
  <si>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</si>
  <si>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</si>
  <si>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</si>
  <si>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</si>
  <si>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</si>
  <si>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</si>
  <si>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</si>
  <si>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actives</t>
  </si>
  <si>
    <t>Actuarial liability, retired</t>
  </si>
  <si>
    <t>Actuarial liability, total</t>
  </si>
  <si>
    <t>Present value of benefits, actives</t>
  </si>
  <si>
    <t>Present value of benefits, retired</t>
  </si>
  <si>
    <t>employer contribution "rule"</t>
  </si>
  <si>
    <t>payroll of covered employees</t>
  </si>
  <si>
    <t>checklist</t>
  </si>
  <si>
    <t>MortalityInfo</t>
  </si>
  <si>
    <t>PVFNC_active</t>
  </si>
  <si>
    <t>Present value of future normal cost, actives</t>
  </si>
  <si>
    <t>assume</t>
  </si>
  <si>
    <t>payroll_growth</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</si>
  <si>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</si>
  <si>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</si>
  <si>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</si>
  <si>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</si>
  <si>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</si>
  <si>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</si>
  <si>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</si>
  <si>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</si>
  <si>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</si>
  <si>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</si>
  <si>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</si>
  <si>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</si>
  <si>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</si>
  <si>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</si>
  <si>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</si>
  <si>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</si>
  <si>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</si>
  <si>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</si>
  <si>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</si>
  <si>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</si>
  <si>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</si>
  <si>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</si>
  <si>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</si>
  <si>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</si>
  <si>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</si>
  <si>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</si>
  <si>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</si>
  <si>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</si>
  <si>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</si>
  <si>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</si>
  <si>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</si>
  <si>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</si>
  <si>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</si>
  <si>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</si>
  <si>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</si>
  <si>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</si>
  <si>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</si>
  <si>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</si>
  <si>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</si>
  <si>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</si>
  <si>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</si>
  <si>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</si>
  <si>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</si>
  <si>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</si>
  <si>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</si>
  <si>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</si>
  <si>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</si>
  <si>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</si>
  <si>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</si>
  <si>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</si>
  <si>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</si>
  <si>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</si>
  <si>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</si>
  <si>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</si>
  <si>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</si>
  <si>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</si>
  <si>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</si>
  <si>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</si>
  <si>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</si>
  <si>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</si>
  <si>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</si>
  <si>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</si>
  <si>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</si>
  <si>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</si>
  <si>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</si>
  <si>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</si>
  <si>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</si>
  <si>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</si>
  <si>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</si>
  <si>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</si>
  <si>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</si>
  <si>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</si>
  <si>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</si>
  <si>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</si>
  <si>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</si>
  <si>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</si>
  <si>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</si>
  <si>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</si>
  <si>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</si>
  <si>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</si>
  <si>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</si>
  <si>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</si>
  <si>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</si>
  <si>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</si>
  <si>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</si>
  <si>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</si>
  <si>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</si>
  <si>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</si>
  <si>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</si>
  <si>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</si>
  <si>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</si>
  <si>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</si>
  <si>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</si>
  <si>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</si>
  <si>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</si>
  <si>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</si>
  <si>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</si>
  <si>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</si>
  <si>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</si>
  <si>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</si>
  <si>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</si>
  <si>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</si>
  <si>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</si>
  <si>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</si>
  <si>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</si>
  <si>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</si>
  <si>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</si>
  <si>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</si>
  <si>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</si>
  <si>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</si>
  <si>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</si>
  <si>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</si>
  <si>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</si>
  <si>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</si>
  <si>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</si>
  <si>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</si>
  <si>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17</t>
  </si>
  <si>
    <t>DisbRatesByAge_raw</t>
  </si>
  <si>
    <t>18</t>
  </si>
  <si>
    <t>female</t>
  </si>
  <si>
    <t>yos</t>
  </si>
  <si>
    <t>age</t>
  </si>
  <si>
    <t>male</t>
  </si>
  <si>
    <t>yos &gt;= 10</t>
  </si>
  <si>
    <t>yos &lt;=10</t>
  </si>
  <si>
    <r>
      <rPr>
        <sz val="8"/>
        <rFont val="Arial"/>
        <family val="2"/>
      </rPr>
      <t>Under 25</t>
    </r>
  </si>
  <si>
    <r>
      <rPr>
        <sz val="8"/>
        <rFont val="Arial"/>
        <family val="2"/>
      </rPr>
      <t>25 - 29</t>
    </r>
  </si>
  <si>
    <r>
      <rPr>
        <sz val="8"/>
        <rFont val="Arial"/>
        <family val="2"/>
      </rPr>
      <t>30 - 34</t>
    </r>
  </si>
  <si>
    <r>
      <rPr>
        <sz val="8"/>
        <rFont val="Arial"/>
        <family val="2"/>
      </rPr>
      <t>35 - 39</t>
    </r>
  </si>
  <si>
    <r>
      <rPr>
        <sz val="8"/>
        <rFont val="Arial"/>
        <family val="2"/>
      </rPr>
      <t>40 - 44</t>
    </r>
  </si>
  <si>
    <r>
      <rPr>
        <sz val="8"/>
        <rFont val="Arial"/>
        <family val="2"/>
      </rPr>
      <t>45 - 49</t>
    </r>
  </si>
  <si>
    <r>
      <rPr>
        <sz val="8"/>
        <rFont val="Arial"/>
        <family val="2"/>
      </rPr>
      <t>50 - 54</t>
    </r>
  </si>
  <si>
    <r>
      <rPr>
        <sz val="8"/>
        <rFont val="Arial"/>
        <family val="2"/>
      </rPr>
      <t>55 - 59</t>
    </r>
  </si>
  <si>
    <r>
      <rPr>
        <sz val="8"/>
        <rFont val="Arial"/>
        <family val="2"/>
      </rPr>
      <t>60 - 64</t>
    </r>
  </si>
  <si>
    <t>65 &amp; over</t>
  </si>
  <si>
    <r>
      <rPr>
        <sz val="8"/>
        <color rgb="FFC00000"/>
        <rFont val="Arial"/>
        <family val="2"/>
      </rPr>
      <t>20</t>
    </r>
    <r>
      <rPr>
        <sz val="8"/>
        <rFont val="Arial"/>
        <family val="2"/>
      </rPr>
      <t>-24</t>
    </r>
  </si>
  <si>
    <t>25-29</t>
  </si>
  <si>
    <t>30-34</t>
  </si>
  <si>
    <t>35-39</t>
  </si>
  <si>
    <t>40-44</t>
  </si>
  <si>
    <t>45-49</t>
  </si>
  <si>
    <r>
      <t>65-</t>
    </r>
    <r>
      <rPr>
        <sz val="9"/>
        <color rgb="FFC00000"/>
        <rFont val="Arial"/>
        <family val="2"/>
      </rPr>
      <t>69</t>
    </r>
  </si>
  <si>
    <t>0-4</t>
  </si>
  <si>
    <t>5-9</t>
  </si>
  <si>
    <t>10-14</t>
  </si>
  <si>
    <t>15-19</t>
  </si>
  <si>
    <t>20-24</t>
  </si>
  <si>
    <r>
      <rPr>
        <b/>
        <sz val="9"/>
        <rFont val="Arial"/>
        <family val="2"/>
      </rPr>
      <t>30-34</t>
    </r>
  </si>
  <si>
    <r>
      <rPr>
        <b/>
        <sz val="9"/>
        <rFont val="Arial"/>
        <family val="2"/>
      </rPr>
      <t>35-39</t>
    </r>
  </si>
  <si>
    <r>
      <t>40</t>
    </r>
    <r>
      <rPr>
        <sz val="11"/>
        <color theme="1"/>
        <rFont val="Calibri"/>
        <family val="2"/>
        <scheme val="minor"/>
      </rPr>
      <t>-44</t>
    </r>
  </si>
  <si>
    <t>June 30 2016 AV</t>
  </si>
  <si>
    <t>av2016</t>
  </si>
  <si>
    <t>n14</t>
  </si>
  <si>
    <t>n21</t>
  </si>
  <si>
    <t>n17</t>
  </si>
  <si>
    <t>June 30 2016 CAFR</t>
  </si>
  <si>
    <t>n113</t>
  </si>
  <si>
    <t>calculated term payroll-growth</t>
  </si>
  <si>
    <t>n63</t>
  </si>
  <si>
    <t>see screenshots</t>
  </si>
  <si>
    <t>TRB 16</t>
  </si>
  <si>
    <r>
      <rPr>
        <b/>
        <sz val="10"/>
        <rFont val="Arial"/>
        <family val="2"/>
      </rPr>
      <t>Age and Service Distribution – All Active Members</t>
    </r>
  </si>
  <si>
    <r>
      <rPr>
        <b/>
        <sz val="9"/>
        <rFont val="Arial"/>
        <family val="2"/>
      </rPr>
      <t>Total</t>
    </r>
  </si>
  <si>
    <r>
      <rPr>
        <b/>
        <sz val="9"/>
        <rFont val="Arial"/>
        <family val="2"/>
      </rPr>
      <t>Years of Service</t>
    </r>
  </si>
  <si>
    <r>
      <rPr>
        <b/>
        <sz val="9"/>
        <rFont val="Arial"/>
        <family val="2"/>
      </rPr>
      <t>greater than 1</t>
    </r>
  </si>
  <si>
    <r>
      <rPr>
        <b/>
        <sz val="9"/>
        <rFont val="Arial"/>
        <family val="2"/>
      </rPr>
      <t>1 &amp; Under</t>
    </r>
  </si>
  <si>
    <r>
      <rPr>
        <b/>
        <sz val="9"/>
        <rFont val="Arial"/>
        <family val="2"/>
      </rPr>
      <t>&amp; under 5</t>
    </r>
  </si>
  <si>
    <r>
      <rPr>
        <b/>
        <sz val="9"/>
        <rFont val="Arial"/>
        <family val="2"/>
      </rPr>
      <t>5-9</t>
    </r>
  </si>
  <si>
    <r>
      <rPr>
        <b/>
        <sz val="9"/>
        <rFont val="Arial"/>
        <family val="2"/>
      </rPr>
      <t>10-14</t>
    </r>
  </si>
  <si>
    <r>
      <rPr>
        <b/>
        <sz val="9"/>
        <rFont val="Arial"/>
        <family val="2"/>
      </rPr>
      <t>15-19</t>
    </r>
  </si>
  <si>
    <r>
      <rPr>
        <b/>
        <sz val="9"/>
        <rFont val="Arial"/>
        <family val="2"/>
      </rPr>
      <t>20-24</t>
    </r>
  </si>
  <si>
    <r>
      <rPr>
        <b/>
        <sz val="9"/>
        <rFont val="Arial"/>
        <family val="2"/>
      </rPr>
      <t>Less than 25</t>
    </r>
  </si>
  <si>
    <r>
      <rPr>
        <b/>
        <sz val="9"/>
        <rFont val="Arial"/>
        <family val="2"/>
      </rPr>
      <t>25 to 30</t>
    </r>
  </si>
  <si>
    <r>
      <rPr>
        <b/>
        <sz val="9"/>
        <rFont val="Arial"/>
        <family val="2"/>
      </rPr>
      <t>30 to 35</t>
    </r>
  </si>
  <si>
    <r>
      <rPr>
        <b/>
        <sz val="9"/>
        <rFont val="Arial"/>
        <family val="2"/>
      </rPr>
      <t>35 to 40</t>
    </r>
  </si>
  <si>
    <r>
      <rPr>
        <b/>
        <sz val="9"/>
        <rFont val="Arial"/>
        <family val="2"/>
      </rPr>
      <t>40 to 45</t>
    </r>
  </si>
  <si>
    <r>
      <rPr>
        <b/>
        <sz val="9"/>
        <rFont val="Arial"/>
        <family val="2"/>
      </rPr>
      <t>45 to 50</t>
    </r>
  </si>
  <si>
    <r>
      <rPr>
        <b/>
        <sz val="9"/>
        <rFont val="Arial"/>
        <family val="2"/>
      </rPr>
      <t>50 to 55</t>
    </r>
  </si>
  <si>
    <r>
      <rPr>
        <b/>
        <sz val="9"/>
        <rFont val="Arial"/>
        <family val="2"/>
      </rPr>
      <t>55 to 60</t>
    </r>
  </si>
  <si>
    <r>
      <rPr>
        <b/>
        <sz val="9"/>
        <rFont val="Arial"/>
        <family val="2"/>
      </rPr>
      <t>60 to 65</t>
    </r>
  </si>
  <si>
    <r>
      <rPr>
        <b/>
        <sz val="9"/>
        <rFont val="Arial"/>
        <family val="2"/>
      </rPr>
      <t>65 to 70</t>
    </r>
  </si>
  <si>
    <r>
      <rPr>
        <b/>
        <sz val="9"/>
        <rFont val="Arial"/>
        <family val="2"/>
      </rPr>
      <t>70 and over</t>
    </r>
  </si>
  <si>
    <r>
      <rPr>
        <b/>
        <sz val="9"/>
        <rFont val="Arial"/>
        <family val="2"/>
      </rPr>
      <t>Age Unknown</t>
    </r>
  </si>
  <si>
    <r>
      <rPr>
        <b/>
        <sz val="9"/>
        <rFont val="Arial"/>
        <family val="2"/>
      </rPr>
      <t>25-29</t>
    </r>
  </si>
  <si>
    <r>
      <rPr>
        <b/>
        <sz val="9"/>
        <rFont val="Arial"/>
        <family val="2"/>
      </rPr>
      <t>40-44</t>
    </r>
  </si>
  <si>
    <r>
      <rPr>
        <b/>
        <sz val="9"/>
        <rFont val="Arial"/>
        <family val="2"/>
      </rPr>
      <t>45 &amp; Over</t>
    </r>
  </si>
  <si>
    <r>
      <rPr>
        <b/>
        <sz val="10"/>
        <rFont val="Arial"/>
        <family val="2"/>
      </rPr>
      <t>Table C.4</t>
    </r>
  </si>
  <si>
    <r>
      <rPr>
        <sz val="10"/>
        <color rgb="FFFFFFFF"/>
        <rFont val="Gill Sans MT"/>
        <family val="2"/>
      </rPr>
      <t>Table 6</t>
    </r>
  </si>
  <si>
    <r>
      <rPr>
        <b/>
        <sz val="8"/>
        <color rgb="FFFFFFFF"/>
        <rFont val="Calibri"/>
        <family val="2"/>
      </rPr>
      <t>Number of Retirements</t>
    </r>
  </si>
  <si>
    <r>
      <rPr>
        <b/>
        <sz val="8"/>
        <color rgb="FFFFFFFF"/>
        <rFont val="Calibri"/>
        <family val="2"/>
      </rPr>
      <t>Average Service Credit</t>
    </r>
  </si>
  <si>
    <r>
      <rPr>
        <b/>
        <sz val="8"/>
        <color rgb="FFFFFFFF"/>
        <rFont val="Calibri"/>
        <family val="2"/>
      </rPr>
      <t>Average Unmodified Allowance</t>
    </r>
  </si>
  <si>
    <r>
      <rPr>
        <b/>
        <sz val="8"/>
        <color rgb="FFFFFFFF"/>
        <rFont val="Calibri"/>
        <family val="2"/>
      </rPr>
      <t>Average Age at Retirement</t>
    </r>
  </si>
  <si>
    <t>example of Yimeng</t>
  </si>
  <si>
    <r>
      <rPr>
        <sz val="10"/>
        <color rgb="FFFFFFFF"/>
        <rFont val="Gill Sans MT"/>
        <family val="2"/>
      </rPr>
      <t>Members Retired for Service Characteristics¹ by Year of Retirement (continued)</t>
    </r>
  </si>
  <si>
    <r>
      <rPr>
        <b/>
        <sz val="8"/>
        <color rgb="FFFFFFFF"/>
        <rFont val="Calibri"/>
        <family val="2"/>
      </rPr>
      <t xml:space="preserve">Effective Date of
</t>
    </r>
    <r>
      <rPr>
        <b/>
        <sz val="8"/>
        <color rgb="FFFFFFFF"/>
        <rFont val="Calibri"/>
        <family val="2"/>
      </rPr>
      <t>Retirement by Service Credit</t>
    </r>
  </si>
  <si>
    <r>
      <rPr>
        <b/>
        <sz val="8"/>
        <color rgb="FFFFFFFF"/>
        <rFont val="Calibri"/>
        <family val="2"/>
      </rPr>
      <t>Average Final Compensation</t>
    </r>
    <r>
      <rPr>
        <b/>
        <vertAlign val="superscript"/>
        <sz val="5"/>
        <color rgb="FFFFFFFF"/>
        <rFont val="Calibri"/>
        <family val="2"/>
      </rPr>
      <t>3</t>
    </r>
  </si>
  <si>
    <r>
      <rPr>
        <b/>
        <sz val="7"/>
        <color rgb="FFFFFFFF"/>
        <rFont val="Calibri"/>
        <family val="2"/>
      </rPr>
      <t>7/1/2015 thru 6/30/2016</t>
    </r>
    <r>
      <rPr>
        <b/>
        <vertAlign val="superscript"/>
        <sz val="4"/>
        <color rgb="FFFFFFFF"/>
        <rFont val="Calibri"/>
        <family val="2"/>
      </rPr>
      <t>2,3</t>
    </r>
  </si>
  <si>
    <r>
      <rPr>
        <sz val="7"/>
        <color rgb="FF414042"/>
        <rFont val="Calibri"/>
        <family val="2"/>
      </rPr>
      <t>0–5</t>
    </r>
  </si>
  <si>
    <r>
      <rPr>
        <sz val="7"/>
        <color rgb="FF414042"/>
        <rFont val="Calibri"/>
        <family val="2"/>
      </rPr>
      <t>5–10</t>
    </r>
  </si>
  <si>
    <r>
      <rPr>
        <sz val="7"/>
        <color rgb="FF414042"/>
        <rFont val="Calibri"/>
        <family val="2"/>
      </rPr>
      <t>10–15</t>
    </r>
  </si>
  <si>
    <r>
      <rPr>
        <sz val="7"/>
        <color rgb="FF414042"/>
        <rFont val="Calibri"/>
        <family val="2"/>
      </rPr>
      <t>15–20</t>
    </r>
  </si>
  <si>
    <r>
      <rPr>
        <sz val="7"/>
        <color rgb="FF414042"/>
        <rFont val="Calibri"/>
        <family val="2"/>
      </rPr>
      <t>20–25</t>
    </r>
  </si>
  <si>
    <r>
      <rPr>
        <sz val="7"/>
        <color rgb="FF414042"/>
        <rFont val="Calibri"/>
        <family val="2"/>
      </rPr>
      <t>25–30</t>
    </r>
  </si>
  <si>
    <r>
      <rPr>
        <sz val="7"/>
        <color rgb="FF414042"/>
        <rFont val="Calibri"/>
        <family val="2"/>
      </rPr>
      <t>30–35</t>
    </r>
  </si>
  <si>
    <r>
      <rPr>
        <sz val="7"/>
        <color rgb="FF414042"/>
        <rFont val="Calibri"/>
        <family val="2"/>
      </rPr>
      <t>35–40</t>
    </r>
  </si>
  <si>
    <r>
      <rPr>
        <sz val="7"/>
        <color rgb="FF414042"/>
        <rFont val="Calibri"/>
        <family val="2"/>
      </rPr>
      <t>40 &amp; over</t>
    </r>
  </si>
  <si>
    <r>
      <rPr>
        <b/>
        <sz val="7"/>
        <color rgb="FF414042"/>
        <rFont val="Calibri"/>
        <family val="2"/>
      </rPr>
      <t>Total</t>
    </r>
  </si>
  <si>
    <r>
      <rPr>
        <vertAlign val="superscript"/>
        <sz val="4"/>
        <color rgb="FF414042"/>
        <rFont val="Calibri"/>
        <family val="2"/>
      </rPr>
      <t>1</t>
    </r>
    <r>
      <rPr>
        <sz val="6"/>
        <color rgb="FF414042"/>
        <rFont val="Calibri"/>
        <family val="2"/>
      </rPr>
      <t>Does not include formerly disabled members.</t>
    </r>
  </si>
  <si>
    <r>
      <rPr>
        <vertAlign val="superscript"/>
        <sz val="4"/>
        <color rgb="FF414042"/>
        <rFont val="Calibri"/>
        <family val="2"/>
      </rPr>
      <t>2</t>
    </r>
    <r>
      <rPr>
        <sz val="6"/>
        <color rgb="FF414042"/>
        <rFont val="Calibri"/>
        <family val="2"/>
      </rPr>
      <t>The average unmodified allowance for this fiscal year includes the longevity bonus.</t>
    </r>
  </si>
  <si>
    <r>
      <rPr>
        <vertAlign val="superscript"/>
        <sz val="4"/>
        <color rgb="FF414042"/>
        <rFont val="Calibri"/>
        <family val="2"/>
      </rPr>
      <t>3</t>
    </r>
    <r>
      <rPr>
        <sz val="6"/>
        <color rgb="FF414042"/>
        <rFont val="Calibri"/>
        <family val="2"/>
      </rPr>
      <t>Excludes retirees with no final comp data.</t>
    </r>
  </si>
  <si>
    <r>
      <rPr>
        <b/>
        <sz val="10"/>
        <rFont val="Arial"/>
        <family val="2"/>
      </rPr>
      <t>Table B.7</t>
    </r>
  </si>
  <si>
    <r>
      <rPr>
        <b/>
        <sz val="10"/>
        <rFont val="Arial"/>
        <family val="2"/>
      </rPr>
      <t>Merit Salary Increases</t>
    </r>
    <r>
      <rPr>
        <b/>
        <vertAlign val="superscript"/>
        <sz val="7"/>
        <rFont val="Arial"/>
        <family val="2"/>
      </rPr>
      <t>(1)</t>
    </r>
  </si>
  <si>
    <r>
      <rPr>
        <b/>
        <i/>
        <sz val="9"/>
        <rFont val="Arial"/>
        <family val="2"/>
      </rPr>
      <t>Entry Age - Annual Increase in Salaries Due to Merit</t>
    </r>
  </si>
  <si>
    <r>
      <rPr>
        <b/>
        <sz val="10"/>
        <rFont val="Arial"/>
        <family val="2"/>
      </rPr>
      <t>Year</t>
    </r>
    <r>
      <rPr>
        <b/>
        <vertAlign val="superscript"/>
        <sz val="7"/>
        <rFont val="Arial"/>
        <family val="2"/>
      </rPr>
      <t>(2)</t>
    </r>
  </si>
  <si>
    <r>
      <rPr>
        <b/>
        <sz val="10"/>
        <rFont val="Arial"/>
        <family val="2"/>
      </rPr>
      <t>Under 25</t>
    </r>
  </si>
  <si>
    <r>
      <rPr>
        <b/>
        <sz val="10"/>
        <rFont val="Arial"/>
        <family val="2"/>
      </rPr>
      <t>25 - 29</t>
    </r>
  </si>
  <si>
    <r>
      <rPr>
        <b/>
        <sz val="10"/>
        <rFont val="Arial"/>
        <family val="2"/>
      </rPr>
      <t>30 - 34</t>
    </r>
  </si>
  <si>
    <r>
      <rPr>
        <b/>
        <sz val="10"/>
        <rFont val="Arial"/>
        <family val="2"/>
      </rPr>
      <t>35 - 39</t>
    </r>
  </si>
  <si>
    <r>
      <rPr>
        <b/>
        <sz val="10"/>
        <rFont val="Arial"/>
        <family val="2"/>
      </rPr>
      <t>40 - 44</t>
    </r>
  </si>
  <si>
    <r>
      <rPr>
        <b/>
        <sz val="10"/>
        <rFont val="Arial"/>
        <family val="2"/>
      </rPr>
      <t>45 &amp; up</t>
    </r>
  </si>
  <si>
    <r>
      <rPr>
        <i/>
        <sz val="9"/>
        <rFont val="Arial"/>
        <family val="2"/>
      </rPr>
      <t xml:space="preserve">1. The total expected increase in salary includes both merit (shown above) and the general wage increase assumption of 3.50% per annum. The total result is compounded rather than additive. For example, the total assumed increase for service less than one year (Year 0 above) is 10.124% (1.064 x 1.035) for members in the entry age under 25 group.
</t>
    </r>
    <r>
      <rPr>
        <i/>
        <sz val="9"/>
        <rFont val="Arial"/>
        <family val="2"/>
      </rPr>
      <t>2. Based on elapsed service since membership date.</t>
    </r>
  </si>
  <si>
    <t>Yimeng's example</t>
  </si>
  <si>
    <t>RP-2014</t>
  </si>
  <si>
    <t>average</t>
  </si>
  <si>
    <t xml:space="preserve">matrix </t>
  </si>
  <si>
    <t>schedule</t>
  </si>
  <si>
    <t>RetRatesType</t>
  </si>
  <si>
    <t>TermRatesType</t>
  </si>
  <si>
    <t>DisbRatesType</t>
  </si>
  <si>
    <t>RetRates_LowYOSmax</t>
  </si>
  <si>
    <t>Max yos in the "*LowYOS" schedule</t>
  </si>
  <si>
    <t>TermRates_LowYOSmax</t>
  </si>
  <si>
    <t>DisbRatesType_LowYOSmax</t>
  </si>
  <si>
    <t>SingleCol</t>
  </si>
  <si>
    <t>One of "LowYOS", "SingleCol", "Matrix"</t>
  </si>
  <si>
    <t>NOTE: age and yos ranges below are just averages. Should use whatever the plan uses. Can be ordered with nactives in one block and salary in another (as below), or interleaved, depending on what the plan has</t>
  </si>
  <si>
    <t>Age</t>
  </si>
  <si>
    <t>lower right data cell</t>
  </si>
  <si>
    <t>cell that has "yosgrp" or "agegrp"</t>
  </si>
  <si>
    <t>Use whatever yos groupings or age groupings the plan has; yos grouping starts with 0</t>
  </si>
  <si>
    <t>C21</t>
  </si>
  <si>
    <t>discussed no info and needs interpolation</t>
  </si>
  <si>
    <t>termrate</t>
  </si>
  <si>
    <t>cell with "type" in it</t>
  </si>
  <si>
    <t>lower rightmost data cell</t>
  </si>
  <si>
    <t>age and year serivce together=Matrix</t>
  </si>
  <si>
    <t xml:space="preserve">LowYOS: two sheets; </t>
  </si>
  <si>
    <t>single column: 1 sheet</t>
  </si>
  <si>
    <t>Matrix: 1 sheet</t>
  </si>
  <si>
    <t xml:space="preserve"> "-1" means not using; "9" means less than 9 then it is LowYOS; years,greater than 9, then it is "-1"</t>
  </si>
  <si>
    <r>
      <rPr>
        <sz val="8"/>
        <rFont val="Arial"/>
        <family val="2"/>
      </rPr>
      <t>20-24</t>
    </r>
  </si>
  <si>
    <r>
      <rPr>
        <b/>
        <sz val="10"/>
        <rFont val="Arial"/>
        <family val="2"/>
      </rPr>
      <t>Table B.5 Withdrawal</t>
    </r>
  </si>
  <si>
    <r>
      <rPr>
        <b/>
        <sz val="10"/>
        <rFont val="Arial"/>
        <family val="2"/>
      </rPr>
      <t>Year</t>
    </r>
    <r>
      <rPr>
        <b/>
        <vertAlign val="superscript"/>
        <sz val="7"/>
        <rFont val="Arial"/>
        <family val="2"/>
      </rPr>
      <t>(1)</t>
    </r>
  </si>
  <si>
    <r>
      <rPr>
        <b/>
        <sz val="10"/>
        <rFont val="Arial"/>
        <family val="2"/>
      </rPr>
      <t>Male</t>
    </r>
  </si>
  <si>
    <r>
      <rPr>
        <b/>
        <sz val="10"/>
        <rFont val="Arial"/>
        <family val="2"/>
      </rPr>
      <t>Female</t>
    </r>
  </si>
  <si>
    <r>
      <rPr>
        <b/>
        <sz val="10"/>
        <rFont val="Arial"/>
        <family val="2"/>
      </rPr>
      <t>Table B.4 Disability Retirement</t>
    </r>
  </si>
  <si>
    <r>
      <rPr>
        <b/>
        <sz val="10"/>
        <rFont val="Arial"/>
        <family val="2"/>
      </rPr>
      <t>Coverage A</t>
    </r>
  </si>
  <si>
    <r>
      <rPr>
        <b/>
        <sz val="10"/>
        <rFont val="Arial"/>
        <family val="2"/>
      </rPr>
      <t>Age</t>
    </r>
  </si>
  <si>
    <r>
      <rPr>
        <b/>
        <sz val="10"/>
        <rFont val="Arial"/>
        <family val="2"/>
      </rPr>
      <t>Coverage B</t>
    </r>
  </si>
  <si>
    <t>SalaryGrowthSched_SingleCol</t>
  </si>
  <si>
    <t>ActivesSched.Matrix</t>
  </si>
  <si>
    <t>TermRates_raw</t>
  </si>
  <si>
    <t>TermRatesSched_SingleCol</t>
  </si>
  <si>
    <t>DisbRatesByAgeSched_SingleCol</t>
  </si>
  <si>
    <t>Table C.2</t>
  </si>
  <si>
    <t>Age and Service Distribution – Active Male Members</t>
  </si>
  <si>
    <t>Table C.3</t>
  </si>
  <si>
    <t>Age and Service Distribution – Active Female Members</t>
  </si>
  <si>
    <t xml:space="preserve">male </t>
  </si>
  <si>
    <t xml:space="preserve">female </t>
  </si>
  <si>
    <t xml:space="preserve">weighteed </t>
  </si>
  <si>
    <t xml:space="preserve">gender weighted </t>
  </si>
  <si>
    <t xml:space="preserve">total </t>
  </si>
  <si>
    <t>gender weighted</t>
  </si>
  <si>
    <t>c18</t>
  </si>
  <si>
    <t>Coverage A</t>
  </si>
  <si>
    <t>Coverage B</t>
  </si>
  <si>
    <t>Disability Allowance -</t>
  </si>
  <si>
    <t>Eligibility</t>
  </si>
  <si>
    <t>Requirement:</t>
  </si>
  <si>
    <t>Member has five years of credited California service and has not attained age 60.</t>
  </si>
  <si>
    <t>Coverage B (including</t>
  </si>
  <si>
    <t>2% at 62 members)</t>
  </si>
  <si>
    <t>Member has five years of credited California service.</t>
  </si>
  <si>
    <t>Allowance:* 50% of final compensation, regardless of age and service credit.</t>
  </si>
  <si>
    <t>Children's Benefit: 10% for each eligible child up to four children, for a maximum of 40% of final</t>
  </si>
  <si>
    <t>compensation. The increment for each child continues until the child attains</t>
  </si>
  <si>
    <t>age 21, regardless of student, marital, or employment status.</t>
  </si>
  <si>
    <t>Offsets: The member's allowance is reduced by disability benefits payable under Workers'</t>
  </si>
  <si>
    <t>Compensation</t>
  </si>
  <si>
    <t>plan weighted</t>
  </si>
  <si>
    <t>gernder weighted</t>
  </si>
  <si>
    <t>weighted twice( by gender first and then plan coverage)</t>
  </si>
  <si>
    <t>19</t>
  </si>
  <si>
    <t>RetirementRatesSched_SingleCol</t>
  </si>
  <si>
    <t>RetirementRates_raw</t>
  </si>
  <si>
    <t>RetireesSched_SingleCol</t>
  </si>
  <si>
    <t>20</t>
  </si>
  <si>
    <t>21</t>
  </si>
  <si>
    <t>22</t>
  </si>
  <si>
    <t>H36</t>
  </si>
  <si>
    <t>varType</t>
  </si>
  <si>
    <t>planinfo</t>
  </si>
  <si>
    <t>planname</t>
  </si>
  <si>
    <t>characer</t>
  </si>
  <si>
    <t>plantype</t>
  </si>
  <si>
    <t>10_CA_CA-CALSTRS</t>
  </si>
  <si>
    <t>teacher</t>
  </si>
  <si>
    <t>retiree_age</t>
  </si>
  <si>
    <t>numeric</t>
  </si>
  <si>
    <t>average age of all retirees</t>
  </si>
  <si>
    <t>NA</t>
  </si>
  <si>
    <t>logical</t>
  </si>
  <si>
    <t>SalarySched_byAgeGrp</t>
  </si>
  <si>
    <t>70-74</t>
  </si>
  <si>
    <t>N30</t>
  </si>
  <si>
    <t>total</t>
  </si>
  <si>
    <t>SalaryGrowthType_LowYOSmax</t>
  </si>
  <si>
    <t>SalaryGrowthType</t>
  </si>
  <si>
    <t>byYOS</t>
  </si>
  <si>
    <t>disbrate</t>
  </si>
  <si>
    <t>B5</t>
  </si>
  <si>
    <t>C15</t>
  </si>
  <si>
    <t>byAge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</si>
</sst>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0_);_(* \(#,##0.000\);_(* &quot;-&quot;??_);_(@_)"/>
    <numFmt numFmtId="165" formatCode="0.0%"/>
    <numFmt numFmtId="166" formatCode="0.000"/>
    <numFmt numFmtId="167" formatCode="\$0"/>
    <numFmt numFmtId="168" formatCode="\$#,##0"/>
    <numFmt numFmtId="169" formatCode="0.0"/>
    <numFmt numFmtId="170" formatCode="_(* #,##0.0_);_(* \(#,##0.0\);_(* &quot;-&quot;??_);_(@_)"/>
    <numFmt numFmtId="171" formatCode="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9"/>
      <name val="Arial"/>
      <family val="2"/>
    </font>
    <font>
      <sz val="9"/>
      <name val="Arial"/>
      <family val="2"/>
    </font>
    <font>
      <sz val="8"/>
      <name val="Arial"/>
      <family val="2"/>
    </font>
    <font>
      <b/>
      <sz val="10"/>
      <name val="Arial"/>
      <family val="2"/>
    </font>
    <font>
      <sz val="8"/>
      <color rgb="FFC00000"/>
      <name val="Arial"/>
      <family val="2"/>
    </font>
    <font>
      <sz val="9"/>
      <color rgb="FFC00000"/>
      <name val="Arial"/>
      <family val="2"/>
    </font>
    <font>
      <sz val="9"/>
      <color theme="1"/>
      <name val="Arial"/>
      <family val="2"/>
    </font>
    <font>
      <sz val="11"/>
      <color rgb="FFFF0000"/>
      <name val="Calibri"/>
      <family val="2"/>
      <scheme val="minor"/>
    </font>
    <font>
      <sz val="11"/>
      <name val="Calibri"/>
      <family val="2"/>
      <scheme val="minor"/>
    </font>
    <font>
      <sz val="9"/>
      <color rgb="FF000000"/>
      <name val="Arial"/>
      <family val="2"/>
    </font>
    <font>
      <sz val="10"/>
      <name val="Gill Sans MT"/>
      <family val="2"/>
    </font>
    <font>
      <sz val="10"/>
      <color rgb="FFFFFFFF"/>
      <name val="Gill Sans MT"/>
      <family val="2"/>
    </font>
    <font>
      <b/>
      <sz val="8"/>
      <name val="Calibri"/>
      <family val="2"/>
    </font>
    <font>
      <b/>
      <sz val="8"/>
      <color rgb="FFFFFFFF"/>
      <name val="Calibri"/>
      <family val="2"/>
    </font>
    <font>
      <b/>
      <sz val="7"/>
      <name val="Calibri"/>
      <family val="2"/>
    </font>
    <font>
      <b/>
      <sz val="7"/>
      <color rgb="FFFFFFFF"/>
      <name val="Calibri"/>
      <family val="2"/>
    </font>
    <font>
      <sz val="7"/>
      <name val="Calibri"/>
      <family val="2"/>
    </font>
    <font>
      <sz val="7"/>
      <color rgb="FF414042"/>
      <name val="Calibri"/>
      <family val="2"/>
    </font>
    <font>
      <b/>
      <sz val="7"/>
      <color rgb="FF414042"/>
      <name val="Calibri"/>
      <family val="2"/>
    </font>
    <font>
      <b/>
      <vertAlign val="superscript"/>
      <sz val="5"/>
      <color rgb="FFFFFFFF"/>
      <name val="Calibri"/>
      <family val="2"/>
    </font>
    <font>
      <b/>
      <vertAlign val="superscript"/>
      <sz val="4"/>
      <color rgb="FFFFFFFF"/>
      <name val="Calibri"/>
      <family val="2"/>
    </font>
    <font>
      <vertAlign val="superscript"/>
      <sz val="4"/>
      <color rgb="FF414042"/>
      <name val="Calibri"/>
      <family val="2"/>
    </font>
    <font>
      <sz val="6"/>
      <color rgb="FF414042"/>
      <name val="Calibri"/>
      <family val="2"/>
    </font>
    <font>
      <b/>
      <vertAlign val="superscript"/>
      <sz val="7"/>
      <name val="Arial"/>
      <family val="2"/>
    </font>
    <font>
      <b/>
      <i/>
      <sz val="9"/>
      <name val="Arial"/>
      <family val="2"/>
    </font>
    <font>
      <sz val="10"/>
      <color rgb="FF000000"/>
      <name val="Arial"/>
      <family val="2"/>
    </font>
    <font>
      <i/>
      <sz val="9"/>
      <name val="Arial"/>
      <family val="2"/>
    </font>
    <font>
      <sz val="8"/>
      <color theme="1"/>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D59448"/>
      </patternFill>
    </fill>
    <fill>
      <patternFill patternType="solid">
        <fgColor rgb="FFDFAB6F"/>
      </patternFill>
    </fill>
    <fill>
      <patternFill patternType="solid">
        <fgColor rgb="FF97999C"/>
      </patternFill>
    </fill>
    <fill>
      <patternFill patternType="solid">
        <fgColor rgb="FFE6E7E8"/>
      </patternFill>
    </fill>
    <fill>
      <patternFill patternType="solid">
        <fgColor theme="4" tint="0.59999389629810485"/>
        <bgColor indexed="64"/>
      </patternFill>
    </fill>
    <fill>
      <patternFill patternType="solid">
        <fgColor rgb="FFFFFF00"/>
        <bgColor indexed="64"/>
      </patternFill>
    </fill>
  </fills>
  <borders count="11">
    <border>
      <left/>
      <right/>
      <top/>
      <bottom/>
      <diagonal/>
    </border>
    <border>
      <left/>
      <right/>
      <top style="thin">
        <color auto="1"/>
      </top>
      <bottom style="thin">
        <color auto="1"/>
      </bottom>
      <diagonal/>
    </border>
    <border>
      <left/>
      <right/>
      <top style="thin">
        <color auto="1"/>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DFAB6F"/>
      </bottom>
      <diagonal/>
    </border>
    <border>
      <left/>
      <right style="thin">
        <color rgb="FFFFFFFF"/>
      </right>
      <top/>
      <bottom style="thin">
        <color rgb="FFDFAB6F"/>
      </bottom>
      <diagonal/>
    </border>
    <border>
      <left style="thin">
        <color rgb="FFFFFFFF"/>
      </left>
      <right/>
      <top/>
      <bottom style="thin">
        <color rgb="FFDFAB6F"/>
      </bottom>
      <diagonal/>
    </border>
    <border>
      <left/>
      <right/>
      <top/>
      <bottom style="thin">
        <color rgb="FFC9CACC"/>
      </bottom>
      <diagonal/>
    </border>
    <border>
      <left/>
      <right/>
      <top style="thin">
        <color rgb="FFDFAB6F"/>
      </top>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68">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0" fillId="0" borderId="1" xfId="8" applyFont="1" applyBorder="1" applyAlignment="1">
      <alignment horizontal="center" vertical="center" wrapText="1"/>
    </xf>
    <xf numFmtId="0" fontId="10" fillId="0" borderId="2" xfId="8" applyFont="1" applyBorder="1" applyAlignment="1">
      <alignment horizontal="center" vertical="center" wrapText="1"/>
    </xf>
    <xf numFmtId="0" fontId="10" fillId="2" borderId="1" xfId="8" applyFont="1" applyFill="1" applyBorder="1" applyAlignment="1">
      <alignment horizontal="center" vertical="center" wrapText="1"/>
    </xf>
    <xf numFmtId="0" fontId="10" fillId="2" borderId="0" xfId="8" applyFont="1" applyFill="1" applyBorder="1" applyAlignment="1">
      <alignment horizontal="center" vertical="center" wrapText="1"/>
    </xf>
    <xf numFmtId="1" fontId="10" fillId="2" borderId="0" xfId="8" applyNumberFormat="1" applyFont="1" applyFill="1" applyBorder="1" applyAlignment="1">
      <alignment horizontal="center" vertical="center" wrapText="1"/>
    </xf>
    <xf numFmtId="1" fontId="11" fillId="2" borderId="0" xfId="8" applyNumberFormat="1" applyFont="1" applyFill="1" applyBorder="1" applyAlignment="1">
      <alignment horizontal="center" vertical="center" wrapText="1"/>
    </xf>
    <xf numFmtId="164" fontId="11" fillId="2" borderId="0" xfId="1" applyNumberFormat="1" applyFont="1" applyFill="1" applyBorder="1" applyAlignment="1">
      <alignment horizontal="right" vertical="center" wrapText="1"/>
    </xf>
    <xf numFmtId="0" fontId="1" fillId="0" borderId="0" xfId="9"/>
    <xf numFmtId="0" fontId="1" fillId="0" borderId="0" xfId="9" applyFill="1"/>
    <xf numFmtId="0" fontId="0" fillId="0" borderId="0" xfId="9" applyFont="1" applyFill="1"/>
    <xf numFmtId="0" fontId="13" fillId="0" borderId="0" xfId="9"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3" borderId="0" xfId="0" applyFont="1" applyFill="1"/>
    <xf numFmtId="0" fontId="0" fillId="3" borderId="0" xfId="0" applyFill="1"/>
    <xf numFmtId="0" fontId="2" fillId="4" borderId="0" xfId="0" applyFont="1" applyFill="1"/>
    <xf numFmtId="0" fontId="0" fillId="4" borderId="0" xfId="0" applyFill="1"/>
    <xf numFmtId="0" fontId="2" fillId="0" borderId="0" xfId="0" applyFont="1" applyAlignment="1">
      <alignment wrapText="1"/>
    </xf>
    <xf numFmtId="0" fontId="0" fillId="0" borderId="0" xfId="0" applyFill="1" applyBorder="1" applyAlignment="1">
      <alignment horizontal="left" vertical="top"/>
    </xf>
    <xf numFmtId="0" fontId="0" fillId="0" borderId="0" xfId="0" applyAlignment="1">
      <alignment horizontal="center" vertical="center"/>
    </xf>
    <xf numFmtId="0" fontId="2" fillId="0" borderId="0" xfId="0" applyFont="1" applyAlignment="1">
      <alignment horizontal="center" vertical="center"/>
    </xf>
    <xf numFmtId="0" fontId="11" fillId="2" borderId="0" xfId="0" applyFont="1" applyFill="1" applyBorder="1" applyAlignment="1">
      <alignment horizontal="center" vertical="center" wrapText="1"/>
    </xf>
    <xf numFmtId="1" fontId="11" fillId="2" borderId="0" xfId="0" applyNumberFormat="1"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 fillId="2" borderId="0" xfId="8" applyFill="1"/>
    <xf numFmtId="0" fontId="10" fillId="0" borderId="1" xfId="0" applyFont="1" applyBorder="1" applyAlignment="1">
      <alignment horizontal="center" vertical="center" wrapText="1"/>
    </xf>
    <xf numFmtId="16" fontId="10" fillId="0" borderId="1" xfId="0" quotePrefix="1" applyNumberFormat="1" applyFont="1" applyBorder="1" applyAlignment="1">
      <alignment horizontal="center" vertical="center" wrapText="1"/>
    </xf>
    <xf numFmtId="0" fontId="10" fillId="0" borderId="1" xfId="0" quotePrefix="1" applyFont="1" applyBorder="1" applyAlignment="1">
      <alignment horizontal="center" vertical="center" wrapText="1"/>
    </xf>
    <xf numFmtId="1" fontId="11" fillId="2" borderId="1" xfId="0" applyNumberFormat="1" applyFont="1" applyFill="1" applyBorder="1" applyAlignment="1">
      <alignment horizontal="center" vertical="center" wrapText="1"/>
    </xf>
    <xf numFmtId="1" fontId="16" fillId="2" borderId="0" xfId="0" applyNumberFormat="1" applyFont="1" applyFill="1" applyBorder="1" applyAlignment="1">
      <alignment horizontal="center" vertical="center" wrapText="1"/>
    </xf>
    <xf numFmtId="1" fontId="1" fillId="2" borderId="0" xfId="8" applyNumberFormat="1" applyFill="1"/>
    <xf numFmtId="0" fontId="13" fillId="0" borderId="0" xfId="9" applyFont="1" applyAlignment="1">
      <alignment horizontal="center" vertical="center"/>
    </xf>
    <xf numFmtId="0" fontId="5" fillId="0" borderId="0" xfId="9" applyFont="1" applyAlignment="1">
      <alignment horizontal="center" vertical="center"/>
    </xf>
    <xf numFmtId="166" fontId="1" fillId="0" borderId="0" xfId="9" applyNumberFormat="1"/>
    <xf numFmtId="0" fontId="1" fillId="0" borderId="0" xfId="9" applyAlignment="1">
      <alignment horizontal="center"/>
    </xf>
    <xf numFmtId="0" fontId="1" fillId="0" borderId="0" xfId="9" applyAlignment="1">
      <alignment horizontal="center" vertical="center"/>
    </xf>
    <xf numFmtId="0" fontId="0" fillId="0" borderId="0" xfId="8" applyFont="1"/>
    <xf numFmtId="0" fontId="18" fillId="0" borderId="0" xfId="0" applyFont="1" applyAlignment="1">
      <alignment vertical="center" wrapText="1"/>
    </xf>
    <xf numFmtId="0" fontId="18" fillId="0" borderId="0" xfId="0" applyFont="1"/>
    <xf numFmtId="0" fontId="18" fillId="0" borderId="0" xfId="0" applyFont="1" applyAlignment="1">
      <alignment horizontal="right" vertical="center"/>
    </xf>
    <xf numFmtId="0" fontId="18" fillId="0" borderId="0" xfId="0" applyFont="1" applyAlignment="1">
      <alignment wrapText="1"/>
    </xf>
    <xf numFmtId="0" fontId="18" fillId="0" borderId="0" xfId="0" applyFont="1" applyAlignment="1"/>
    <xf numFmtId="0" fontId="18" fillId="0" borderId="0" xfId="0" applyFont="1" applyAlignment="1">
      <alignment horizontal="right"/>
    </xf>
    <xf numFmtId="0" fontId="17" fillId="0" borderId="0" xfId="0" applyFont="1"/>
    <xf numFmtId="0" fontId="17" fillId="0" borderId="0" xfId="0" applyFont="1" applyAlignment="1"/>
    <xf numFmtId="0" fontId="0" fillId="0" borderId="0" xfId="0" applyAlignment="1"/>
    <xf numFmtId="0" fontId="18" fillId="0" borderId="0" xfId="0" applyFont="1" applyAlignment="1">
      <alignment horizontal="right" vertical="center" wrapText="1"/>
    </xf>
    <xf numFmtId="0" fontId="13" fillId="0" borderId="0" xfId="0" applyFont="1" applyFill="1" applyBorder="1" applyAlignment="1">
      <alignment vertical="top"/>
    </xf>
    <xf numFmtId="0" fontId="0" fillId="0" borderId="0" xfId="0" applyFill="1" applyBorder="1" applyAlignment="1">
      <alignment vertical="top"/>
    </xf>
    <xf numFmtId="0" fontId="10" fillId="0" borderId="0" xfId="0" applyFont="1" applyFill="1" applyBorder="1" applyAlignment="1">
      <alignment vertical="top"/>
    </xf>
    <xf numFmtId="0" fontId="1" fillId="0" borderId="0" xfId="8" applyAlignment="1"/>
    <xf numFmtId="0" fontId="0" fillId="0" borderId="0" xfId="9" applyFont="1"/>
    <xf numFmtId="0" fontId="13" fillId="0" borderId="0" xfId="0" applyFont="1" applyFill="1" applyBorder="1" applyAlignment="1">
      <alignment horizontal="center" vertical="top"/>
    </xf>
    <xf numFmtId="0" fontId="0" fillId="0" borderId="0" xfId="0" applyFill="1" applyBorder="1" applyAlignment="1">
      <alignment horizontal="center" vertical="top"/>
    </xf>
    <xf numFmtId="3" fontId="1" fillId="0" borderId="0" xfId="8" applyNumberFormat="1"/>
    <xf numFmtId="0" fontId="0" fillId="0" borderId="0" xfId="0" applyFill="1" applyBorder="1" applyAlignment="1">
      <alignment horizontal="left" vertical="top" wrapText="1" indent="1"/>
    </xf>
    <xf numFmtId="166" fontId="1" fillId="0" borderId="0" xfId="9" applyNumberFormat="1" applyAlignment="1">
      <alignment horizontal="center"/>
    </xf>
    <xf numFmtId="0" fontId="17" fillId="0" borderId="0" xfId="9" applyFont="1"/>
    <xf numFmtId="165" fontId="1" fillId="0" borderId="0" xfId="9" applyNumberFormat="1"/>
    <xf numFmtId="166" fontId="35" fillId="0" borderId="0" xfId="0" applyNumberFormat="1" applyFont="1" applyFill="1" applyBorder="1" applyAlignment="1">
      <alignment horizontal="center" vertical="center" shrinkToFit="1"/>
    </xf>
    <xf numFmtId="166" fontId="5" fillId="0" borderId="0" xfId="9" applyNumberFormat="1" applyFont="1" applyAlignment="1">
      <alignment horizontal="center" vertical="center"/>
    </xf>
    <xf numFmtId="3" fontId="17" fillId="0" borderId="0" xfId="0" applyNumberFormat="1" applyFont="1"/>
    <xf numFmtId="0" fontId="37" fillId="0" borderId="0" xfId="8" applyFont="1"/>
    <xf numFmtId="0" fontId="13" fillId="9" borderId="0" xfId="9" applyFont="1" applyFill="1" applyAlignment="1">
      <alignment horizontal="center"/>
    </xf>
    <xf numFmtId="0" fontId="13" fillId="10" borderId="0" xfId="9" applyFont="1" applyFill="1" applyAlignment="1">
      <alignment horizontal="center" vertical="center"/>
    </xf>
    <xf numFmtId="170" fontId="1" fillId="0" borderId="0" xfId="1" applyNumberFormat="1"/>
    <xf numFmtId="0" fontId="18" fillId="0" borderId="0" xfId="8" applyFont="1"/>
    <xf numFmtId="0" fontId="13" fillId="0" borderId="0" xfId="0" applyFont="1" applyFill="1" applyBorder="1" applyAlignment="1">
      <alignment horizontal="left" vertical="top"/>
    </xf>
    <xf numFmtId="3" fontId="0" fillId="0" borderId="0" xfId="0" applyNumberFormat="1"/>
    <xf numFmtId="171" fontId="0" fillId="0" borderId="0" xfId="0" applyNumberFormat="1"/>
    <xf numFmtId="0" fontId="10" fillId="0" borderId="0" xfId="0" applyFont="1" applyFill="1" applyBorder="1" applyAlignment="1">
      <alignment vertical="top" wrapText="1"/>
    </xf>
    <xf numFmtId="3" fontId="19" fillId="0" borderId="0" xfId="0" applyNumberFormat="1" applyFont="1" applyFill="1" applyBorder="1" applyAlignment="1">
      <alignment vertical="top" shrinkToFit="1"/>
    </xf>
    <xf numFmtId="1" fontId="19" fillId="0" borderId="0" xfId="0" applyNumberFormat="1" applyFont="1" applyFill="1" applyBorder="1" applyAlignment="1">
      <alignment vertical="top" shrinkToFit="1"/>
    </xf>
    <xf numFmtId="0" fontId="10" fillId="10" borderId="1" xfId="8" applyFont="1" applyFill="1" applyBorder="1" applyAlignment="1">
      <alignment horizontal="center" vertical="center" wrapText="1"/>
    </xf>
    <xf numFmtId="0" fontId="0" fillId="10" borderId="0" xfId="0" applyFill="1"/>
    <xf numFmtId="0" fontId="0" fillId="0" borderId="0" xfId="0" quotePrefix="1" applyAlignment="1">
      <alignment horizontal="left" vertical="center"/>
    </xf>
    <xf numFmtId="0" fontId="0" fillId="0" borderId="0" xfId="0" applyFill="1" applyBorder="1" applyAlignment="1">
      <alignment horizontal="left" vertical="top" wrapText="1" indent="1"/>
    </xf>
    <xf numFmtId="0" fontId="0" fillId="0" borderId="0" xfId="0" applyFont="1"/>
    <xf numFmtId="11" fontId="18" fillId="0" borderId="0" xfId="0" applyNumberFormat="1" applyFont="1" applyAlignment="1">
      <alignment vertical="center" wrapText="1"/>
    </xf>
    <xf numFmtId="0" fontId="0" fillId="0" borderId="0" xfId="0" applyAlignment="1">
      <alignment horizontal="right" vertical="center"/>
    </xf>
    <xf numFmtId="3" fontId="0" fillId="0" borderId="0" xfId="0" applyNumberFormat="1" applyAlignment="1">
      <alignment vertical="center"/>
    </xf>
    <xf numFmtId="0" fontId="0" fillId="9" borderId="0" xfId="0" applyFill="1"/>
    <xf numFmtId="0" fontId="0" fillId="9" borderId="0" xfId="0" applyFill="1" applyAlignment="1">
      <alignment vertical="center" wrapText="1"/>
    </xf>
    <xf numFmtId="1" fontId="18" fillId="0" borderId="0" xfId="0" applyNumberFormat="1" applyFont="1" applyAlignment="1">
      <alignment vertical="center"/>
    </xf>
    <xf numFmtId="1" fontId="0" fillId="0" borderId="0" xfId="0" applyNumberFormat="1" applyAlignment="1">
      <alignment horizontal="right" vertical="center"/>
    </xf>
    <xf numFmtId="171" fontId="18" fillId="0" borderId="0" xfId="10" applyNumberFormat="1" applyFont="1" applyAlignment="1">
      <alignment vertical="center"/>
    </xf>
    <xf numFmtId="171" fontId="18" fillId="0" borderId="0" xfId="0" applyNumberFormat="1" applyFont="1" applyAlignment="1">
      <alignment vertical="center"/>
    </xf>
    <xf numFmtId="0" fontId="0" fillId="0" borderId="0" xfId="0" applyFont="1" applyAlignment="1">
      <alignment horizontal="center" vertical="center"/>
    </xf>
    <xf numFmtId="1" fontId="19" fillId="0" borderId="0" xfId="0" applyNumberFormat="1" applyFont="1" applyFill="1" applyBorder="1" applyAlignment="1">
      <alignment vertical="top" shrinkToFit="1"/>
    </xf>
    <xf numFmtId="3" fontId="19" fillId="0" borderId="0" xfId="0" applyNumberFormat="1" applyFont="1" applyFill="1" applyBorder="1" applyAlignment="1">
      <alignment vertical="top" shrinkToFit="1"/>
    </xf>
    <xf numFmtId="0" fontId="10" fillId="0" borderId="0" xfId="0" applyFont="1" applyFill="1" applyBorder="1" applyAlignment="1">
      <alignment vertical="top" wrapText="1"/>
    </xf>
    <xf numFmtId="0" fontId="0" fillId="0" borderId="0" xfId="0" applyFill="1" applyBorder="1" applyAlignment="1">
      <alignment wrapText="1"/>
    </xf>
    <xf numFmtId="0" fontId="0" fillId="0" borderId="3" xfId="0" applyFill="1" applyBorder="1" applyAlignment="1">
      <alignment wrapText="1"/>
    </xf>
    <xf numFmtId="0" fontId="10" fillId="0" borderId="5" xfId="0" applyFont="1" applyFill="1" applyBorder="1" applyAlignment="1">
      <alignment vertical="top" wrapText="1"/>
    </xf>
    <xf numFmtId="3" fontId="19" fillId="0" borderId="5" xfId="0" applyNumberFormat="1" applyFont="1" applyFill="1" applyBorder="1" applyAlignment="1">
      <alignment vertical="top" shrinkToFit="1"/>
    </xf>
    <xf numFmtId="0" fontId="10" fillId="0" borderId="3" xfId="0" applyFont="1" applyFill="1" applyBorder="1" applyAlignment="1">
      <alignment vertical="top" wrapText="1"/>
    </xf>
    <xf numFmtId="0" fontId="10" fillId="0" borderId="4" xfId="0" applyFont="1" applyFill="1" applyBorder="1" applyAlignment="1">
      <alignment vertical="top" wrapText="1"/>
    </xf>
    <xf numFmtId="3" fontId="19" fillId="0" borderId="4" xfId="0" applyNumberFormat="1" applyFont="1" applyFill="1" applyBorder="1" applyAlignment="1">
      <alignment vertical="top" shrinkToFit="1"/>
    </xf>
    <xf numFmtId="0" fontId="0" fillId="0" borderId="4" xfId="0" applyFill="1" applyBorder="1" applyAlignment="1">
      <alignment vertical="center" wrapText="1"/>
    </xf>
    <xf numFmtId="1" fontId="19" fillId="0" borderId="5" xfId="0" applyNumberFormat="1" applyFont="1" applyFill="1" applyBorder="1" applyAlignment="1">
      <alignment vertical="top" shrinkToFit="1"/>
    </xf>
    <xf numFmtId="0" fontId="0" fillId="0" borderId="0" xfId="0" applyFill="1" applyBorder="1" applyAlignment="1">
      <alignment vertical="center" wrapText="1"/>
    </xf>
    <xf numFmtId="169" fontId="28" fillId="0" borderId="9" xfId="0" applyNumberFormat="1" applyFont="1" applyFill="1" applyBorder="1" applyAlignment="1">
      <alignment horizontal="right" vertical="top" indent="3" shrinkToFit="1"/>
    </xf>
    <xf numFmtId="0" fontId="26" fillId="0" borderId="0" xfId="0" applyFont="1" applyFill="1" applyBorder="1" applyAlignment="1">
      <alignment horizontal="left" vertical="top" wrapText="1" indent="1"/>
    </xf>
    <xf numFmtId="3" fontId="27" fillId="0" borderId="0" xfId="0" applyNumberFormat="1" applyFont="1" applyFill="1" applyBorder="1" applyAlignment="1">
      <alignment horizontal="right" vertical="top" indent="2" shrinkToFit="1"/>
    </xf>
    <xf numFmtId="166" fontId="27" fillId="0" borderId="0" xfId="0" applyNumberFormat="1" applyFont="1" applyFill="1" applyBorder="1" applyAlignment="1">
      <alignment horizontal="center" vertical="top" shrinkToFit="1"/>
    </xf>
    <xf numFmtId="3" fontId="27" fillId="0" borderId="0" xfId="0" applyNumberFormat="1" applyFont="1" applyFill="1" applyBorder="1" applyAlignment="1">
      <alignment horizontal="right" vertical="top" indent="4" shrinkToFit="1"/>
    </xf>
    <xf numFmtId="169" fontId="27" fillId="0" borderId="0" xfId="0" applyNumberFormat="1" applyFont="1" applyFill="1" applyBorder="1" applyAlignment="1">
      <alignment horizontal="right" vertical="top" indent="3" shrinkToFit="1"/>
    </xf>
    <xf numFmtId="0" fontId="26" fillId="8" borderId="0" xfId="0" applyFont="1" applyFill="1" applyBorder="1" applyAlignment="1">
      <alignment horizontal="left" vertical="top" wrapText="1" indent="1"/>
    </xf>
    <xf numFmtId="1" fontId="27" fillId="8" borderId="0" xfId="0" applyNumberFormat="1" applyFont="1" applyFill="1" applyBorder="1" applyAlignment="1">
      <alignment horizontal="right" vertical="top" indent="2" shrinkToFit="1"/>
    </xf>
    <xf numFmtId="166" fontId="27" fillId="8" borderId="0" xfId="0" applyNumberFormat="1" applyFont="1" applyFill="1" applyBorder="1" applyAlignment="1">
      <alignment horizontal="center" vertical="top" shrinkToFit="1"/>
    </xf>
    <xf numFmtId="3" fontId="27" fillId="8" borderId="0" xfId="0" applyNumberFormat="1" applyFont="1" applyFill="1" applyBorder="1" applyAlignment="1">
      <alignment horizontal="right" vertical="top" indent="4" shrinkToFit="1"/>
    </xf>
    <xf numFmtId="3" fontId="27" fillId="8" borderId="0" xfId="0" applyNumberFormat="1" applyFont="1" applyFill="1" applyBorder="1" applyAlignment="1">
      <alignment horizontal="right" vertical="top" indent="2" shrinkToFit="1"/>
    </xf>
    <xf numFmtId="169" fontId="27" fillId="8" borderId="0" xfId="0" applyNumberFormat="1" applyFont="1" applyFill="1" applyBorder="1" applyAlignment="1">
      <alignment horizontal="right" vertical="top" indent="3" shrinkToFit="1"/>
    </xf>
    <xf numFmtId="0" fontId="24" fillId="0" borderId="9" xfId="0" applyFont="1" applyFill="1" applyBorder="1" applyAlignment="1">
      <alignment horizontal="left" vertical="top" wrapText="1" indent="1"/>
    </xf>
    <xf numFmtId="3" fontId="28" fillId="0" borderId="9" xfId="0" applyNumberFormat="1" applyFont="1" applyFill="1" applyBorder="1" applyAlignment="1">
      <alignment horizontal="right" vertical="top" indent="2" shrinkToFit="1"/>
    </xf>
    <xf numFmtId="166" fontId="28" fillId="0" borderId="9" xfId="0" applyNumberFormat="1" applyFont="1" applyFill="1" applyBorder="1" applyAlignment="1">
      <alignment horizontal="center" vertical="top" shrinkToFit="1"/>
    </xf>
    <xf numFmtId="168" fontId="28" fillId="0" borderId="9" xfId="0" applyNumberFormat="1" applyFont="1" applyFill="1" applyBorder="1" applyAlignment="1">
      <alignment horizontal="right" vertical="top" indent="4" shrinkToFit="1"/>
    </xf>
    <xf numFmtId="168" fontId="28" fillId="0" borderId="9" xfId="0" applyNumberFormat="1" applyFont="1" applyFill="1" applyBorder="1" applyAlignment="1">
      <alignment horizontal="right" vertical="top" indent="2" shrinkToFit="1"/>
    </xf>
    <xf numFmtId="1" fontId="27" fillId="0" borderId="0" xfId="0" applyNumberFormat="1" applyFont="1" applyFill="1" applyBorder="1" applyAlignment="1">
      <alignment horizontal="right" vertical="top" indent="2" shrinkToFit="1"/>
    </xf>
    <xf numFmtId="1" fontId="27" fillId="0" borderId="0" xfId="0" applyNumberFormat="1" applyFont="1" applyFill="1" applyBorder="1" applyAlignment="1">
      <alignment horizontal="right" vertical="top" indent="4" shrinkToFit="1"/>
    </xf>
    <xf numFmtId="0" fontId="20" fillId="5" borderId="6" xfId="0" applyFont="1" applyFill="1" applyBorder="1" applyAlignment="1">
      <alignment horizontal="left" vertical="top" wrapText="1" indent="1"/>
    </xf>
    <xf numFmtId="0" fontId="20" fillId="5" borderId="7" xfId="0" applyFont="1" applyFill="1" applyBorder="1" applyAlignment="1">
      <alignment horizontal="left" vertical="top" wrapText="1" indent="1"/>
    </xf>
    <xf numFmtId="0" fontId="20" fillId="5" borderId="8" xfId="0" applyFont="1" applyFill="1" applyBorder="1" applyAlignment="1">
      <alignment horizontal="left" vertical="top" wrapText="1" indent="1"/>
    </xf>
    <xf numFmtId="0" fontId="0" fillId="6" borderId="10" xfId="0" applyFill="1" applyBorder="1" applyAlignment="1">
      <alignment horizontal="left" vertical="top" wrapText="1" indent="1"/>
    </xf>
    <xf numFmtId="0" fontId="22" fillId="6" borderId="0" xfId="0" applyFont="1" applyFill="1" applyBorder="1" applyAlignment="1">
      <alignment horizontal="left" vertical="top" wrapText="1" indent="2"/>
    </xf>
    <xf numFmtId="0" fontId="22" fillId="6" borderId="0" xfId="0" applyFont="1" applyFill="1" applyBorder="1" applyAlignment="1">
      <alignment horizontal="left" vertical="top" wrapText="1" indent="1"/>
    </xf>
    <xf numFmtId="0" fontId="0" fillId="6" borderId="0" xfId="0" applyFill="1" applyBorder="1" applyAlignment="1">
      <alignment horizontal="left" vertical="top" wrapText="1" indent="1"/>
    </xf>
    <xf numFmtId="0" fontId="0" fillId="7" borderId="0" xfId="0" applyFill="1" applyBorder="1" applyAlignment="1">
      <alignment horizontal="left" vertical="center" wrapText="1"/>
    </xf>
    <xf numFmtId="167" fontId="27" fillId="8" borderId="0" xfId="0" applyNumberFormat="1" applyFont="1" applyFill="1" applyBorder="1" applyAlignment="1">
      <alignment horizontal="right" vertical="top" indent="4" shrinkToFit="1"/>
    </xf>
    <xf numFmtId="168" fontId="27" fillId="8" borderId="0" xfId="0" applyNumberFormat="1" applyFont="1" applyFill="1" applyBorder="1" applyAlignment="1">
      <alignment horizontal="right" vertical="top" indent="2" shrinkToFit="1"/>
    </xf>
    <xf numFmtId="0" fontId="0" fillId="7" borderId="0" xfId="0" applyFill="1" applyBorder="1" applyAlignment="1">
      <alignment horizontal="left" vertical="top" wrapText="1" indent="1"/>
    </xf>
    <xf numFmtId="1" fontId="35" fillId="0" borderId="0" xfId="0" applyNumberFormat="1" applyFont="1" applyFill="1" applyBorder="1" applyAlignment="1">
      <alignment horizontal="center" vertical="top" shrinkToFit="1"/>
    </xf>
    <xf numFmtId="169" fontId="35" fillId="0" borderId="0" xfId="0" applyNumberFormat="1" applyFont="1" applyFill="1" applyBorder="1" applyAlignment="1">
      <alignment horizontal="center" vertical="top" shrinkToFit="1"/>
    </xf>
    <xf numFmtId="169" fontId="35" fillId="0" borderId="0" xfId="0" applyNumberFormat="1" applyFont="1" applyFill="1" applyBorder="1" applyAlignment="1">
      <alignment horizontal="left" vertical="top" indent="3" shrinkToFit="1"/>
    </xf>
    <xf numFmtId="169" fontId="35" fillId="0" borderId="0" xfId="0" applyNumberFormat="1" applyFont="1" applyFill="1" applyBorder="1" applyAlignment="1">
      <alignment horizontal="left" vertical="top" indent="2" shrinkToFit="1"/>
    </xf>
    <xf numFmtId="0" fontId="0" fillId="0" borderId="0" xfId="0" applyFill="1" applyBorder="1" applyAlignment="1">
      <alignment horizontal="center" vertical="top" wrapText="1"/>
    </xf>
    <xf numFmtId="0" fontId="13" fillId="0" borderId="0" xfId="0" applyFont="1" applyFill="1" applyBorder="1" applyAlignment="1">
      <alignment horizontal="left" vertical="top" wrapText="1" indent="2"/>
    </xf>
    <xf numFmtId="0" fontId="13" fillId="0" borderId="0" xfId="0" applyFont="1" applyFill="1" applyBorder="1" applyAlignment="1">
      <alignment horizontal="left" vertical="top" wrapText="1" indent="1"/>
    </xf>
    <xf numFmtId="0" fontId="35" fillId="0" borderId="0" xfId="0" applyNumberFormat="1" applyFont="1" applyFill="1" applyBorder="1" applyAlignment="1">
      <alignment horizontal="left" vertical="top" indent="2" shrinkToFit="1"/>
    </xf>
    <xf numFmtId="166" fontId="35" fillId="0" borderId="0" xfId="0" applyNumberFormat="1" applyFont="1" applyFill="1" applyBorder="1" applyAlignment="1">
      <alignment horizontal="left" vertical="top" indent="2" shrinkToFit="1"/>
    </xf>
    <xf numFmtId="0" fontId="13" fillId="0" borderId="0" xfId="0" applyFont="1" applyFill="1" applyBorder="1" applyAlignment="1">
      <alignment horizontal="left" vertical="top" wrapText="1" indent="8"/>
    </xf>
    <xf numFmtId="0" fontId="13" fillId="0" borderId="0" xfId="0" applyFont="1" applyFill="1" applyBorder="1" applyAlignment="1">
      <alignment horizontal="center" vertical="top" wrapText="1"/>
    </xf>
    <xf numFmtId="0" fontId="2" fillId="0" borderId="0" xfId="0" applyFont="1" applyAlignment="1">
      <alignment horizontal="center" vertical="center"/>
    </xf>
    <xf numFmtId="0" fontId="0" fillId="0" borderId="0" xfId="0" applyFill="1" applyBorder="1" applyAlignment="1">
      <alignment horizontal="left" vertical="top" wrapText="1" indent="1"/>
    </xf>
    <xf numFmtId="0" fontId="0" fillId="0" borderId="0" xfId="0" applyFill="1" applyBorder="1" applyAlignment="1">
      <alignment horizontal="left" vertical="center" wrapText="1"/>
    </xf>
    <xf numFmtId="1" fontId="35" fillId="0" borderId="0" xfId="0" applyNumberFormat="1" applyFont="1" applyFill="1" applyBorder="1" applyAlignment="1">
      <alignment horizontal="left" vertical="top" indent="2" shrinkToFit="1"/>
    </xf>
    <xf numFmtId="0" fontId="0" fillId="0" borderId="0" xfId="0" applyFill="1" applyBorder="1" applyAlignment="1">
      <alignment horizontal="left" vertical="top" wrapText="1"/>
    </xf>
    <xf numFmtId="165" fontId="35" fillId="0" borderId="0" xfId="0" applyNumberFormat="1" applyFont="1" applyFill="1" applyBorder="1" applyAlignment="1">
      <alignment horizontal="left" vertical="top" indent="3" shrinkToFit="1"/>
    </xf>
    <xf numFmtId="165" fontId="35" fillId="0" borderId="0" xfId="0" applyNumberFormat="1" applyFont="1" applyFill="1" applyBorder="1" applyAlignment="1">
      <alignment horizontal="right" vertical="top" indent="2" shrinkToFit="1"/>
    </xf>
    <xf numFmtId="0" fontId="34" fillId="0" borderId="0" xfId="0" applyFont="1" applyFill="1" applyBorder="1" applyAlignment="1">
      <alignment horizontal="left" vertical="top" wrapText="1" indent="9"/>
    </xf>
    <xf numFmtId="0" fontId="13" fillId="0" borderId="4" xfId="0" applyFont="1" applyFill="1" applyBorder="1" applyAlignment="1">
      <alignment horizontal="left" vertical="top" wrapText="1" indent="1"/>
    </xf>
    <xf numFmtId="0" fontId="13" fillId="0" borderId="4" xfId="0" applyFont="1" applyFill="1" applyBorder="1" applyAlignment="1">
      <alignment horizontal="right" vertical="top" wrapText="1" indent="2"/>
    </xf>
    <xf numFmtId="0" fontId="13" fillId="0" borderId="4" xfId="0" applyFont="1" applyFill="1" applyBorder="1" applyAlignment="1">
      <alignment horizontal="left" vertical="top" wrapText="1" indent="2"/>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s>
</file>

<file path=xl/drawings/_rels/drawing2.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7.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8.xml.rels><?xml version="1.0" encoding="UTF-8" standalone="yes"?>
<Relationships xmlns="http://schemas.openxmlformats.org/package/2006/relationships"><Relationship Id="rId1" Type="http://schemas.openxmlformats.org/officeDocument/2006/relationships/image" Target="../media/image12.emf"/></Relationships>
</file>

<file path=xl/drawings/_rels/drawing9.x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1</xdr:col>
      <xdr:colOff>634094</xdr:colOff>
      <xdr:row>0</xdr:row>
      <xdr:rowOff>179616</xdr:rowOff>
    </xdr:from>
    <xdr:to>
      <xdr:col>12</xdr:col>
      <xdr:colOff>387804</xdr:colOff>
      <xdr:row>40</xdr:row>
      <xdr:rowOff>129269</xdr:rowOff>
    </xdr:to>
    <xdr:pic>
      <xdr:nvPicPr>
        <xdr:cNvPr id="7" name="Picture 6">
          <a:extLst>
            <a:ext uri="{FF2B5EF4-FFF2-40B4-BE49-F238E27FC236}">
              <a16:creationId xmlns:a16="http://schemas.microsoft.com/office/drawing/2014/main" id="{CDCA30BF-DAC7-4FCD-8C2D-7CA035BEF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0434" y="179616"/>
          <a:ext cx="6863441" cy="7297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83005</xdr:colOff>
      <xdr:row>1</xdr:row>
      <xdr:rowOff>91168</xdr:rowOff>
    </xdr:from>
    <xdr:to>
      <xdr:col>23</xdr:col>
      <xdr:colOff>351436</xdr:colOff>
      <xdr:row>40</xdr:row>
      <xdr:rowOff>50347</xdr:rowOff>
    </xdr:to>
    <xdr:pic>
      <xdr:nvPicPr>
        <xdr:cNvPr id="17" name="Picture 16">
          <a:extLst>
            <a:ext uri="{FF2B5EF4-FFF2-40B4-BE49-F238E27FC236}">
              <a16:creationId xmlns:a16="http://schemas.microsoft.com/office/drawing/2014/main" id="{A497F46D-DB30-4BDF-BFF9-52D9A6D801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85416" y="274865"/>
          <a:ext cx="6731824" cy="7123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568779</xdr:colOff>
      <xdr:row>43</xdr:row>
      <xdr:rowOff>114300</xdr:rowOff>
    </xdr:from>
    <xdr:to>
      <xdr:col>12</xdr:col>
      <xdr:colOff>359229</xdr:colOff>
      <xdr:row>88</xdr:row>
      <xdr:rowOff>65088</xdr:rowOff>
    </xdr:to>
    <xdr:pic>
      <xdr:nvPicPr>
        <xdr:cNvPr id="20" name="Picture 19">
          <a:extLst>
            <a:ext uri="{FF2B5EF4-FFF2-40B4-BE49-F238E27FC236}">
              <a16:creationId xmlns:a16="http://schemas.microsoft.com/office/drawing/2014/main" id="{5BEB9776-6AA0-4747-A8D0-5DF1356ECE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5119" y="8013247"/>
          <a:ext cx="6900181" cy="8217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165610</xdr:colOff>
      <xdr:row>43</xdr:row>
      <xdr:rowOff>85724</xdr:rowOff>
    </xdr:from>
    <xdr:to>
      <xdr:col>25</xdr:col>
      <xdr:colOff>104776</xdr:colOff>
      <xdr:row>101</xdr:row>
      <xdr:rowOff>57149</xdr:rowOff>
    </xdr:to>
    <xdr:pic>
      <xdr:nvPicPr>
        <xdr:cNvPr id="29" name="Picture 28">
          <a:extLst>
            <a:ext uri="{FF2B5EF4-FFF2-40B4-BE49-F238E27FC236}">
              <a16:creationId xmlns:a16="http://schemas.microsoft.com/office/drawing/2014/main" id="{3D9CDC3F-AC29-4783-BCBD-15432943930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90410" y="8277224"/>
          <a:ext cx="7254366" cy="11020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619124</xdr:colOff>
      <xdr:row>60</xdr:row>
      <xdr:rowOff>95250</xdr:rowOff>
    </xdr:from>
    <xdr:to>
      <xdr:col>10</xdr:col>
      <xdr:colOff>571500</xdr:colOff>
      <xdr:row>62</xdr:row>
      <xdr:rowOff>27214</xdr:rowOff>
    </xdr:to>
    <xdr:sp macro="" textlink="">
      <xdr:nvSpPr>
        <xdr:cNvPr id="3" name="Rectangle 2">
          <a:extLst>
            <a:ext uri="{FF2B5EF4-FFF2-40B4-BE49-F238E27FC236}">
              <a16:creationId xmlns:a16="http://schemas.microsoft.com/office/drawing/2014/main" id="{460EBC59-F401-4F6F-8C72-1A33BD5D6517}"/>
            </a:ext>
          </a:extLst>
        </xdr:cNvPr>
        <xdr:cNvSpPr/>
      </xdr:nvSpPr>
      <xdr:spPr>
        <a:xfrm>
          <a:off x="2558143" y="11117036"/>
          <a:ext cx="4476750" cy="2993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609600</xdr:colOff>
      <xdr:row>64</xdr:row>
      <xdr:rowOff>122465</xdr:rowOff>
    </xdr:from>
    <xdr:to>
      <xdr:col>10</xdr:col>
      <xdr:colOff>561976</xdr:colOff>
      <xdr:row>65</xdr:row>
      <xdr:rowOff>155120</xdr:rowOff>
    </xdr:to>
    <xdr:sp macro="" textlink="">
      <xdr:nvSpPr>
        <xdr:cNvPr id="14" name="Rectangle 13">
          <a:extLst>
            <a:ext uri="{FF2B5EF4-FFF2-40B4-BE49-F238E27FC236}">
              <a16:creationId xmlns:a16="http://schemas.microsoft.com/office/drawing/2014/main" id="{0D37DEB0-FA03-4B1C-91A1-747312D4D8B5}"/>
            </a:ext>
          </a:extLst>
        </xdr:cNvPr>
        <xdr:cNvSpPr/>
      </xdr:nvSpPr>
      <xdr:spPr>
        <a:xfrm>
          <a:off x="2548619" y="11879036"/>
          <a:ext cx="4476750" cy="21635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639534</xdr:colOff>
      <xdr:row>58</xdr:row>
      <xdr:rowOff>61232</xdr:rowOff>
    </xdr:from>
    <xdr:to>
      <xdr:col>21</xdr:col>
      <xdr:colOff>197302</xdr:colOff>
      <xdr:row>60</xdr:row>
      <xdr:rowOff>163285</xdr:rowOff>
    </xdr:to>
    <xdr:sp macro="" textlink="">
      <xdr:nvSpPr>
        <xdr:cNvPr id="15" name="Rectangle 14">
          <a:extLst>
            <a:ext uri="{FF2B5EF4-FFF2-40B4-BE49-F238E27FC236}">
              <a16:creationId xmlns:a16="http://schemas.microsoft.com/office/drawing/2014/main" id="{EAAD223D-3937-4667-8D84-7AAD69A14CFB}"/>
            </a:ext>
          </a:extLst>
        </xdr:cNvPr>
        <xdr:cNvSpPr/>
      </xdr:nvSpPr>
      <xdr:spPr>
        <a:xfrm>
          <a:off x="9041945" y="10715625"/>
          <a:ext cx="4728483" cy="46944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186418</xdr:colOff>
      <xdr:row>15</xdr:row>
      <xdr:rowOff>6803</xdr:rowOff>
    </xdr:from>
    <xdr:to>
      <xdr:col>9</xdr:col>
      <xdr:colOff>138793</xdr:colOff>
      <xdr:row>16</xdr:row>
      <xdr:rowOff>91169</xdr:rowOff>
    </xdr:to>
    <xdr:sp macro="" textlink="">
      <xdr:nvSpPr>
        <xdr:cNvPr id="21" name="Rectangle 20">
          <a:extLst>
            <a:ext uri="{FF2B5EF4-FFF2-40B4-BE49-F238E27FC236}">
              <a16:creationId xmlns:a16="http://schemas.microsoft.com/office/drawing/2014/main" id="{D010C7FE-8C17-4657-903D-823AD51D8408}"/>
            </a:ext>
          </a:extLst>
        </xdr:cNvPr>
        <xdr:cNvSpPr/>
      </xdr:nvSpPr>
      <xdr:spPr>
        <a:xfrm>
          <a:off x="1479097" y="2762250"/>
          <a:ext cx="4476750" cy="2680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125186</xdr:colOff>
      <xdr:row>61</xdr:row>
      <xdr:rowOff>63953</xdr:rowOff>
    </xdr:from>
    <xdr:to>
      <xdr:col>11</xdr:col>
      <xdr:colOff>77560</xdr:colOff>
      <xdr:row>62</xdr:row>
      <xdr:rowOff>179614</xdr:rowOff>
    </xdr:to>
    <xdr:sp macro="" textlink="">
      <xdr:nvSpPr>
        <xdr:cNvPr id="22" name="Rectangle 21">
          <a:extLst>
            <a:ext uri="{FF2B5EF4-FFF2-40B4-BE49-F238E27FC236}">
              <a16:creationId xmlns:a16="http://schemas.microsoft.com/office/drawing/2014/main" id="{8680A3A8-EF99-425C-BCAC-57D8784076C6}"/>
            </a:ext>
          </a:extLst>
        </xdr:cNvPr>
        <xdr:cNvSpPr/>
      </xdr:nvSpPr>
      <xdr:spPr>
        <a:xfrm>
          <a:off x="2710543" y="11269436"/>
          <a:ext cx="4476750" cy="2993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571499</xdr:colOff>
      <xdr:row>10</xdr:row>
      <xdr:rowOff>81643</xdr:rowOff>
    </xdr:from>
    <xdr:to>
      <xdr:col>20</xdr:col>
      <xdr:colOff>265339</xdr:colOff>
      <xdr:row>11</xdr:row>
      <xdr:rowOff>138793</xdr:rowOff>
    </xdr:to>
    <xdr:sp macro="" textlink="">
      <xdr:nvSpPr>
        <xdr:cNvPr id="23" name="Rectangle 22">
          <a:extLst>
            <a:ext uri="{FF2B5EF4-FFF2-40B4-BE49-F238E27FC236}">
              <a16:creationId xmlns:a16="http://schemas.microsoft.com/office/drawing/2014/main" id="{064AFA93-DD45-4665-A812-3E5A7A57E8A1}"/>
            </a:ext>
          </a:extLst>
        </xdr:cNvPr>
        <xdr:cNvSpPr/>
      </xdr:nvSpPr>
      <xdr:spPr>
        <a:xfrm>
          <a:off x="8973910" y="1918607"/>
          <a:ext cx="4218215" cy="2408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12</xdr:col>
      <xdr:colOff>61913</xdr:colOff>
      <xdr:row>42</xdr:row>
      <xdr:rowOff>11056</xdr:rowOff>
    </xdr:to>
    <xdr:pic>
      <xdr:nvPicPr>
        <xdr:cNvPr id="2" name="Picture 1">
          <a:extLst>
            <a:ext uri="{FF2B5EF4-FFF2-40B4-BE49-F238E27FC236}">
              <a16:creationId xmlns:a16="http://schemas.microsoft.com/office/drawing/2014/main" id="{1A2033C9-95CE-422B-B54E-614BC349A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571500"/>
          <a:ext cx="4938713" cy="7440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84</xdr:col>
      <xdr:colOff>190500</xdr:colOff>
      <xdr:row>2</xdr:row>
      <xdr:rowOff>142875</xdr:rowOff>
    </xdr:from>
    <xdr:to>
      <xdr:col>92</xdr:col>
      <xdr:colOff>252413</xdr:colOff>
      <xdr:row>41</xdr:row>
      <xdr:rowOff>153931</xdr:rowOff>
    </xdr:to>
    <xdr:pic>
      <xdr:nvPicPr>
        <xdr:cNvPr id="3" name="Picture 2">
          <a:extLst>
            <a:ext uri="{FF2B5EF4-FFF2-40B4-BE49-F238E27FC236}">
              <a16:creationId xmlns:a16="http://schemas.microsoft.com/office/drawing/2014/main" id="{C1A2E1E3-E05E-47DE-AEAB-43AB7F809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16225" y="523875"/>
          <a:ext cx="4938713" cy="7440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647699</xdr:colOff>
      <xdr:row>3</xdr:row>
      <xdr:rowOff>85725</xdr:rowOff>
    </xdr:from>
    <xdr:to>
      <xdr:col>23</xdr:col>
      <xdr:colOff>80962</xdr:colOff>
      <xdr:row>36</xdr:row>
      <xdr:rowOff>176213</xdr:rowOff>
    </xdr:to>
    <xdr:pic>
      <xdr:nvPicPr>
        <xdr:cNvPr id="3" name="Picture 2">
          <a:extLst>
            <a:ext uri="{FF2B5EF4-FFF2-40B4-BE49-F238E27FC236}">
              <a16:creationId xmlns:a16="http://schemas.microsoft.com/office/drawing/2014/main" id="{CE413609-0935-4CD8-BDF1-394BE795C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3999" y="657225"/>
          <a:ext cx="4957763" cy="6376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295275</xdr:colOff>
      <xdr:row>44</xdr:row>
      <xdr:rowOff>142875</xdr:rowOff>
    </xdr:from>
    <xdr:to>
      <xdr:col>10</xdr:col>
      <xdr:colOff>481013</xdr:colOff>
      <xdr:row>59</xdr:row>
      <xdr:rowOff>61913</xdr:rowOff>
    </xdr:to>
    <xdr:pic>
      <xdr:nvPicPr>
        <xdr:cNvPr id="5" name="Picture 4">
          <a:extLst>
            <a:ext uri="{FF2B5EF4-FFF2-40B4-BE49-F238E27FC236}">
              <a16:creationId xmlns:a16="http://schemas.microsoft.com/office/drawing/2014/main" id="{77444CB8-F85F-42B2-AAFA-1A4714E8DB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 y="8524875"/>
          <a:ext cx="5062538" cy="2776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xdr:row>
      <xdr:rowOff>0</xdr:rowOff>
    </xdr:from>
    <xdr:to>
      <xdr:col>10</xdr:col>
      <xdr:colOff>357188</xdr:colOff>
      <xdr:row>42</xdr:row>
      <xdr:rowOff>109538</xdr:rowOff>
    </xdr:to>
    <xdr:pic>
      <xdr:nvPicPr>
        <xdr:cNvPr id="6" name="Picture 5">
          <a:extLst>
            <a:ext uri="{FF2B5EF4-FFF2-40B4-BE49-F238E27FC236}">
              <a16:creationId xmlns:a16="http://schemas.microsoft.com/office/drawing/2014/main" id="{FFFF3AD6-78EF-41E9-88B5-31A96628F6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9200" y="381000"/>
          <a:ext cx="5233988" cy="7729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104775</xdr:colOff>
      <xdr:row>1</xdr:row>
      <xdr:rowOff>28575</xdr:rowOff>
    </xdr:from>
    <xdr:to>
      <xdr:col>11</xdr:col>
      <xdr:colOff>466359</xdr:colOff>
      <xdr:row>15</xdr:row>
      <xdr:rowOff>90488</xdr:rowOff>
    </xdr:to>
    <xdr:pic>
      <xdr:nvPicPr>
        <xdr:cNvPr id="3" name="Picture 2">
          <a:extLst>
            <a:ext uri="{FF2B5EF4-FFF2-40B4-BE49-F238E27FC236}">
              <a16:creationId xmlns:a16="http://schemas.microsoft.com/office/drawing/2014/main" id="{C679F6AA-DEF1-4F01-92BE-57073CD0D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219075"/>
          <a:ext cx="5847984" cy="2728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171450</xdr:colOff>
      <xdr:row>17</xdr:row>
      <xdr:rowOff>142875</xdr:rowOff>
    </xdr:from>
    <xdr:to>
      <xdr:col>11</xdr:col>
      <xdr:colOff>447675</xdr:colOff>
      <xdr:row>36</xdr:row>
      <xdr:rowOff>176213</xdr:rowOff>
    </xdr:to>
    <xdr:pic>
      <xdr:nvPicPr>
        <xdr:cNvPr id="4" name="Picture 3">
          <a:extLst>
            <a:ext uri="{FF2B5EF4-FFF2-40B4-BE49-F238E27FC236}">
              <a16:creationId xmlns:a16="http://schemas.microsoft.com/office/drawing/2014/main" id="{6C227F99-2A7B-413A-8E19-744F3E66AE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6850" y="3219450"/>
          <a:ext cx="6105525" cy="3471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228600</xdr:colOff>
      <xdr:row>22</xdr:row>
      <xdr:rowOff>38100</xdr:rowOff>
    </xdr:from>
    <xdr:to>
      <xdr:col>11</xdr:col>
      <xdr:colOff>409575</xdr:colOff>
      <xdr:row>26</xdr:row>
      <xdr:rowOff>28575</xdr:rowOff>
    </xdr:to>
    <xdr:sp macro="" textlink="">
      <xdr:nvSpPr>
        <xdr:cNvPr id="5" name="Rectangle 4">
          <a:extLst>
            <a:ext uri="{FF2B5EF4-FFF2-40B4-BE49-F238E27FC236}">
              <a16:creationId xmlns:a16="http://schemas.microsoft.com/office/drawing/2014/main" id="{D3DB1CE0-3802-430E-9DE3-9754BF80BE6E}"/>
            </a:ext>
          </a:extLst>
        </xdr:cNvPr>
        <xdr:cNvSpPr/>
      </xdr:nvSpPr>
      <xdr:spPr>
        <a:xfrm>
          <a:off x="1524000" y="4019550"/>
          <a:ext cx="6010275" cy="714375"/>
        </a:xfrm>
        <a:prstGeom prst="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600075</xdr:colOff>
      <xdr:row>2</xdr:row>
      <xdr:rowOff>180975</xdr:rowOff>
    </xdr:from>
    <xdr:to>
      <xdr:col>11</xdr:col>
      <xdr:colOff>479072</xdr:colOff>
      <xdr:row>15</xdr:row>
      <xdr:rowOff>23813</xdr:rowOff>
    </xdr:to>
    <xdr:pic>
      <xdr:nvPicPr>
        <xdr:cNvPr id="2" name="Picture 1">
          <a:extLst>
            <a:ext uri="{FF2B5EF4-FFF2-40B4-BE49-F238E27FC236}">
              <a16:creationId xmlns:a16="http://schemas.microsoft.com/office/drawing/2014/main" id="{070923D4-8347-4144-9AF8-4C90578C2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561975"/>
          <a:ext cx="5974997" cy="2319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333374</xdr:colOff>
      <xdr:row>1</xdr:row>
      <xdr:rowOff>161925</xdr:rowOff>
    </xdr:from>
    <xdr:to>
      <xdr:col>22</xdr:col>
      <xdr:colOff>70783</xdr:colOff>
      <xdr:row>33</xdr:row>
      <xdr:rowOff>133350</xdr:rowOff>
    </xdr:to>
    <xdr:pic>
      <xdr:nvPicPr>
        <xdr:cNvPr id="3" name="Picture 2">
          <a:extLst>
            <a:ext uri="{FF2B5EF4-FFF2-40B4-BE49-F238E27FC236}">
              <a16:creationId xmlns:a16="http://schemas.microsoft.com/office/drawing/2014/main" id="{18EF7E28-6072-45D5-86CA-8BD7B46D7C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48574" y="352425"/>
          <a:ext cx="5833409" cy="606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0</xdr:colOff>
      <xdr:row>41</xdr:row>
      <xdr:rowOff>24</xdr:rowOff>
    </xdr:from>
    <xdr:to>
      <xdr:col>18</xdr:col>
      <xdr:colOff>571501</xdr:colOff>
      <xdr:row>41</xdr:row>
      <xdr:rowOff>11454</xdr:rowOff>
    </xdr:to>
    <xdr:grpSp>
      <xdr:nvGrpSpPr>
        <xdr:cNvPr id="3" name="Group 628">
          <a:extLst>
            <a:ext uri="{FF2B5EF4-FFF2-40B4-BE49-F238E27FC236}">
              <a16:creationId xmlns:a16="http://schemas.microsoft.com/office/drawing/2014/main" id="{D7F17E16-846B-4B7F-AF38-BF4B54537FD8}"/>
            </a:ext>
          </a:extLst>
        </xdr:cNvPr>
        <xdr:cNvGrpSpPr/>
      </xdr:nvGrpSpPr>
      <xdr:grpSpPr>
        <a:xfrm>
          <a:off x="9753600" y="7696224"/>
          <a:ext cx="1790701" cy="11430"/>
          <a:chOff x="0" y="0"/>
          <a:chExt cx="5805170" cy="11430"/>
        </a:xfrm>
      </xdr:grpSpPr>
      <xdr:sp macro="" textlink="">
        <xdr:nvSpPr>
          <xdr:cNvPr id="5" name="Shape 629">
            <a:extLst>
              <a:ext uri="{FF2B5EF4-FFF2-40B4-BE49-F238E27FC236}">
                <a16:creationId xmlns:a16="http://schemas.microsoft.com/office/drawing/2014/main" id="{5656EED9-F158-4998-8176-4E3E850B6C64}"/>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6" name="Shape 630">
            <a:extLst>
              <a:ext uri="{FF2B5EF4-FFF2-40B4-BE49-F238E27FC236}">
                <a16:creationId xmlns:a16="http://schemas.microsoft.com/office/drawing/2014/main" id="{C875D4A0-FED1-499B-8553-DDEE1481266A}"/>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16</xdr:col>
      <xdr:colOff>0</xdr:colOff>
      <xdr:row>40</xdr:row>
      <xdr:rowOff>24</xdr:rowOff>
    </xdr:from>
    <xdr:to>
      <xdr:col>18</xdr:col>
      <xdr:colOff>571501</xdr:colOff>
      <xdr:row>40</xdr:row>
      <xdr:rowOff>11454</xdr:rowOff>
    </xdr:to>
    <xdr:grpSp>
      <xdr:nvGrpSpPr>
        <xdr:cNvPr id="7" name="Group 628">
          <a:extLst>
            <a:ext uri="{FF2B5EF4-FFF2-40B4-BE49-F238E27FC236}">
              <a16:creationId xmlns:a16="http://schemas.microsoft.com/office/drawing/2014/main" id="{2B0324EF-ECD0-4C94-BD8F-5F2497A705AA}"/>
            </a:ext>
          </a:extLst>
        </xdr:cNvPr>
        <xdr:cNvGrpSpPr/>
      </xdr:nvGrpSpPr>
      <xdr:grpSpPr>
        <a:xfrm>
          <a:off x="9753600" y="7505724"/>
          <a:ext cx="1790701" cy="11430"/>
          <a:chOff x="0" y="0"/>
          <a:chExt cx="5805170" cy="11430"/>
        </a:xfrm>
      </xdr:grpSpPr>
      <xdr:sp macro="" textlink="">
        <xdr:nvSpPr>
          <xdr:cNvPr id="8" name="Shape 629">
            <a:extLst>
              <a:ext uri="{FF2B5EF4-FFF2-40B4-BE49-F238E27FC236}">
                <a16:creationId xmlns:a16="http://schemas.microsoft.com/office/drawing/2014/main" id="{0F209F08-6BD1-4C19-B0E9-7BF21786F573}"/>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9" name="Shape 630">
            <a:extLst>
              <a:ext uri="{FF2B5EF4-FFF2-40B4-BE49-F238E27FC236}">
                <a16:creationId xmlns:a16="http://schemas.microsoft.com/office/drawing/2014/main" id="{A22C3A94-A405-4409-AA74-CD3F19547DC9}"/>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91</xdr:col>
      <xdr:colOff>0</xdr:colOff>
      <xdr:row>39</xdr:row>
      <xdr:rowOff>0</xdr:rowOff>
    </xdr:from>
    <xdr:ext cx="5919787" cy="7171881"/>
    <xdr:pic>
      <xdr:nvPicPr>
        <xdr:cNvPr id="10" name="Picture 9">
          <a:extLst>
            <a:ext uri="{FF2B5EF4-FFF2-40B4-BE49-F238E27FC236}">
              <a16:creationId xmlns:a16="http://schemas.microsoft.com/office/drawing/2014/main" id="{AFD9018E-5B6E-4C88-8C28-51F01EFC8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97750" y="7239000"/>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17</xdr:col>
      <xdr:colOff>0</xdr:colOff>
      <xdr:row>41</xdr:row>
      <xdr:rowOff>24</xdr:rowOff>
    </xdr:from>
    <xdr:to>
      <xdr:col>19</xdr:col>
      <xdr:colOff>571500</xdr:colOff>
      <xdr:row>41</xdr:row>
      <xdr:rowOff>11454</xdr:rowOff>
    </xdr:to>
    <xdr:grpSp>
      <xdr:nvGrpSpPr>
        <xdr:cNvPr id="11" name="Group 628">
          <a:extLst>
            <a:ext uri="{FF2B5EF4-FFF2-40B4-BE49-F238E27FC236}">
              <a16:creationId xmlns:a16="http://schemas.microsoft.com/office/drawing/2014/main" id="{54B09D31-592A-4B94-9113-4080E2A37C42}"/>
            </a:ext>
          </a:extLst>
        </xdr:cNvPr>
        <xdr:cNvGrpSpPr/>
      </xdr:nvGrpSpPr>
      <xdr:grpSpPr>
        <a:xfrm>
          <a:off x="10363200" y="7696224"/>
          <a:ext cx="1790700" cy="11430"/>
          <a:chOff x="0" y="0"/>
          <a:chExt cx="5805170" cy="11430"/>
        </a:xfrm>
      </xdr:grpSpPr>
      <xdr:sp macro="" textlink="">
        <xdr:nvSpPr>
          <xdr:cNvPr id="12" name="Shape 629">
            <a:extLst>
              <a:ext uri="{FF2B5EF4-FFF2-40B4-BE49-F238E27FC236}">
                <a16:creationId xmlns:a16="http://schemas.microsoft.com/office/drawing/2014/main" id="{C8BECB9F-E291-42B3-BB49-94A62F736CBF}"/>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3" name="Shape 630">
            <a:extLst>
              <a:ext uri="{FF2B5EF4-FFF2-40B4-BE49-F238E27FC236}">
                <a16:creationId xmlns:a16="http://schemas.microsoft.com/office/drawing/2014/main" id="{6BFD57B4-16CF-4689-90A0-93452CDFE69C}"/>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17</xdr:col>
      <xdr:colOff>0</xdr:colOff>
      <xdr:row>40</xdr:row>
      <xdr:rowOff>24</xdr:rowOff>
    </xdr:from>
    <xdr:to>
      <xdr:col>19</xdr:col>
      <xdr:colOff>571500</xdr:colOff>
      <xdr:row>40</xdr:row>
      <xdr:rowOff>11454</xdr:rowOff>
    </xdr:to>
    <xdr:grpSp>
      <xdr:nvGrpSpPr>
        <xdr:cNvPr id="14" name="Group 628">
          <a:extLst>
            <a:ext uri="{FF2B5EF4-FFF2-40B4-BE49-F238E27FC236}">
              <a16:creationId xmlns:a16="http://schemas.microsoft.com/office/drawing/2014/main" id="{1F869A10-544D-4ACA-B70C-6520518825FA}"/>
            </a:ext>
          </a:extLst>
        </xdr:cNvPr>
        <xdr:cNvGrpSpPr/>
      </xdr:nvGrpSpPr>
      <xdr:grpSpPr>
        <a:xfrm>
          <a:off x="10363200" y="7505724"/>
          <a:ext cx="1790700" cy="11430"/>
          <a:chOff x="0" y="0"/>
          <a:chExt cx="5805170" cy="11430"/>
        </a:xfrm>
      </xdr:grpSpPr>
      <xdr:sp macro="" textlink="">
        <xdr:nvSpPr>
          <xdr:cNvPr id="15" name="Shape 629">
            <a:extLst>
              <a:ext uri="{FF2B5EF4-FFF2-40B4-BE49-F238E27FC236}">
                <a16:creationId xmlns:a16="http://schemas.microsoft.com/office/drawing/2014/main" id="{77840739-0FAF-4A1B-AD53-2598B32348BF}"/>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6" name="Shape 630">
            <a:extLst>
              <a:ext uri="{FF2B5EF4-FFF2-40B4-BE49-F238E27FC236}">
                <a16:creationId xmlns:a16="http://schemas.microsoft.com/office/drawing/2014/main" id="{E4ECD80B-9513-4F76-8AC7-5ECDE5FA423D}"/>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92</xdr:col>
      <xdr:colOff>0</xdr:colOff>
      <xdr:row>39</xdr:row>
      <xdr:rowOff>0</xdr:rowOff>
    </xdr:from>
    <xdr:ext cx="5919787" cy="7171881"/>
    <xdr:pic>
      <xdr:nvPicPr>
        <xdr:cNvPr id="17" name="Picture 16">
          <a:extLst>
            <a:ext uri="{FF2B5EF4-FFF2-40B4-BE49-F238E27FC236}">
              <a16:creationId xmlns:a16="http://schemas.microsoft.com/office/drawing/2014/main" id="{CC463CE1-DA68-46FD-B0C1-D65DAF560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54825" y="7172325"/>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4</xdr:row>
      <xdr:rowOff>24</xdr:rowOff>
    </xdr:from>
    <xdr:ext cx="1862667" cy="11430"/>
    <xdr:grpSp>
      <xdr:nvGrpSpPr>
        <xdr:cNvPr id="18" name="Group 628">
          <a:extLst>
            <a:ext uri="{FF2B5EF4-FFF2-40B4-BE49-F238E27FC236}">
              <a16:creationId xmlns:a16="http://schemas.microsoft.com/office/drawing/2014/main" id="{467DBF04-4813-4FAB-9242-214E9674D559}"/>
            </a:ext>
          </a:extLst>
        </xdr:cNvPr>
        <xdr:cNvGrpSpPr/>
      </xdr:nvGrpSpPr>
      <xdr:grpSpPr>
        <a:xfrm>
          <a:off x="10363200" y="714399"/>
          <a:ext cx="1862667" cy="11430"/>
          <a:chOff x="0" y="0"/>
          <a:chExt cx="5805170" cy="11430"/>
        </a:xfrm>
      </xdr:grpSpPr>
      <xdr:sp macro="" textlink="">
        <xdr:nvSpPr>
          <xdr:cNvPr id="19" name="Shape 629">
            <a:extLst>
              <a:ext uri="{FF2B5EF4-FFF2-40B4-BE49-F238E27FC236}">
                <a16:creationId xmlns:a16="http://schemas.microsoft.com/office/drawing/2014/main" id="{2EB1B882-DFA3-4C06-B984-154972E2690C}"/>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20" name="Shape 630">
            <a:extLst>
              <a:ext uri="{FF2B5EF4-FFF2-40B4-BE49-F238E27FC236}">
                <a16:creationId xmlns:a16="http://schemas.microsoft.com/office/drawing/2014/main" id="{F390DD94-0506-4D9E-A46B-1141A7CE6470}"/>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oneCellAnchor>
  <xdr:oneCellAnchor>
    <xdr:from>
      <xdr:col>17</xdr:col>
      <xdr:colOff>0</xdr:colOff>
      <xdr:row>3</xdr:row>
      <xdr:rowOff>24</xdr:rowOff>
    </xdr:from>
    <xdr:ext cx="1862667" cy="11430"/>
    <xdr:grpSp>
      <xdr:nvGrpSpPr>
        <xdr:cNvPr id="21" name="Group 628">
          <a:extLst>
            <a:ext uri="{FF2B5EF4-FFF2-40B4-BE49-F238E27FC236}">
              <a16:creationId xmlns:a16="http://schemas.microsoft.com/office/drawing/2014/main" id="{B8677761-AFA4-43D8-A417-600C10D1EBEA}"/>
            </a:ext>
          </a:extLst>
        </xdr:cNvPr>
        <xdr:cNvGrpSpPr/>
      </xdr:nvGrpSpPr>
      <xdr:grpSpPr>
        <a:xfrm>
          <a:off x="10363200" y="571524"/>
          <a:ext cx="1862667" cy="11430"/>
          <a:chOff x="0" y="0"/>
          <a:chExt cx="5805170" cy="11430"/>
        </a:xfrm>
      </xdr:grpSpPr>
      <xdr:sp macro="" textlink="">
        <xdr:nvSpPr>
          <xdr:cNvPr id="22" name="Shape 629">
            <a:extLst>
              <a:ext uri="{FF2B5EF4-FFF2-40B4-BE49-F238E27FC236}">
                <a16:creationId xmlns:a16="http://schemas.microsoft.com/office/drawing/2014/main" id="{D004F53C-BC45-4D5F-9F18-2161DC6B35F8}"/>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23" name="Shape 630">
            <a:extLst>
              <a:ext uri="{FF2B5EF4-FFF2-40B4-BE49-F238E27FC236}">
                <a16:creationId xmlns:a16="http://schemas.microsoft.com/office/drawing/2014/main" id="{A9073FE7-B41F-4D0B-8423-0275B5137CB8}"/>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24</xdr:rowOff>
    </xdr:from>
    <xdr:to>
      <xdr:col>3</xdr:col>
      <xdr:colOff>571500</xdr:colOff>
      <xdr:row>6</xdr:row>
      <xdr:rowOff>11454</xdr:rowOff>
    </xdr:to>
    <xdr:grpSp>
      <xdr:nvGrpSpPr>
        <xdr:cNvPr id="8" name="Group 628">
          <a:extLst>
            <a:ext uri="{FF2B5EF4-FFF2-40B4-BE49-F238E27FC236}">
              <a16:creationId xmlns:a16="http://schemas.microsoft.com/office/drawing/2014/main" id="{80EE08B7-913A-4B4D-B767-6D2430E55699}"/>
            </a:ext>
          </a:extLst>
        </xdr:cNvPr>
        <xdr:cNvGrpSpPr/>
      </xdr:nvGrpSpPr>
      <xdr:grpSpPr>
        <a:xfrm>
          <a:off x="609600" y="1143024"/>
          <a:ext cx="1790700" cy="11430"/>
          <a:chOff x="0" y="0"/>
          <a:chExt cx="5805170" cy="11430"/>
        </a:xfrm>
      </xdr:grpSpPr>
      <xdr:sp macro="" textlink="">
        <xdr:nvSpPr>
          <xdr:cNvPr id="9" name="Shape 629">
            <a:extLst>
              <a:ext uri="{FF2B5EF4-FFF2-40B4-BE49-F238E27FC236}">
                <a16:creationId xmlns:a16="http://schemas.microsoft.com/office/drawing/2014/main" id="{09F9C4EB-F81F-4D9F-A936-327E41CE8E50}"/>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0" name="Shape 630">
            <a:extLst>
              <a:ext uri="{FF2B5EF4-FFF2-40B4-BE49-F238E27FC236}">
                <a16:creationId xmlns:a16="http://schemas.microsoft.com/office/drawing/2014/main" id="{70030F0F-DC25-450B-B83C-F6AF8D4EE264}"/>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twoCellAnchor editAs="oneCell">
    <xdr:from>
      <xdr:col>1</xdr:col>
      <xdr:colOff>0</xdr:colOff>
      <xdr:row>5</xdr:row>
      <xdr:rowOff>24</xdr:rowOff>
    </xdr:from>
    <xdr:to>
      <xdr:col>3</xdr:col>
      <xdr:colOff>571500</xdr:colOff>
      <xdr:row>5</xdr:row>
      <xdr:rowOff>11454</xdr:rowOff>
    </xdr:to>
    <xdr:grpSp>
      <xdr:nvGrpSpPr>
        <xdr:cNvPr id="11" name="Group 628">
          <a:extLst>
            <a:ext uri="{FF2B5EF4-FFF2-40B4-BE49-F238E27FC236}">
              <a16:creationId xmlns:a16="http://schemas.microsoft.com/office/drawing/2014/main" id="{75286484-36E6-45B1-8151-EB2E4AF69C52}"/>
            </a:ext>
          </a:extLst>
        </xdr:cNvPr>
        <xdr:cNvGrpSpPr/>
      </xdr:nvGrpSpPr>
      <xdr:grpSpPr>
        <a:xfrm>
          <a:off x="609600" y="952524"/>
          <a:ext cx="1790700" cy="11430"/>
          <a:chOff x="0" y="0"/>
          <a:chExt cx="5805170" cy="11430"/>
        </a:xfrm>
      </xdr:grpSpPr>
      <xdr:sp macro="" textlink="">
        <xdr:nvSpPr>
          <xdr:cNvPr id="12" name="Shape 629">
            <a:extLst>
              <a:ext uri="{FF2B5EF4-FFF2-40B4-BE49-F238E27FC236}">
                <a16:creationId xmlns:a16="http://schemas.microsoft.com/office/drawing/2014/main" id="{D7498829-FD30-4407-912D-03C9E2A5145A}"/>
              </a:ext>
            </a:extLst>
          </xdr:cNvPr>
          <xdr:cNvSpPr/>
        </xdr:nvSpPr>
        <xdr:spPr>
          <a:xfrm>
            <a:off x="0" y="0"/>
            <a:ext cx="5805170" cy="0"/>
          </a:xfrm>
          <a:custGeom>
            <a:avLst/>
            <a:gdLst/>
            <a:ahLst/>
            <a:cxnLst/>
            <a:rect l="0" t="0" r="0" b="0"/>
            <a:pathLst>
              <a:path w="5805170">
                <a:moveTo>
                  <a:pt x="0" y="0"/>
                </a:moveTo>
                <a:lnTo>
                  <a:pt x="5804649" y="0"/>
                </a:lnTo>
              </a:path>
            </a:pathLst>
          </a:custGeom>
          <a:ln w="3175">
            <a:solidFill>
              <a:srgbClr val="000000"/>
            </a:solidFill>
          </a:ln>
        </xdr:spPr>
      </xdr:sp>
      <xdr:sp macro="" textlink="">
        <xdr:nvSpPr>
          <xdr:cNvPr id="13" name="Shape 630">
            <a:extLst>
              <a:ext uri="{FF2B5EF4-FFF2-40B4-BE49-F238E27FC236}">
                <a16:creationId xmlns:a16="http://schemas.microsoft.com/office/drawing/2014/main" id="{70962A71-68AB-4BC2-962D-D09FE54C353E}"/>
              </a:ext>
            </a:extLst>
          </xdr:cNvPr>
          <xdr:cNvSpPr/>
        </xdr:nvSpPr>
        <xdr:spPr>
          <a:xfrm>
            <a:off x="0" y="5616"/>
            <a:ext cx="5805170" cy="0"/>
          </a:xfrm>
          <a:custGeom>
            <a:avLst/>
            <a:gdLst/>
            <a:ahLst/>
            <a:cxnLst/>
            <a:rect l="0" t="0" r="0" b="0"/>
            <a:pathLst>
              <a:path w="5805170">
                <a:moveTo>
                  <a:pt x="0" y="0"/>
                </a:moveTo>
                <a:lnTo>
                  <a:pt x="5804649" y="0"/>
                </a:lnTo>
              </a:path>
            </a:pathLst>
          </a:custGeom>
          <a:ln w="11232">
            <a:solidFill>
              <a:srgbClr val="000000"/>
            </a:solidFill>
          </a:ln>
        </xdr:spPr>
      </xdr:sp>
    </xdr:grpSp>
    <xdr:clientData/>
  </xdr:twoCellAnchor>
  <xdr:oneCellAnchor>
    <xdr:from>
      <xdr:col>78</xdr:col>
      <xdr:colOff>57150</xdr:colOff>
      <xdr:row>33</xdr:row>
      <xdr:rowOff>152400</xdr:rowOff>
    </xdr:from>
    <xdr:ext cx="5919787" cy="7171881"/>
    <xdr:pic>
      <xdr:nvPicPr>
        <xdr:cNvPr id="14" name="Picture 13">
          <a:extLst>
            <a:ext uri="{FF2B5EF4-FFF2-40B4-BE49-F238E27FC236}">
              <a16:creationId xmlns:a16="http://schemas.microsoft.com/office/drawing/2014/main" id="{762BA5D6-74FA-42BF-AF3C-AA5158CC7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6438900"/>
          <a:ext cx="5919787" cy="71718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29</xdr:row>
      <xdr:rowOff>114300</xdr:rowOff>
    </xdr:from>
    <xdr:to>
      <xdr:col>55</xdr:col>
      <xdr:colOff>209550</xdr:colOff>
      <xdr:row>73</xdr:row>
      <xdr:rowOff>38100</xdr:rowOff>
    </xdr:to>
    <xdr:pic>
      <xdr:nvPicPr>
        <xdr:cNvPr id="10" name="Picture 9">
          <a:extLst>
            <a:ext uri="{FF2B5EF4-FFF2-40B4-BE49-F238E27FC236}">
              <a16:creationId xmlns:a16="http://schemas.microsoft.com/office/drawing/2014/main" id="{08058329-E615-464D-B0E3-C86C77917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5619750"/>
          <a:ext cx="6200775"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-36</xdr:rowOff>
    </xdr:from>
    <xdr:to>
      <xdr:col>54</xdr:col>
      <xdr:colOff>856614</xdr:colOff>
      <xdr:row>18</xdr:row>
      <xdr:rowOff>163158</xdr:rowOff>
    </xdr:to>
    <xdr:sp macro="" textlink="">
      <xdr:nvSpPr>
        <xdr:cNvPr id="13" name="Shape 770">
          <a:extLst>
            <a:ext uri="{FF2B5EF4-FFF2-40B4-BE49-F238E27FC236}">
              <a16:creationId xmlns:a16="http://schemas.microsoft.com/office/drawing/2014/main" id="{BDA60325-6ABD-48A4-836A-227CD6622673}"/>
            </a:ext>
          </a:extLst>
        </xdr:cNvPr>
        <xdr:cNvSpPr/>
      </xdr:nvSpPr>
      <xdr:spPr>
        <a:xfrm>
          <a:off x="0" y="875090289"/>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79</xdr:col>
      <xdr:colOff>38100</xdr:colOff>
      <xdr:row>3</xdr:row>
      <xdr:rowOff>57150</xdr:rowOff>
    </xdr:from>
    <xdr:to>
      <xdr:col>89</xdr:col>
      <xdr:colOff>409575</xdr:colOff>
      <xdr:row>42</xdr:row>
      <xdr:rowOff>66675</xdr:rowOff>
    </xdr:to>
    <xdr:pic>
      <xdr:nvPicPr>
        <xdr:cNvPr id="14" name="Picture 13">
          <a:extLst>
            <a:ext uri="{FF2B5EF4-FFF2-40B4-BE49-F238E27FC236}">
              <a16:creationId xmlns:a16="http://schemas.microsoft.com/office/drawing/2014/main" id="{F55FFE4B-2A5A-4764-B804-D3D1825088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609600"/>
          <a:ext cx="646747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23</xdr:row>
      <xdr:rowOff>142875</xdr:rowOff>
    </xdr:from>
    <xdr:to>
      <xdr:col>56</xdr:col>
      <xdr:colOff>342900</xdr:colOff>
      <xdr:row>67</xdr:row>
      <xdr:rowOff>66675</xdr:rowOff>
    </xdr:to>
    <xdr:pic>
      <xdr:nvPicPr>
        <xdr:cNvPr id="2" name="Picture 1">
          <a:extLst>
            <a:ext uri="{FF2B5EF4-FFF2-40B4-BE49-F238E27FC236}">
              <a16:creationId xmlns:a16="http://schemas.microsoft.com/office/drawing/2014/main" id="{9D4DE0E5-AC5C-4FCC-8616-C20203113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4505325"/>
          <a:ext cx="6200775" cy="830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-36</xdr:rowOff>
    </xdr:from>
    <xdr:to>
      <xdr:col>54</xdr:col>
      <xdr:colOff>856614</xdr:colOff>
      <xdr:row>18</xdr:row>
      <xdr:rowOff>163158</xdr:rowOff>
    </xdr:to>
    <xdr:sp macro="" textlink="">
      <xdr:nvSpPr>
        <xdr:cNvPr id="3" name="Shape 770">
          <a:extLst>
            <a:ext uri="{FF2B5EF4-FFF2-40B4-BE49-F238E27FC236}">
              <a16:creationId xmlns:a16="http://schemas.microsoft.com/office/drawing/2014/main" id="{03483ABC-4E5C-48E6-BBB7-969AC5A18FD3}"/>
            </a:ext>
          </a:extLst>
        </xdr:cNvPr>
        <xdr:cNvSpPr/>
      </xdr:nvSpPr>
      <xdr:spPr>
        <a:xfrm>
          <a:off x="609600" y="3409914"/>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79</xdr:col>
      <xdr:colOff>38100</xdr:colOff>
      <xdr:row>3</xdr:row>
      <xdr:rowOff>57150</xdr:rowOff>
    </xdr:from>
    <xdr:to>
      <xdr:col>89</xdr:col>
      <xdr:colOff>409575</xdr:colOff>
      <xdr:row>42</xdr:row>
      <xdr:rowOff>66675</xdr:rowOff>
    </xdr:to>
    <xdr:pic>
      <xdr:nvPicPr>
        <xdr:cNvPr id="4" name="Picture 3">
          <a:extLst>
            <a:ext uri="{FF2B5EF4-FFF2-40B4-BE49-F238E27FC236}">
              <a16:creationId xmlns:a16="http://schemas.microsoft.com/office/drawing/2014/main" id="{EDFB1B2C-12B4-4A6F-B1FA-EBE4045260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0" y="609600"/>
          <a:ext cx="646747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13</xdr:col>
      <xdr:colOff>412751</xdr:colOff>
      <xdr:row>45</xdr:row>
      <xdr:rowOff>57150</xdr:rowOff>
    </xdr:to>
    <xdr:pic>
      <xdr:nvPicPr>
        <xdr:cNvPr id="2" name="Picture 1">
          <a:extLst>
            <a:ext uri="{FF2B5EF4-FFF2-40B4-BE49-F238E27FC236}">
              <a16:creationId xmlns:a16="http://schemas.microsoft.com/office/drawing/2014/main" id="{17A21264-5526-4931-A232-7C67DDD95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71500"/>
          <a:ext cx="7118351" cy="803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xdr:row>
      <xdr:rowOff>152400</xdr:rowOff>
    </xdr:from>
    <xdr:to>
      <xdr:col>13</xdr:col>
      <xdr:colOff>565151</xdr:colOff>
      <xdr:row>46</xdr:row>
      <xdr:rowOff>19050</xdr:rowOff>
    </xdr:to>
    <xdr:pic>
      <xdr:nvPicPr>
        <xdr:cNvPr id="3" name="Picture 2">
          <a:extLst>
            <a:ext uri="{FF2B5EF4-FFF2-40B4-BE49-F238E27FC236}">
              <a16:creationId xmlns:a16="http://schemas.microsoft.com/office/drawing/2014/main" id="{502DCDEE-D99F-4EA4-B5F1-64D4AA9779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0" y="723900"/>
          <a:ext cx="7118351" cy="803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238125</xdr:colOff>
      <xdr:row>0</xdr:row>
      <xdr:rowOff>0</xdr:rowOff>
    </xdr:from>
    <xdr:to>
      <xdr:col>9</xdr:col>
      <xdr:colOff>436563</xdr:colOff>
      <xdr:row>41</xdr:row>
      <xdr:rowOff>23813</xdr:rowOff>
    </xdr:to>
    <xdr:pic>
      <xdr:nvPicPr>
        <xdr:cNvPr id="2" name="Picture 1">
          <a:extLst>
            <a:ext uri="{FF2B5EF4-FFF2-40B4-BE49-F238E27FC236}">
              <a16:creationId xmlns:a16="http://schemas.microsoft.com/office/drawing/2014/main" id="{7869FBD5-4A80-4FD2-8E10-A2EEA3D8A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0"/>
          <a:ext cx="5075238" cy="7834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
  <sheetViews>
    <sheetView workbookViewId="0">
      <pane xSplit="1" ySplit="1" topLeftCell="B2" activePane="bottomRight" state="frozen"/>
      <selection pane="topRight" activeCell="B1" sqref="B1"/>
      <selection pane="bottomLeft" activeCell="A2" sqref="A2"/>
      <selection pane="bottomRight" activeCell="A14" sqref="A14:B15"/>
    </sheetView>
  </sheetViews>
  <sheetFormatPr defaultRowHeight="15" x14ac:dyDescent="0.25"/>
  <cols>
    <col min="1" max="1" width="7.5703125" bestFit="1" customWidth="1"/>
    <col min="2" max="2" width="23.42578125" bestFit="1" customWidth="1"/>
    <col min="8" max="8" width="32.28515625" customWidth="1"/>
  </cols>
  <sheetData>
    <row r="1" spans="1:13" x14ac:dyDescent="0.25">
      <c r="A1" s="7" t="s">
        <v>29</v>
      </c>
      <c r="B1" s="7" t="s">
        <v>30</v>
      </c>
    </row>
    <row r="2" spans="1:13" x14ac:dyDescent="0.25">
      <c r="A2" s="8" t="s">
        <v>31</v>
      </c>
      <c r="B2" s="1" t="s">
        <v>106</v>
      </c>
    </row>
    <row r="3" spans="1:13" x14ac:dyDescent="0.25">
      <c r="A3" s="8" t="s">
        <v>32</v>
      </c>
      <c r="B3" s="1" t="s">
        <v>216</v>
      </c>
    </row>
    <row r="4" spans="1:13" x14ac:dyDescent="0.25">
      <c r="A4" s="8" t="s">
        <v>33</v>
      </c>
      <c r="B4" s="1" t="s">
        <v>217</v>
      </c>
    </row>
    <row r="5" spans="1:13" x14ac:dyDescent="0.25">
      <c r="A5" s="8" t="s">
        <v>34</v>
      </c>
      <c r="B5" s="1" t="s">
        <v>75</v>
      </c>
    </row>
    <row r="6" spans="1:13" x14ac:dyDescent="0.25">
      <c r="A6" s="8" t="s">
        <v>57</v>
      </c>
      <c r="B6" s="1" t="s">
        <v>76</v>
      </c>
    </row>
    <row r="7" spans="1:13" x14ac:dyDescent="0.25">
      <c r="A7" s="8" t="s">
        <v>58</v>
      </c>
      <c r="B7" s="1" t="s">
        <v>51</v>
      </c>
    </row>
    <row r="8" spans="1:13" x14ac:dyDescent="0.25">
      <c r="A8" s="8" t="s">
        <v>59</v>
      </c>
      <c r="B8" s="1" t="s">
        <v>55</v>
      </c>
    </row>
    <row r="9" spans="1:13" x14ac:dyDescent="0.25">
      <c r="A9" s="90" t="s">
        <v>60</v>
      </c>
      <c r="B9" s="1" t="s">
        <v>56</v>
      </c>
    </row>
    <row r="10" spans="1:13" x14ac:dyDescent="0.25">
      <c r="A10" s="90" t="s">
        <v>61</v>
      </c>
      <c r="B10" s="1" t="s">
        <v>218</v>
      </c>
    </row>
    <row r="11" spans="1:13" x14ac:dyDescent="0.25">
      <c r="A11" s="90" t="s">
        <v>62</v>
      </c>
      <c r="B11" s="1" t="s">
        <v>372</v>
      </c>
    </row>
    <row r="12" spans="1:13" x14ac:dyDescent="0.25">
      <c r="A12" s="8" t="s">
        <v>63</v>
      </c>
      <c r="B12" s="1" t="s">
        <v>408</v>
      </c>
      <c r="D12" s="1"/>
    </row>
    <row r="13" spans="1:13" x14ac:dyDescent="0.25">
      <c r="A13" s="8" t="s">
        <v>221</v>
      </c>
      <c r="B13" s="1" t="s">
        <v>219</v>
      </c>
      <c r="G13" s="8"/>
      <c r="H13" s="26"/>
    </row>
    <row r="14" spans="1:13" x14ac:dyDescent="0.25">
      <c r="A14" s="8" t="s">
        <v>222</v>
      </c>
      <c r="B14" s="1" t="s">
        <v>406</v>
      </c>
      <c r="G14" s="8"/>
      <c r="H14" s="26"/>
      <c r="L14" s="8"/>
      <c r="M14" s="1"/>
    </row>
    <row r="15" spans="1:13" x14ac:dyDescent="0.25">
      <c r="A15" s="8" t="s">
        <v>223</v>
      </c>
      <c r="B15" s="1" t="s">
        <v>407</v>
      </c>
      <c r="G15" s="8"/>
      <c r="H15" s="1"/>
      <c r="L15" s="8"/>
      <c r="M15" s="1"/>
    </row>
    <row r="16" spans="1:13" x14ac:dyDescent="0.25">
      <c r="A16" s="90" t="s">
        <v>224</v>
      </c>
      <c r="B16" s="1" t="s">
        <v>374</v>
      </c>
      <c r="G16" s="8"/>
      <c r="H16" s="1"/>
      <c r="L16" s="8"/>
      <c r="M16" s="1"/>
    </row>
    <row r="17" spans="1:13" x14ac:dyDescent="0.25">
      <c r="A17" s="90" t="s">
        <v>228</v>
      </c>
      <c r="B17" s="1" t="s">
        <v>373</v>
      </c>
      <c r="G17" s="8"/>
      <c r="H17" s="1"/>
      <c r="L17" s="8"/>
      <c r="M17" s="1"/>
    </row>
    <row r="18" spans="1:13" x14ac:dyDescent="0.25">
      <c r="A18" s="90" t="s">
        <v>230</v>
      </c>
      <c r="B18" s="1" t="s">
        <v>375</v>
      </c>
      <c r="G18" s="8"/>
      <c r="H18" s="1"/>
      <c r="L18" s="8"/>
      <c r="M18" s="1"/>
    </row>
    <row r="19" spans="1:13" x14ac:dyDescent="0.25">
      <c r="A19" s="8" t="s">
        <v>405</v>
      </c>
      <c r="B19" s="1" t="s">
        <v>229</v>
      </c>
      <c r="G19" s="8"/>
      <c r="H19" s="1"/>
      <c r="L19" s="8"/>
      <c r="M19" s="1"/>
    </row>
    <row r="20" spans="1:13" x14ac:dyDescent="0.25">
      <c r="A20" s="8" t="s">
        <v>409</v>
      </c>
      <c r="B20" s="1" t="s">
        <v>371</v>
      </c>
      <c r="G20" s="8"/>
      <c r="H20" s="1"/>
      <c r="L20" s="8"/>
      <c r="M20" s="1"/>
    </row>
    <row r="21" spans="1:13" x14ac:dyDescent="0.25">
      <c r="A21" s="8" t="s">
        <v>410</v>
      </c>
      <c r="B21" s="1" t="s">
        <v>220</v>
      </c>
      <c r="G21" s="8"/>
      <c r="H21" s="1"/>
      <c r="L21" s="8"/>
      <c r="M21" s="1"/>
    </row>
    <row r="22" spans="1:13" x14ac:dyDescent="0.25">
      <c r="A22" s="8" t="s">
        <v>411</v>
      </c>
      <c r="B22" s="1" t="s">
        <v>107</v>
      </c>
      <c r="L22" s="8"/>
      <c r="M22" s="1"/>
    </row>
  </sheetData>
  <hyperlinks>
    <hyperlink ref="B2" location="'checklist'!A1" display="checklist"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0" location="'Actives_raw'!A1" display="Actives_raw" xr:uid="{00000000-0004-0000-0000-000008000000}"/>
    <hyperlink ref="B11" location="ActivesSched.Matrix!A1" display="ActivesSched.Matrix" xr:uid="{00000000-0004-0000-0000-000009000000}"/>
    <hyperlink ref="B13" location="Retirees_raw!A1" display="Retirees_raw" xr:uid="{00000000-0004-0000-0000-00000A000000}"/>
    <hyperlink ref="B20" location="SalaryGrowthSched_SingleCol!A1" display="SalaryGrowthSched_SingleCol" xr:uid="{A6D0558B-3BA9-4285-A5D5-47C60165C26A}"/>
    <hyperlink ref="B21" location="'SalaryGrowth_raw'!A1" display="SalaryGrowth_raw" xr:uid="{AEC1ECDF-DD23-4681-A7C1-50B508FB5FFC}"/>
    <hyperlink ref="B18" location="DisbRatesByAgeSched_SingleCol!A1" display="DisbRatesByAgeSched_SingleCol" xr:uid="{BF197199-9C25-456B-AE8B-DEA88639E350}"/>
    <hyperlink ref="B19" location="'DisbRatesByAge_raw'!A1" display="DisbRatesByAge_raw" xr:uid="{CAE36559-C2F7-469E-8D4C-FEABBF63755A}"/>
    <hyperlink ref="B16" location="TermRatesSched_SingleCol!A1" display="TermRatesSched_SingleCol" xr:uid="{EF642A9A-FDE7-48D1-9341-CD486AF19A46}"/>
    <hyperlink ref="B17" location="TermRates_raw!A1" display="TermRates_raw" xr:uid="{0B4E93E9-1797-4F20-A232-0BC5BA42F287}"/>
    <hyperlink ref="B22" location="'MortalityInfo'!A1" display="MortalityInfo" xr:uid="{97E42254-8190-42B4-B043-A7DE25E37ACA}"/>
    <hyperlink ref="B15" location="RetirementRatesSched_SingleCol!A1" display="RetirementRatesSched_SingleCol" xr:uid="{27FF49C9-1819-4FC5-B4D0-78B93151366B}"/>
    <hyperlink ref="B14" location="RetirementRatesSched_SingleCol!A1" display="RetirementRatesSched_SingleCol" xr:uid="{F1732DCE-C103-4766-A7F7-93745E9BF237}"/>
    <hyperlink ref="B12" location="RetireesSched_SingleCol!A1" display="RetireesSched_SingleCol" xr:uid="{22821A18-5BDA-4220-B1BB-473D0890781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H39"/>
  <sheetViews>
    <sheetView topLeftCell="A6" zoomScaleNormal="100" workbookViewId="0">
      <selection activeCell="BY20" sqref="BY20:CH21"/>
    </sheetView>
  </sheetViews>
  <sheetFormatPr defaultRowHeight="15" x14ac:dyDescent="0.25"/>
  <cols>
    <col min="5" max="5" width="7.42578125" customWidth="1"/>
    <col min="6" max="9" width="9.140625" hidden="1" customWidth="1"/>
    <col min="11" max="11" width="5.42578125" customWidth="1"/>
    <col min="12" max="12" width="0.85546875" customWidth="1"/>
    <col min="13" max="18" width="9.140625" hidden="1" customWidth="1"/>
    <col min="19" max="19" width="7.28515625" customWidth="1"/>
    <col min="20" max="20" width="2.85546875" customWidth="1"/>
    <col min="21" max="21" width="3.5703125" customWidth="1"/>
    <col min="22" max="29" width="9.140625" hidden="1" customWidth="1"/>
    <col min="30" max="30" width="4" customWidth="1"/>
    <col min="31" max="31" width="5.7109375" hidden="1" customWidth="1"/>
    <col min="32" max="32" width="7.140625" customWidth="1"/>
    <col min="33" max="33" width="3" hidden="1" customWidth="1"/>
    <col min="34" max="42" width="9.140625" hidden="1" customWidth="1"/>
    <col min="44" max="44" width="1" customWidth="1"/>
    <col min="45" max="53" width="9.140625" hidden="1" customWidth="1"/>
    <col min="54" max="54" width="2" customWidth="1"/>
    <col min="55" max="55" width="7.42578125" customWidth="1"/>
    <col min="56" max="56" width="3.5703125" hidden="1" customWidth="1"/>
    <col min="57" max="64" width="9.140625" hidden="1" customWidth="1"/>
    <col min="65" max="65" width="9.140625" customWidth="1"/>
    <col min="66" max="66" width="0.42578125" customWidth="1"/>
    <col min="67" max="72" width="9.140625" hidden="1" customWidth="1"/>
  </cols>
  <sheetData>
    <row r="1" spans="1:72" x14ac:dyDescent="0.25">
      <c r="A1" s="1" t="s">
        <v>0</v>
      </c>
    </row>
    <row r="2" spans="1:72" x14ac:dyDescent="0.25">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5"/>
      <c r="BO2" s="65"/>
      <c r="BP2" s="65"/>
      <c r="BQ2" s="65"/>
      <c r="BR2" s="65"/>
      <c r="BS2" s="65"/>
      <c r="BT2" s="65"/>
    </row>
    <row r="3" spans="1:72" x14ac:dyDescent="0.25">
      <c r="B3" s="62" t="s">
        <v>298</v>
      </c>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row>
    <row r="4" spans="1:72" x14ac:dyDescent="0.25">
      <c r="B4" s="62" t="s">
        <v>273</v>
      </c>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row>
    <row r="5" spans="1:72" ht="15" customHeight="1" x14ac:dyDescent="0.25">
      <c r="B5" s="64" t="s">
        <v>274</v>
      </c>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row>
    <row r="6" spans="1:72" x14ac:dyDescent="0.25">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row>
    <row r="7" spans="1:72" ht="15" customHeight="1" x14ac:dyDescent="0.25">
      <c r="B7" s="64" t="s">
        <v>275</v>
      </c>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row>
    <row r="8" spans="1:72" x14ac:dyDescent="0.25">
      <c r="B8" s="115"/>
      <c r="C8" s="115"/>
      <c r="D8" s="115"/>
      <c r="E8" s="115"/>
      <c r="F8" s="115"/>
      <c r="G8" s="115"/>
      <c r="H8" s="115"/>
      <c r="I8" s="115"/>
      <c r="J8" s="113"/>
      <c r="K8" s="113"/>
      <c r="L8" s="113"/>
      <c r="M8" s="113"/>
      <c r="N8" s="113"/>
      <c r="O8" s="113"/>
      <c r="P8" s="113"/>
      <c r="Q8" s="113"/>
      <c r="R8" s="113"/>
      <c r="S8" s="111" t="s">
        <v>276</v>
      </c>
      <c r="T8" s="111"/>
      <c r="U8" s="111"/>
      <c r="V8" s="111"/>
      <c r="W8" s="111"/>
      <c r="X8" s="111"/>
      <c r="Y8" s="111"/>
      <c r="Z8" s="111"/>
      <c r="AA8" s="111"/>
      <c r="AB8" s="111"/>
      <c r="AC8" s="111"/>
      <c r="AD8" s="111"/>
      <c r="AE8" s="111"/>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row>
    <row r="9" spans="1:72" x14ac:dyDescent="0.25">
      <c r="B9" s="110" t="s">
        <v>38</v>
      </c>
      <c r="C9" s="110"/>
      <c r="D9" s="110"/>
      <c r="E9" s="110"/>
      <c r="F9" s="110"/>
      <c r="G9" s="110"/>
      <c r="H9" s="110"/>
      <c r="I9" s="110"/>
      <c r="J9" s="110" t="s">
        <v>277</v>
      </c>
      <c r="K9" s="110"/>
      <c r="L9" s="110"/>
      <c r="M9" s="110"/>
      <c r="N9" s="110"/>
      <c r="O9" s="110"/>
      <c r="P9" s="110"/>
      <c r="Q9" s="110"/>
      <c r="R9" s="110"/>
      <c r="S9" s="110" t="s">
        <v>278</v>
      </c>
      <c r="T9" s="110"/>
      <c r="U9" s="110"/>
      <c r="V9" s="110"/>
      <c r="W9" s="110"/>
      <c r="X9" s="110"/>
      <c r="Y9" s="110"/>
      <c r="Z9" s="110"/>
      <c r="AA9" s="110"/>
      <c r="AB9" s="110"/>
      <c r="AC9" s="110"/>
      <c r="AD9" s="110"/>
      <c r="AE9" s="110"/>
      <c r="AF9" s="110" t="s">
        <v>279</v>
      </c>
      <c r="AG9" s="110"/>
      <c r="AH9" s="110"/>
      <c r="AI9" s="110"/>
      <c r="AJ9" s="110"/>
      <c r="AK9" s="110"/>
      <c r="AL9" s="110"/>
      <c r="AM9" s="110"/>
      <c r="AN9" s="110"/>
      <c r="AO9" s="110"/>
      <c r="AP9" s="110"/>
      <c r="AQ9" s="110" t="s">
        <v>280</v>
      </c>
      <c r="AR9" s="110"/>
      <c r="AS9" s="110"/>
      <c r="AT9" s="110"/>
      <c r="AU9" s="110"/>
      <c r="AV9" s="110"/>
      <c r="AW9" s="110"/>
      <c r="AX9" s="110"/>
      <c r="AY9" s="110"/>
      <c r="AZ9" s="110"/>
      <c r="BA9" s="110"/>
      <c r="BB9" s="110"/>
      <c r="BC9" s="110" t="s">
        <v>281</v>
      </c>
      <c r="BD9" s="110"/>
      <c r="BE9" s="110"/>
      <c r="BF9" s="110"/>
      <c r="BG9" s="110"/>
      <c r="BH9" s="110"/>
      <c r="BI9" s="110"/>
      <c r="BJ9" s="110"/>
      <c r="BK9" s="110"/>
      <c r="BL9" s="110"/>
      <c r="BM9" s="110" t="s">
        <v>282</v>
      </c>
      <c r="BN9" s="110"/>
      <c r="BO9" s="110"/>
      <c r="BP9" s="110"/>
      <c r="BQ9" s="110"/>
      <c r="BR9" s="110"/>
      <c r="BS9" s="110"/>
      <c r="BT9" s="110"/>
    </row>
    <row r="10" spans="1:72" x14ac:dyDescent="0.25">
      <c r="B10" s="111" t="s">
        <v>283</v>
      </c>
      <c r="C10" s="111"/>
      <c r="D10" s="111"/>
      <c r="E10" s="111"/>
      <c r="F10" s="111"/>
      <c r="G10" s="111"/>
      <c r="H10" s="111"/>
      <c r="I10" s="111"/>
      <c r="J10" s="112">
        <v>4911</v>
      </c>
      <c r="K10" s="112"/>
      <c r="L10" s="112"/>
      <c r="M10" s="112"/>
      <c r="N10" s="112"/>
      <c r="O10" s="112"/>
      <c r="P10" s="112"/>
      <c r="Q10" s="112"/>
      <c r="R10" s="112"/>
      <c r="S10" s="112">
        <v>1677</v>
      </c>
      <c r="T10" s="112"/>
      <c r="U10" s="112"/>
      <c r="V10" s="112"/>
      <c r="W10" s="112"/>
      <c r="X10" s="112"/>
      <c r="Y10" s="112"/>
      <c r="Z10" s="112"/>
      <c r="AA10" s="112"/>
      <c r="AB10" s="112"/>
      <c r="AC10" s="112"/>
      <c r="AD10" s="112"/>
      <c r="AE10" s="112"/>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row>
    <row r="11" spans="1:72" x14ac:dyDescent="0.25">
      <c r="B11" s="105" t="s">
        <v>284</v>
      </c>
      <c r="C11" s="105"/>
      <c r="D11" s="105"/>
      <c r="E11" s="105"/>
      <c r="F11" s="105"/>
      <c r="G11" s="105"/>
      <c r="H11" s="105"/>
      <c r="I11" s="105"/>
      <c r="J11" s="104">
        <v>11199</v>
      </c>
      <c r="K11" s="104"/>
      <c r="L11" s="104"/>
      <c r="M11" s="104"/>
      <c r="N11" s="104"/>
      <c r="O11" s="104"/>
      <c r="P11" s="104"/>
      <c r="Q11" s="104"/>
      <c r="R11" s="104"/>
      <c r="S11" s="104">
        <v>20254</v>
      </c>
      <c r="T11" s="104"/>
      <c r="U11" s="104"/>
      <c r="V11" s="104"/>
      <c r="W11" s="104"/>
      <c r="X11" s="104"/>
      <c r="Y11" s="104"/>
      <c r="Z11" s="104"/>
      <c r="AA11" s="104"/>
      <c r="AB11" s="104"/>
      <c r="AC11" s="104"/>
      <c r="AD11" s="104"/>
      <c r="AE11" s="104"/>
      <c r="AF11" s="104">
        <v>2473</v>
      </c>
      <c r="AG11" s="104"/>
      <c r="AH11" s="104"/>
      <c r="AI11" s="104"/>
      <c r="AJ11" s="104"/>
      <c r="AK11" s="104"/>
      <c r="AL11" s="104"/>
      <c r="AM11" s="104"/>
      <c r="AN11" s="104"/>
      <c r="AO11" s="104"/>
      <c r="AP11" s="104"/>
      <c r="AQ11" s="103">
        <v>1</v>
      </c>
      <c r="AR11" s="103"/>
      <c r="AS11" s="103"/>
      <c r="AT11" s="103"/>
      <c r="AU11" s="103"/>
      <c r="AV11" s="103"/>
      <c r="AW11" s="103"/>
      <c r="AX11" s="103"/>
      <c r="AY11" s="103"/>
      <c r="AZ11" s="103"/>
      <c r="BA11" s="103"/>
      <c r="BB11" s="103"/>
      <c r="BC11" s="106"/>
      <c r="BD11" s="106"/>
      <c r="BE11" s="106"/>
      <c r="BF11" s="106"/>
      <c r="BG11" s="106"/>
      <c r="BH11" s="106"/>
      <c r="BI11" s="106"/>
      <c r="BJ11" s="106"/>
      <c r="BK11" s="106"/>
      <c r="BL11" s="106"/>
      <c r="BM11" s="106"/>
      <c r="BN11" s="106"/>
      <c r="BO11" s="106"/>
      <c r="BP11" s="106"/>
      <c r="BQ11" s="106"/>
      <c r="BR11" s="106"/>
      <c r="BS11" s="106"/>
      <c r="BT11" s="106"/>
    </row>
    <row r="12" spans="1:72" x14ac:dyDescent="0.25">
      <c r="B12" s="105" t="s">
        <v>285</v>
      </c>
      <c r="C12" s="105"/>
      <c r="D12" s="105"/>
      <c r="E12" s="105"/>
      <c r="F12" s="105"/>
      <c r="G12" s="105"/>
      <c r="H12" s="105"/>
      <c r="I12" s="105"/>
      <c r="J12" s="104">
        <v>6881</v>
      </c>
      <c r="K12" s="104"/>
      <c r="L12" s="104"/>
      <c r="M12" s="104"/>
      <c r="N12" s="104"/>
      <c r="O12" s="104"/>
      <c r="P12" s="104"/>
      <c r="Q12" s="104"/>
      <c r="R12" s="104"/>
      <c r="S12" s="104">
        <v>18243</v>
      </c>
      <c r="T12" s="104"/>
      <c r="U12" s="104"/>
      <c r="V12" s="104"/>
      <c r="W12" s="104"/>
      <c r="X12" s="104"/>
      <c r="Y12" s="104"/>
      <c r="Z12" s="104"/>
      <c r="AA12" s="104"/>
      <c r="AB12" s="104"/>
      <c r="AC12" s="104"/>
      <c r="AD12" s="104"/>
      <c r="AE12" s="104"/>
      <c r="AF12" s="104">
        <v>19516</v>
      </c>
      <c r="AG12" s="104"/>
      <c r="AH12" s="104"/>
      <c r="AI12" s="104"/>
      <c r="AJ12" s="104"/>
      <c r="AK12" s="104"/>
      <c r="AL12" s="104"/>
      <c r="AM12" s="104"/>
      <c r="AN12" s="104"/>
      <c r="AO12" s="104"/>
      <c r="AP12" s="104"/>
      <c r="AQ12" s="104">
        <v>4136</v>
      </c>
      <c r="AR12" s="104"/>
      <c r="AS12" s="104"/>
      <c r="AT12" s="104"/>
      <c r="AU12" s="104"/>
      <c r="AV12" s="104"/>
      <c r="AW12" s="104"/>
      <c r="AX12" s="104"/>
      <c r="AY12" s="104"/>
      <c r="AZ12" s="104"/>
      <c r="BA12" s="104"/>
      <c r="BB12" s="104"/>
      <c r="BC12" s="103">
        <v>2</v>
      </c>
      <c r="BD12" s="103"/>
      <c r="BE12" s="103"/>
      <c r="BF12" s="103"/>
      <c r="BG12" s="103"/>
      <c r="BH12" s="103"/>
      <c r="BI12" s="103"/>
      <c r="BJ12" s="103"/>
      <c r="BK12" s="103"/>
      <c r="BL12" s="103"/>
      <c r="BM12" s="106"/>
      <c r="BN12" s="106"/>
      <c r="BO12" s="106"/>
      <c r="BP12" s="106"/>
      <c r="BQ12" s="106"/>
      <c r="BR12" s="106"/>
      <c r="BS12" s="106"/>
      <c r="BT12" s="106"/>
    </row>
    <row r="13" spans="1:72" x14ac:dyDescent="0.25">
      <c r="B13" s="105" t="s">
        <v>286</v>
      </c>
      <c r="C13" s="105"/>
      <c r="D13" s="105"/>
      <c r="E13" s="105"/>
      <c r="F13" s="105"/>
      <c r="G13" s="105"/>
      <c r="H13" s="105"/>
      <c r="I13" s="105"/>
      <c r="J13" s="104">
        <v>5044</v>
      </c>
      <c r="K13" s="104"/>
      <c r="L13" s="104"/>
      <c r="M13" s="104"/>
      <c r="N13" s="104"/>
      <c r="O13" s="104"/>
      <c r="P13" s="104"/>
      <c r="Q13" s="104"/>
      <c r="R13" s="104"/>
      <c r="S13" s="104">
        <v>11204</v>
      </c>
      <c r="T13" s="104"/>
      <c r="U13" s="104"/>
      <c r="V13" s="104"/>
      <c r="W13" s="104"/>
      <c r="X13" s="104"/>
      <c r="Y13" s="104"/>
      <c r="Z13" s="104"/>
      <c r="AA13" s="104"/>
      <c r="AB13" s="104"/>
      <c r="AC13" s="104"/>
      <c r="AD13" s="104"/>
      <c r="AE13" s="104"/>
      <c r="AF13" s="104">
        <v>17032</v>
      </c>
      <c r="AG13" s="104"/>
      <c r="AH13" s="104"/>
      <c r="AI13" s="104"/>
      <c r="AJ13" s="104"/>
      <c r="AK13" s="104"/>
      <c r="AL13" s="104"/>
      <c r="AM13" s="104"/>
      <c r="AN13" s="104"/>
      <c r="AO13" s="104"/>
      <c r="AP13" s="104"/>
      <c r="AQ13" s="104">
        <v>24670</v>
      </c>
      <c r="AR13" s="104"/>
      <c r="AS13" s="104"/>
      <c r="AT13" s="104"/>
      <c r="AU13" s="104"/>
      <c r="AV13" s="104"/>
      <c r="AW13" s="104"/>
      <c r="AX13" s="104"/>
      <c r="AY13" s="104"/>
      <c r="AZ13" s="104"/>
      <c r="BA13" s="104"/>
      <c r="BB13" s="104"/>
      <c r="BC13" s="104">
        <v>4025</v>
      </c>
      <c r="BD13" s="104"/>
      <c r="BE13" s="104"/>
      <c r="BF13" s="104"/>
      <c r="BG13" s="104"/>
      <c r="BH13" s="104"/>
      <c r="BI13" s="104"/>
      <c r="BJ13" s="104"/>
      <c r="BK13" s="104"/>
      <c r="BL13" s="104"/>
      <c r="BM13" s="103">
        <v>9</v>
      </c>
      <c r="BN13" s="103"/>
      <c r="BO13" s="103"/>
      <c r="BP13" s="103"/>
      <c r="BQ13" s="103"/>
      <c r="BR13" s="103"/>
      <c r="BS13" s="103"/>
      <c r="BT13" s="103"/>
    </row>
    <row r="14" spans="1:72" x14ac:dyDescent="0.25">
      <c r="B14" s="105" t="s">
        <v>287</v>
      </c>
      <c r="C14" s="105"/>
      <c r="D14" s="105"/>
      <c r="E14" s="105"/>
      <c r="F14" s="105"/>
      <c r="G14" s="105"/>
      <c r="H14" s="105"/>
      <c r="I14" s="105"/>
      <c r="J14" s="104">
        <v>3785</v>
      </c>
      <c r="K14" s="104"/>
      <c r="L14" s="104"/>
      <c r="M14" s="104"/>
      <c r="N14" s="104"/>
      <c r="O14" s="104"/>
      <c r="P14" s="104"/>
      <c r="Q14" s="104"/>
      <c r="R14" s="104"/>
      <c r="S14" s="104">
        <v>8177</v>
      </c>
      <c r="T14" s="104"/>
      <c r="U14" s="104"/>
      <c r="V14" s="104"/>
      <c r="W14" s="104"/>
      <c r="X14" s="104"/>
      <c r="Y14" s="104"/>
      <c r="Z14" s="104"/>
      <c r="AA14" s="104"/>
      <c r="AB14" s="104"/>
      <c r="AC14" s="104"/>
      <c r="AD14" s="104"/>
      <c r="AE14" s="104"/>
      <c r="AF14" s="104">
        <v>10270</v>
      </c>
      <c r="AG14" s="104"/>
      <c r="AH14" s="104"/>
      <c r="AI14" s="104"/>
      <c r="AJ14" s="104"/>
      <c r="AK14" s="104"/>
      <c r="AL14" s="104"/>
      <c r="AM14" s="104"/>
      <c r="AN14" s="104"/>
      <c r="AO14" s="104"/>
      <c r="AP14" s="104"/>
      <c r="AQ14" s="104">
        <v>18597</v>
      </c>
      <c r="AR14" s="104"/>
      <c r="AS14" s="104"/>
      <c r="AT14" s="104"/>
      <c r="AU14" s="104"/>
      <c r="AV14" s="104"/>
      <c r="AW14" s="104"/>
      <c r="AX14" s="104"/>
      <c r="AY14" s="104"/>
      <c r="AZ14" s="104"/>
      <c r="BA14" s="104"/>
      <c r="BB14" s="104"/>
      <c r="BC14" s="104">
        <v>24170</v>
      </c>
      <c r="BD14" s="104"/>
      <c r="BE14" s="104"/>
      <c r="BF14" s="104"/>
      <c r="BG14" s="104"/>
      <c r="BH14" s="104"/>
      <c r="BI14" s="104"/>
      <c r="BJ14" s="104"/>
      <c r="BK14" s="104"/>
      <c r="BL14" s="104"/>
      <c r="BM14" s="104">
        <v>1933</v>
      </c>
      <c r="BN14" s="104"/>
      <c r="BO14" s="104"/>
      <c r="BP14" s="104"/>
      <c r="BQ14" s="104"/>
      <c r="BR14" s="104"/>
      <c r="BS14" s="104"/>
      <c r="BT14" s="104"/>
    </row>
    <row r="15" spans="1:72" x14ac:dyDescent="0.25">
      <c r="B15" s="105" t="s">
        <v>288</v>
      </c>
      <c r="C15" s="105"/>
      <c r="D15" s="105"/>
      <c r="E15" s="105"/>
      <c r="F15" s="105"/>
      <c r="G15" s="105"/>
      <c r="H15" s="105"/>
      <c r="I15" s="105"/>
      <c r="J15" s="104">
        <v>3211</v>
      </c>
      <c r="K15" s="104"/>
      <c r="L15" s="104"/>
      <c r="M15" s="104"/>
      <c r="N15" s="104"/>
      <c r="O15" s="104"/>
      <c r="P15" s="104"/>
      <c r="Q15" s="104"/>
      <c r="R15" s="104"/>
      <c r="S15" s="104">
        <v>6916</v>
      </c>
      <c r="T15" s="104"/>
      <c r="U15" s="104"/>
      <c r="V15" s="104"/>
      <c r="W15" s="104"/>
      <c r="X15" s="104"/>
      <c r="Y15" s="104"/>
      <c r="Z15" s="104"/>
      <c r="AA15" s="104"/>
      <c r="AB15" s="104"/>
      <c r="AC15" s="104"/>
      <c r="AD15" s="104"/>
      <c r="AE15" s="104"/>
      <c r="AF15" s="104">
        <v>8236</v>
      </c>
      <c r="AG15" s="104"/>
      <c r="AH15" s="104"/>
      <c r="AI15" s="104"/>
      <c r="AJ15" s="104"/>
      <c r="AK15" s="104"/>
      <c r="AL15" s="104"/>
      <c r="AM15" s="104"/>
      <c r="AN15" s="104"/>
      <c r="AO15" s="104"/>
      <c r="AP15" s="104"/>
      <c r="AQ15" s="104">
        <v>12491</v>
      </c>
      <c r="AR15" s="104"/>
      <c r="AS15" s="104"/>
      <c r="AT15" s="104"/>
      <c r="AU15" s="104"/>
      <c r="AV15" s="104"/>
      <c r="AW15" s="104"/>
      <c r="AX15" s="104"/>
      <c r="AY15" s="104"/>
      <c r="AZ15" s="104"/>
      <c r="BA15" s="104"/>
      <c r="BB15" s="104"/>
      <c r="BC15" s="104">
        <v>20356</v>
      </c>
      <c r="BD15" s="104"/>
      <c r="BE15" s="104"/>
      <c r="BF15" s="104"/>
      <c r="BG15" s="104"/>
      <c r="BH15" s="104"/>
      <c r="BI15" s="104"/>
      <c r="BJ15" s="104"/>
      <c r="BK15" s="104"/>
      <c r="BL15" s="104"/>
      <c r="BM15" s="104">
        <v>12982</v>
      </c>
      <c r="BN15" s="104"/>
      <c r="BO15" s="104"/>
      <c r="BP15" s="104"/>
      <c r="BQ15" s="104"/>
      <c r="BR15" s="104"/>
      <c r="BS15" s="104"/>
      <c r="BT15" s="104"/>
    </row>
    <row r="16" spans="1:72" x14ac:dyDescent="0.25">
      <c r="B16" s="105" t="s">
        <v>289</v>
      </c>
      <c r="C16" s="105"/>
      <c r="D16" s="105"/>
      <c r="E16" s="105"/>
      <c r="F16" s="105"/>
      <c r="G16" s="105"/>
      <c r="H16" s="105"/>
      <c r="I16" s="105"/>
      <c r="J16" s="104">
        <v>2457</v>
      </c>
      <c r="K16" s="104"/>
      <c r="L16" s="104"/>
      <c r="M16" s="104"/>
      <c r="N16" s="104"/>
      <c r="O16" s="104"/>
      <c r="P16" s="104"/>
      <c r="Q16" s="104"/>
      <c r="R16" s="104"/>
      <c r="S16" s="104">
        <v>4946</v>
      </c>
      <c r="T16" s="104"/>
      <c r="U16" s="104"/>
      <c r="V16" s="104"/>
      <c r="W16" s="104"/>
      <c r="X16" s="104"/>
      <c r="Y16" s="104"/>
      <c r="Z16" s="104"/>
      <c r="AA16" s="104"/>
      <c r="AB16" s="104"/>
      <c r="AC16" s="104"/>
      <c r="AD16" s="104"/>
      <c r="AE16" s="104"/>
      <c r="AF16" s="104">
        <v>5903</v>
      </c>
      <c r="AG16" s="104"/>
      <c r="AH16" s="104"/>
      <c r="AI16" s="104"/>
      <c r="AJ16" s="104"/>
      <c r="AK16" s="104"/>
      <c r="AL16" s="104"/>
      <c r="AM16" s="104"/>
      <c r="AN16" s="104"/>
      <c r="AO16" s="104"/>
      <c r="AP16" s="104"/>
      <c r="AQ16" s="104">
        <v>8676</v>
      </c>
      <c r="AR16" s="104"/>
      <c r="AS16" s="104"/>
      <c r="AT16" s="104"/>
      <c r="AU16" s="104"/>
      <c r="AV16" s="104"/>
      <c r="AW16" s="104"/>
      <c r="AX16" s="104"/>
      <c r="AY16" s="104"/>
      <c r="AZ16" s="104"/>
      <c r="BA16" s="104"/>
      <c r="BB16" s="104"/>
      <c r="BC16" s="104">
        <v>12362</v>
      </c>
      <c r="BD16" s="104"/>
      <c r="BE16" s="104"/>
      <c r="BF16" s="104"/>
      <c r="BG16" s="104"/>
      <c r="BH16" s="104"/>
      <c r="BI16" s="104"/>
      <c r="BJ16" s="104"/>
      <c r="BK16" s="104"/>
      <c r="BL16" s="104"/>
      <c r="BM16" s="104">
        <v>10422</v>
      </c>
      <c r="BN16" s="104"/>
      <c r="BO16" s="104"/>
      <c r="BP16" s="104"/>
      <c r="BQ16" s="104"/>
      <c r="BR16" s="104"/>
      <c r="BS16" s="104"/>
      <c r="BT16" s="104"/>
    </row>
    <row r="17" spans="2:86" ht="15" customHeight="1" x14ac:dyDescent="0.25">
      <c r="B17" s="105" t="s">
        <v>290</v>
      </c>
      <c r="C17" s="105"/>
      <c r="D17" s="105"/>
      <c r="E17" s="105"/>
      <c r="F17" s="105"/>
      <c r="G17" s="105"/>
      <c r="H17" s="105"/>
      <c r="I17" s="105"/>
      <c r="J17" s="104">
        <v>1693</v>
      </c>
      <c r="K17" s="104"/>
      <c r="L17" s="104"/>
      <c r="M17" s="104"/>
      <c r="N17" s="104"/>
      <c r="O17" s="104"/>
      <c r="P17" s="104"/>
      <c r="Q17" s="104"/>
      <c r="R17" s="104"/>
      <c r="S17" s="104">
        <v>3840</v>
      </c>
      <c r="T17" s="104"/>
      <c r="U17" s="104"/>
      <c r="V17" s="104"/>
      <c r="W17" s="104"/>
      <c r="X17" s="104"/>
      <c r="Y17" s="104"/>
      <c r="Z17" s="104"/>
      <c r="AA17" s="104"/>
      <c r="AB17" s="104"/>
      <c r="AC17" s="104"/>
      <c r="AD17" s="104"/>
      <c r="AE17" s="104"/>
      <c r="AF17" s="104">
        <v>4643</v>
      </c>
      <c r="AG17" s="104"/>
      <c r="AH17" s="104"/>
      <c r="AI17" s="104"/>
      <c r="AJ17" s="104"/>
      <c r="AK17" s="104"/>
      <c r="AL17" s="104"/>
      <c r="AM17" s="104"/>
      <c r="AN17" s="104"/>
      <c r="AO17" s="104"/>
      <c r="AP17" s="104"/>
      <c r="AQ17" s="104">
        <v>7102</v>
      </c>
      <c r="AR17" s="104"/>
      <c r="AS17" s="104"/>
      <c r="AT17" s="104"/>
      <c r="AU17" s="104"/>
      <c r="AV17" s="104"/>
      <c r="AW17" s="104"/>
      <c r="AX17" s="104"/>
      <c r="AY17" s="104"/>
      <c r="AZ17" s="104"/>
      <c r="BA17" s="104"/>
      <c r="BB17" s="104"/>
      <c r="BC17" s="104">
        <v>9856</v>
      </c>
      <c r="BD17" s="104"/>
      <c r="BE17" s="104"/>
      <c r="BF17" s="104"/>
      <c r="BG17" s="104"/>
      <c r="BH17" s="104"/>
      <c r="BI17" s="104"/>
      <c r="BJ17" s="104"/>
      <c r="BK17" s="104"/>
      <c r="BL17" s="104"/>
      <c r="BM17" s="104">
        <v>7908</v>
      </c>
      <c r="BN17" s="104"/>
      <c r="BO17" s="104"/>
      <c r="BP17" s="104"/>
      <c r="BQ17" s="104"/>
      <c r="BR17" s="104"/>
      <c r="BS17" s="104"/>
      <c r="BT17" s="104"/>
    </row>
    <row r="18" spans="2:86" ht="15" customHeight="1" x14ac:dyDescent="0.25">
      <c r="B18" s="105" t="s">
        <v>291</v>
      </c>
      <c r="C18" s="105"/>
      <c r="D18" s="105"/>
      <c r="E18" s="105"/>
      <c r="F18" s="105"/>
      <c r="G18" s="105"/>
      <c r="H18" s="105"/>
      <c r="I18" s="105"/>
      <c r="J18" s="104">
        <v>1043</v>
      </c>
      <c r="K18" s="104"/>
      <c r="L18" s="104"/>
      <c r="M18" s="104"/>
      <c r="N18" s="104"/>
      <c r="O18" s="104"/>
      <c r="P18" s="104"/>
      <c r="Q18" s="104"/>
      <c r="R18" s="104"/>
      <c r="S18" s="104">
        <v>2693</v>
      </c>
      <c r="T18" s="104"/>
      <c r="U18" s="104"/>
      <c r="V18" s="104"/>
      <c r="W18" s="104"/>
      <c r="X18" s="104"/>
      <c r="Y18" s="104"/>
      <c r="Z18" s="104"/>
      <c r="AA18" s="104"/>
      <c r="AB18" s="104"/>
      <c r="AC18" s="104"/>
      <c r="AD18" s="104"/>
      <c r="AE18" s="104"/>
      <c r="AF18" s="104">
        <v>3063</v>
      </c>
      <c r="AG18" s="104"/>
      <c r="AH18" s="104"/>
      <c r="AI18" s="104"/>
      <c r="AJ18" s="104"/>
      <c r="AK18" s="104"/>
      <c r="AL18" s="104"/>
      <c r="AM18" s="104"/>
      <c r="AN18" s="104"/>
      <c r="AO18" s="104"/>
      <c r="AP18" s="104"/>
      <c r="AQ18" s="104">
        <v>4732</v>
      </c>
      <c r="AR18" s="104"/>
      <c r="AS18" s="104"/>
      <c r="AT18" s="104"/>
      <c r="AU18" s="104"/>
      <c r="AV18" s="104"/>
      <c r="AW18" s="104"/>
      <c r="AX18" s="104"/>
      <c r="AY18" s="104"/>
      <c r="AZ18" s="104"/>
      <c r="BA18" s="104"/>
      <c r="BB18" s="104"/>
      <c r="BC18" s="104">
        <v>6900</v>
      </c>
      <c r="BD18" s="104"/>
      <c r="BE18" s="104"/>
      <c r="BF18" s="104"/>
      <c r="BG18" s="104"/>
      <c r="BH18" s="104"/>
      <c r="BI18" s="104"/>
      <c r="BJ18" s="104"/>
      <c r="BK18" s="104"/>
      <c r="BL18" s="104"/>
      <c r="BM18" s="104">
        <v>5349</v>
      </c>
      <c r="BN18" s="104"/>
      <c r="BO18" s="104"/>
      <c r="BP18" s="104"/>
      <c r="BQ18" s="104"/>
      <c r="BR18" s="104"/>
      <c r="BS18" s="104"/>
      <c r="BT18" s="104"/>
    </row>
    <row r="19" spans="2:86" x14ac:dyDescent="0.25">
      <c r="B19" s="105" t="s">
        <v>292</v>
      </c>
      <c r="C19" s="105"/>
      <c r="D19" s="105"/>
      <c r="E19" s="105"/>
      <c r="F19" s="105"/>
      <c r="G19" s="105"/>
      <c r="H19" s="105"/>
      <c r="I19" s="105"/>
      <c r="J19" s="103">
        <v>530</v>
      </c>
      <c r="K19" s="103"/>
      <c r="L19" s="103"/>
      <c r="M19" s="103"/>
      <c r="N19" s="103"/>
      <c r="O19" s="103"/>
      <c r="P19" s="103"/>
      <c r="Q19" s="103"/>
      <c r="R19" s="103"/>
      <c r="S19" s="104">
        <v>1339</v>
      </c>
      <c r="T19" s="104"/>
      <c r="U19" s="104"/>
      <c r="V19" s="104"/>
      <c r="W19" s="104"/>
      <c r="X19" s="104"/>
      <c r="Y19" s="104"/>
      <c r="Z19" s="104"/>
      <c r="AA19" s="104"/>
      <c r="AB19" s="104"/>
      <c r="AC19" s="104"/>
      <c r="AD19" s="104"/>
      <c r="AE19" s="104"/>
      <c r="AF19" s="104">
        <v>1421</v>
      </c>
      <c r="AG19" s="104"/>
      <c r="AH19" s="104"/>
      <c r="AI19" s="104"/>
      <c r="AJ19" s="104"/>
      <c r="AK19" s="104"/>
      <c r="AL19" s="104"/>
      <c r="AM19" s="104"/>
      <c r="AN19" s="104"/>
      <c r="AO19" s="104"/>
      <c r="AP19" s="104"/>
      <c r="AQ19" s="104">
        <v>1825</v>
      </c>
      <c r="AR19" s="104"/>
      <c r="AS19" s="104"/>
      <c r="AT19" s="104"/>
      <c r="AU19" s="104"/>
      <c r="AV19" s="104"/>
      <c r="AW19" s="104"/>
      <c r="AX19" s="104"/>
      <c r="AY19" s="104"/>
      <c r="AZ19" s="104"/>
      <c r="BA19" s="104"/>
      <c r="BB19" s="104"/>
      <c r="BC19" s="104">
        <v>2385</v>
      </c>
      <c r="BD19" s="104"/>
      <c r="BE19" s="104"/>
      <c r="BF19" s="104"/>
      <c r="BG19" s="104"/>
      <c r="BH19" s="104"/>
      <c r="BI19" s="104"/>
      <c r="BJ19" s="104"/>
      <c r="BK19" s="104"/>
      <c r="BL19" s="104"/>
      <c r="BM19" s="104">
        <v>1815</v>
      </c>
      <c r="BN19" s="104"/>
      <c r="BO19" s="104"/>
      <c r="BP19" s="104"/>
      <c r="BQ19" s="104"/>
      <c r="BR19" s="104"/>
      <c r="BS19" s="104"/>
      <c r="BT19" s="104"/>
    </row>
    <row r="20" spans="2:86" x14ac:dyDescent="0.25">
      <c r="B20" s="105" t="s">
        <v>293</v>
      </c>
      <c r="C20" s="105"/>
      <c r="D20" s="105"/>
      <c r="E20" s="105"/>
      <c r="F20" s="105"/>
      <c r="G20" s="105"/>
      <c r="H20" s="105"/>
      <c r="I20" s="105"/>
      <c r="J20" s="103">
        <v>236</v>
      </c>
      <c r="K20" s="103"/>
      <c r="L20" s="103"/>
      <c r="M20" s="103"/>
      <c r="N20" s="103"/>
      <c r="O20" s="103"/>
      <c r="P20" s="103"/>
      <c r="Q20" s="103"/>
      <c r="R20" s="103"/>
      <c r="S20" s="103">
        <v>676</v>
      </c>
      <c r="T20" s="103"/>
      <c r="U20" s="103"/>
      <c r="V20" s="103"/>
      <c r="W20" s="103"/>
      <c r="X20" s="103"/>
      <c r="Y20" s="103"/>
      <c r="Z20" s="103"/>
      <c r="AA20" s="103"/>
      <c r="AB20" s="103"/>
      <c r="AC20" s="103"/>
      <c r="AD20" s="103"/>
      <c r="AE20" s="103"/>
      <c r="AF20" s="103">
        <v>675</v>
      </c>
      <c r="AG20" s="103"/>
      <c r="AH20" s="103"/>
      <c r="AI20" s="103"/>
      <c r="AJ20" s="103"/>
      <c r="AK20" s="103"/>
      <c r="AL20" s="103"/>
      <c r="AM20" s="103"/>
      <c r="AN20" s="103"/>
      <c r="AO20" s="103"/>
      <c r="AP20" s="103"/>
      <c r="AQ20" s="103">
        <v>521</v>
      </c>
      <c r="AR20" s="103"/>
      <c r="AS20" s="103"/>
      <c r="AT20" s="103"/>
      <c r="AU20" s="103"/>
      <c r="AV20" s="103"/>
      <c r="AW20" s="103"/>
      <c r="AX20" s="103"/>
      <c r="AY20" s="103"/>
      <c r="AZ20" s="103"/>
      <c r="BA20" s="103"/>
      <c r="BB20" s="103"/>
      <c r="BC20" s="103">
        <v>585</v>
      </c>
      <c r="BD20" s="103"/>
      <c r="BE20" s="103"/>
      <c r="BF20" s="103"/>
      <c r="BG20" s="103"/>
      <c r="BH20" s="103"/>
      <c r="BI20" s="103"/>
      <c r="BJ20" s="103"/>
      <c r="BK20" s="103"/>
      <c r="BL20" s="103"/>
      <c r="BM20" s="103">
        <v>427</v>
      </c>
      <c r="BN20" s="103"/>
      <c r="BO20" s="103"/>
      <c r="BP20" s="103"/>
      <c r="BQ20" s="103"/>
      <c r="BR20" s="103"/>
      <c r="BS20" s="103"/>
      <c r="BT20" s="103"/>
      <c r="BW20">
        <v>530</v>
      </c>
      <c r="BX20">
        <v>1339</v>
      </c>
      <c r="BY20">
        <f>BW20+BX20</f>
        <v>1869</v>
      </c>
      <c r="BZ20">
        <v>1421</v>
      </c>
      <c r="CA20">
        <v>1825</v>
      </c>
      <c r="CB20">
        <v>2385</v>
      </c>
      <c r="CC20">
        <v>1815</v>
      </c>
      <c r="CD20">
        <v>1358</v>
      </c>
      <c r="CE20">
        <v>625</v>
      </c>
      <c r="CF20">
        <v>389</v>
      </c>
      <c r="CG20">
        <v>233</v>
      </c>
      <c r="CH20">
        <v>35</v>
      </c>
    </row>
    <row r="21" spans="2:86" x14ac:dyDescent="0.25">
      <c r="B21" s="110" t="s">
        <v>294</v>
      </c>
      <c r="C21" s="110"/>
      <c r="D21" s="110"/>
      <c r="E21" s="110"/>
      <c r="F21" s="110"/>
      <c r="G21" s="110"/>
      <c r="H21" s="110"/>
      <c r="I21" s="110"/>
      <c r="J21" s="107"/>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W21">
        <v>236</v>
      </c>
      <c r="BX21">
        <v>676</v>
      </c>
      <c r="BY21">
        <f>BW21+BX21</f>
        <v>912</v>
      </c>
      <c r="BZ21">
        <v>675</v>
      </c>
      <c r="CA21">
        <v>521</v>
      </c>
      <c r="CB21">
        <v>585</v>
      </c>
      <c r="CC21">
        <v>427</v>
      </c>
      <c r="CD21">
        <v>343</v>
      </c>
      <c r="CE21">
        <v>199</v>
      </c>
      <c r="CF21">
        <v>139</v>
      </c>
      <c r="CG21">
        <v>99</v>
      </c>
      <c r="CH21">
        <v>103</v>
      </c>
    </row>
    <row r="22" spans="2:86" ht="15" customHeight="1" x14ac:dyDescent="0.25">
      <c r="B22" s="108" t="s">
        <v>274</v>
      </c>
      <c r="C22" s="108"/>
      <c r="D22" s="108"/>
      <c r="E22" s="108"/>
      <c r="F22" s="108"/>
      <c r="G22" s="108"/>
      <c r="H22" s="108"/>
      <c r="I22" s="108"/>
      <c r="J22" s="109">
        <v>40990</v>
      </c>
      <c r="K22" s="109"/>
      <c r="L22" s="109"/>
      <c r="M22" s="109"/>
      <c r="N22" s="109"/>
      <c r="O22" s="109"/>
      <c r="P22" s="109"/>
      <c r="Q22" s="109"/>
      <c r="R22" s="109"/>
      <c r="S22" s="109">
        <v>79965</v>
      </c>
      <c r="T22" s="109"/>
      <c r="U22" s="109"/>
      <c r="V22" s="109"/>
      <c r="W22" s="109"/>
      <c r="X22" s="109"/>
      <c r="Y22" s="109"/>
      <c r="Z22" s="109"/>
      <c r="AA22" s="109"/>
      <c r="AB22" s="109"/>
      <c r="AC22" s="109"/>
      <c r="AD22" s="109"/>
      <c r="AE22" s="109"/>
      <c r="AF22" s="109">
        <v>73232</v>
      </c>
      <c r="AG22" s="109"/>
      <c r="AH22" s="109"/>
      <c r="AI22" s="109"/>
      <c r="AJ22" s="109"/>
      <c r="AK22" s="109"/>
      <c r="AL22" s="109"/>
      <c r="AM22" s="109"/>
      <c r="AN22" s="109"/>
      <c r="AO22" s="109"/>
      <c r="AP22" s="109"/>
      <c r="AQ22" s="109">
        <v>82751</v>
      </c>
      <c r="AR22" s="109"/>
      <c r="AS22" s="109"/>
      <c r="AT22" s="109"/>
      <c r="AU22" s="109"/>
      <c r="AV22" s="109"/>
      <c r="AW22" s="109"/>
      <c r="AX22" s="109"/>
      <c r="AY22" s="109"/>
      <c r="AZ22" s="109"/>
      <c r="BA22" s="109"/>
      <c r="BB22" s="109"/>
      <c r="BC22" s="109">
        <v>80641</v>
      </c>
      <c r="BD22" s="109"/>
      <c r="BE22" s="109"/>
      <c r="BF22" s="109"/>
      <c r="BG22" s="109"/>
      <c r="BH22" s="109"/>
      <c r="BI22" s="109"/>
      <c r="BJ22" s="109"/>
      <c r="BK22" s="109"/>
      <c r="BL22" s="109"/>
      <c r="BM22" s="109">
        <v>40845</v>
      </c>
      <c r="BN22" s="109"/>
      <c r="BO22" s="109"/>
      <c r="BP22" s="109"/>
      <c r="BQ22" s="109"/>
      <c r="BR22" s="109"/>
      <c r="BS22" s="109"/>
      <c r="BT22" s="109"/>
    </row>
    <row r="23" spans="2:86" x14ac:dyDescent="0.25">
      <c r="B23" s="64" t="s">
        <v>275</v>
      </c>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row>
    <row r="24" spans="2:86" x14ac:dyDescent="0.25">
      <c r="B24" s="110" t="s">
        <v>38</v>
      </c>
      <c r="C24" s="110"/>
      <c r="D24" s="110"/>
      <c r="E24" s="110"/>
      <c r="F24" s="110"/>
      <c r="G24" s="110"/>
      <c r="H24" s="110"/>
      <c r="I24" s="110"/>
      <c r="J24" s="108" t="s">
        <v>295</v>
      </c>
      <c r="K24" s="108"/>
      <c r="L24" s="108"/>
      <c r="M24" s="108"/>
      <c r="N24" s="108"/>
      <c r="O24" s="108"/>
      <c r="P24" s="108"/>
      <c r="Q24" s="108"/>
      <c r="R24" s="108"/>
      <c r="S24" s="108"/>
      <c r="T24" s="108"/>
      <c r="U24" s="108" t="s">
        <v>259</v>
      </c>
      <c r="V24" s="108"/>
      <c r="W24" s="108"/>
      <c r="X24" s="108"/>
      <c r="Y24" s="108"/>
      <c r="Z24" s="108"/>
      <c r="AA24" s="108"/>
      <c r="AB24" s="108"/>
      <c r="AC24" s="108"/>
      <c r="AD24" s="108"/>
      <c r="AE24" s="108" t="s">
        <v>260</v>
      </c>
      <c r="AF24" s="108"/>
      <c r="AG24" s="108"/>
      <c r="AH24" s="108"/>
      <c r="AI24" s="108"/>
      <c r="AJ24" s="108"/>
      <c r="AK24" s="108"/>
      <c r="AL24" s="108"/>
      <c r="AM24" s="108"/>
      <c r="AN24" s="108"/>
      <c r="AO24" s="108"/>
      <c r="AP24" s="108"/>
      <c r="AQ24" s="108" t="s">
        <v>296</v>
      </c>
      <c r="AR24" s="108"/>
      <c r="AS24" s="108"/>
      <c r="AT24" s="108"/>
      <c r="AU24" s="108"/>
      <c r="AV24" s="108"/>
      <c r="AW24" s="108"/>
      <c r="AX24" s="108"/>
      <c r="AY24" s="108"/>
      <c r="AZ24" s="108"/>
      <c r="BA24" s="108"/>
      <c r="BB24" s="108" t="s">
        <v>297</v>
      </c>
      <c r="BC24" s="108"/>
      <c r="BD24" s="108"/>
      <c r="BE24" s="108"/>
      <c r="BF24" s="108"/>
      <c r="BG24" s="108"/>
      <c r="BH24" s="108"/>
      <c r="BI24" s="108"/>
      <c r="BJ24" s="108"/>
      <c r="BK24" s="108"/>
      <c r="BL24" s="108"/>
      <c r="BM24" s="108" t="s">
        <v>274</v>
      </c>
      <c r="BN24" s="108"/>
      <c r="BO24" s="108"/>
      <c r="BP24" s="108"/>
      <c r="BQ24" s="108"/>
      <c r="BR24" s="108"/>
      <c r="BS24" s="108"/>
      <c r="BT24" s="108"/>
    </row>
    <row r="25" spans="2:86" x14ac:dyDescent="0.25">
      <c r="B25" s="111" t="s">
        <v>283</v>
      </c>
      <c r="C25" s="111"/>
      <c r="D25" s="111"/>
      <c r="E25" s="111"/>
      <c r="F25" s="111"/>
      <c r="G25" s="111"/>
      <c r="H25" s="111"/>
      <c r="I25" s="111"/>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2">
        <v>6588</v>
      </c>
      <c r="BN25" s="112"/>
      <c r="BO25" s="112"/>
      <c r="BP25" s="112"/>
      <c r="BQ25" s="112"/>
      <c r="BR25" s="112"/>
      <c r="BS25" s="112"/>
      <c r="BT25" s="112"/>
    </row>
    <row r="26" spans="2:86" x14ac:dyDescent="0.25">
      <c r="B26" s="105" t="s">
        <v>284</v>
      </c>
      <c r="C26" s="105"/>
      <c r="D26" s="105"/>
      <c r="E26" s="105"/>
      <c r="F26" s="105"/>
      <c r="G26" s="105"/>
      <c r="H26" s="105"/>
      <c r="I26" s="105"/>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4">
        <v>33927</v>
      </c>
      <c r="BN26" s="104"/>
      <c r="BO26" s="104"/>
      <c r="BP26" s="104"/>
      <c r="BQ26" s="104"/>
      <c r="BR26" s="104"/>
      <c r="BS26" s="104"/>
      <c r="BT26" s="104"/>
    </row>
    <row r="27" spans="2:86" x14ac:dyDescent="0.25">
      <c r="B27" s="105" t="s">
        <v>285</v>
      </c>
      <c r="C27" s="105"/>
      <c r="D27" s="105"/>
      <c r="E27" s="105"/>
      <c r="F27" s="105"/>
      <c r="G27" s="105"/>
      <c r="H27" s="105"/>
      <c r="I27" s="105"/>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4">
        <v>48778</v>
      </c>
      <c r="BN27" s="104"/>
      <c r="BO27" s="104"/>
      <c r="BP27" s="104"/>
      <c r="BQ27" s="104"/>
      <c r="BR27" s="104"/>
      <c r="BS27" s="104"/>
      <c r="BT27" s="104"/>
    </row>
    <row r="28" spans="2:86" x14ac:dyDescent="0.25">
      <c r="B28" s="105" t="s">
        <v>286</v>
      </c>
      <c r="C28" s="105"/>
      <c r="D28" s="105"/>
      <c r="E28" s="105"/>
      <c r="F28" s="105"/>
      <c r="G28" s="105"/>
      <c r="H28" s="105"/>
      <c r="I28" s="105"/>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4">
        <v>61984</v>
      </c>
      <c r="BN28" s="104"/>
      <c r="BO28" s="104"/>
      <c r="BP28" s="104"/>
      <c r="BQ28" s="104"/>
      <c r="BR28" s="104"/>
      <c r="BS28" s="104"/>
      <c r="BT28" s="104"/>
    </row>
    <row r="29" spans="2:86" x14ac:dyDescent="0.25">
      <c r="B29" s="105" t="s">
        <v>287</v>
      </c>
      <c r="C29" s="105"/>
      <c r="D29" s="105"/>
      <c r="E29" s="105"/>
      <c r="F29" s="105"/>
      <c r="G29" s="105"/>
      <c r="H29" s="105"/>
      <c r="I29" s="105"/>
      <c r="J29" s="103">
        <v>7</v>
      </c>
      <c r="K29" s="103"/>
      <c r="L29" s="103"/>
      <c r="M29" s="103"/>
      <c r="N29" s="103"/>
      <c r="O29" s="103"/>
      <c r="P29" s="103"/>
      <c r="Q29" s="103"/>
      <c r="R29" s="103"/>
      <c r="S29" s="103"/>
      <c r="T29" s="103"/>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4">
        <v>66939</v>
      </c>
      <c r="BN29" s="104"/>
      <c r="BO29" s="104"/>
      <c r="BP29" s="104"/>
      <c r="BQ29" s="104"/>
      <c r="BR29" s="104"/>
      <c r="BS29" s="104"/>
      <c r="BT29" s="104"/>
    </row>
    <row r="30" spans="2:86" x14ac:dyDescent="0.25">
      <c r="B30" s="105" t="s">
        <v>288</v>
      </c>
      <c r="C30" s="105"/>
      <c r="D30" s="105"/>
      <c r="E30" s="105"/>
      <c r="F30" s="105"/>
      <c r="G30" s="105"/>
      <c r="H30" s="105"/>
      <c r="I30" s="105"/>
      <c r="J30" s="104">
        <v>1230</v>
      </c>
      <c r="K30" s="104"/>
      <c r="L30" s="104"/>
      <c r="M30" s="104"/>
      <c r="N30" s="104"/>
      <c r="O30" s="104"/>
      <c r="P30" s="104"/>
      <c r="Q30" s="104"/>
      <c r="R30" s="104"/>
      <c r="S30" s="104"/>
      <c r="T30" s="104"/>
      <c r="U30" s="103">
        <v>9</v>
      </c>
      <c r="V30" s="103"/>
      <c r="W30" s="103"/>
      <c r="X30" s="103"/>
      <c r="Y30" s="103"/>
      <c r="Z30" s="103"/>
      <c r="AA30" s="103"/>
      <c r="AB30" s="103"/>
      <c r="AC30" s="103"/>
      <c r="AD30" s="103"/>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4">
        <v>65431</v>
      </c>
      <c r="BN30" s="104"/>
      <c r="BO30" s="104"/>
      <c r="BP30" s="104"/>
      <c r="BQ30" s="104"/>
      <c r="BR30" s="104"/>
      <c r="BS30" s="104"/>
      <c r="BT30" s="104"/>
    </row>
    <row r="31" spans="2:86" x14ac:dyDescent="0.25">
      <c r="B31" s="105" t="s">
        <v>289</v>
      </c>
      <c r="C31" s="105"/>
      <c r="D31" s="105"/>
      <c r="E31" s="105"/>
      <c r="F31" s="105"/>
      <c r="G31" s="105"/>
      <c r="H31" s="105"/>
      <c r="I31" s="105"/>
      <c r="J31" s="104">
        <v>9258</v>
      </c>
      <c r="K31" s="104"/>
      <c r="L31" s="104"/>
      <c r="M31" s="104"/>
      <c r="N31" s="104"/>
      <c r="O31" s="104"/>
      <c r="P31" s="104"/>
      <c r="Q31" s="104"/>
      <c r="R31" s="104"/>
      <c r="S31" s="104"/>
      <c r="T31" s="104"/>
      <c r="U31" s="104">
        <v>1040</v>
      </c>
      <c r="V31" s="104"/>
      <c r="W31" s="104"/>
      <c r="X31" s="104"/>
      <c r="Y31" s="104"/>
      <c r="Z31" s="104"/>
      <c r="AA31" s="104"/>
      <c r="AB31" s="104"/>
      <c r="AC31" s="104"/>
      <c r="AD31" s="104"/>
      <c r="AE31" s="103">
        <v>2</v>
      </c>
      <c r="AF31" s="103"/>
      <c r="AG31" s="103"/>
      <c r="AH31" s="103"/>
      <c r="AI31" s="103"/>
      <c r="AJ31" s="103"/>
      <c r="AK31" s="103"/>
      <c r="AL31" s="103"/>
      <c r="AM31" s="103"/>
      <c r="AN31" s="103"/>
      <c r="AO31" s="103"/>
      <c r="AP31" s="103"/>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4">
        <v>55066</v>
      </c>
      <c r="BN31" s="104"/>
      <c r="BO31" s="104"/>
      <c r="BP31" s="104"/>
      <c r="BQ31" s="104"/>
      <c r="BR31" s="104"/>
      <c r="BS31" s="104"/>
      <c r="BT31" s="104"/>
    </row>
    <row r="32" spans="2:86" ht="15" customHeight="1" x14ac:dyDescent="0.25">
      <c r="B32" s="105" t="s">
        <v>290</v>
      </c>
      <c r="C32" s="105"/>
      <c r="D32" s="105"/>
      <c r="E32" s="105"/>
      <c r="F32" s="105"/>
      <c r="G32" s="105"/>
      <c r="H32" s="105"/>
      <c r="I32" s="105"/>
      <c r="J32" s="104">
        <v>8618</v>
      </c>
      <c r="K32" s="104"/>
      <c r="L32" s="104"/>
      <c r="M32" s="104"/>
      <c r="N32" s="104"/>
      <c r="O32" s="104"/>
      <c r="P32" s="104"/>
      <c r="Q32" s="104"/>
      <c r="R32" s="104"/>
      <c r="S32" s="104"/>
      <c r="T32" s="104"/>
      <c r="U32" s="104">
        <v>6081</v>
      </c>
      <c r="V32" s="104"/>
      <c r="W32" s="104"/>
      <c r="X32" s="104"/>
      <c r="Y32" s="104"/>
      <c r="Z32" s="104"/>
      <c r="AA32" s="104"/>
      <c r="AB32" s="104"/>
      <c r="AC32" s="104"/>
      <c r="AD32" s="104"/>
      <c r="AE32" s="103">
        <v>725</v>
      </c>
      <c r="AF32" s="103"/>
      <c r="AG32" s="103"/>
      <c r="AH32" s="103"/>
      <c r="AI32" s="103"/>
      <c r="AJ32" s="103"/>
      <c r="AK32" s="103"/>
      <c r="AL32" s="103"/>
      <c r="AM32" s="103"/>
      <c r="AN32" s="103"/>
      <c r="AO32" s="103"/>
      <c r="AP32" s="103"/>
      <c r="AQ32" s="103">
        <v>2</v>
      </c>
      <c r="AR32" s="103"/>
      <c r="AS32" s="103"/>
      <c r="AT32" s="103"/>
      <c r="AU32" s="103"/>
      <c r="AV32" s="103"/>
      <c r="AW32" s="103"/>
      <c r="AX32" s="103"/>
      <c r="AY32" s="103"/>
      <c r="AZ32" s="103"/>
      <c r="BA32" s="103"/>
      <c r="BB32" s="106"/>
      <c r="BC32" s="106"/>
      <c r="BD32" s="106"/>
      <c r="BE32" s="106"/>
      <c r="BF32" s="106"/>
      <c r="BG32" s="106"/>
      <c r="BH32" s="106"/>
      <c r="BI32" s="106"/>
      <c r="BJ32" s="106"/>
      <c r="BK32" s="106"/>
      <c r="BL32" s="106"/>
      <c r="BM32" s="104">
        <v>50468</v>
      </c>
      <c r="BN32" s="104"/>
      <c r="BO32" s="104"/>
      <c r="BP32" s="104"/>
      <c r="BQ32" s="104"/>
      <c r="BR32" s="104"/>
      <c r="BS32" s="104"/>
      <c r="BT32" s="104"/>
    </row>
    <row r="33" spans="2:72" x14ac:dyDescent="0.25">
      <c r="B33" s="105" t="s">
        <v>291</v>
      </c>
      <c r="C33" s="105"/>
      <c r="D33" s="105"/>
      <c r="E33" s="105"/>
      <c r="F33" s="105"/>
      <c r="G33" s="105"/>
      <c r="H33" s="105"/>
      <c r="I33" s="105"/>
      <c r="J33" s="104">
        <v>4856</v>
      </c>
      <c r="K33" s="104"/>
      <c r="L33" s="104"/>
      <c r="M33" s="104"/>
      <c r="N33" s="104"/>
      <c r="O33" s="104"/>
      <c r="P33" s="104"/>
      <c r="Q33" s="104"/>
      <c r="R33" s="104"/>
      <c r="S33" s="104"/>
      <c r="T33" s="104"/>
      <c r="U33" s="104">
        <v>2811</v>
      </c>
      <c r="V33" s="104"/>
      <c r="W33" s="104"/>
      <c r="X33" s="104"/>
      <c r="Y33" s="104"/>
      <c r="Z33" s="104"/>
      <c r="AA33" s="104"/>
      <c r="AB33" s="104"/>
      <c r="AC33" s="104"/>
      <c r="AD33" s="104"/>
      <c r="AE33" s="104">
        <v>1832</v>
      </c>
      <c r="AF33" s="104"/>
      <c r="AG33" s="104"/>
      <c r="AH33" s="104"/>
      <c r="AI33" s="104"/>
      <c r="AJ33" s="104"/>
      <c r="AK33" s="104"/>
      <c r="AL33" s="104"/>
      <c r="AM33" s="104"/>
      <c r="AN33" s="104"/>
      <c r="AO33" s="104"/>
      <c r="AP33" s="104"/>
      <c r="AQ33" s="103">
        <v>118</v>
      </c>
      <c r="AR33" s="103"/>
      <c r="AS33" s="103"/>
      <c r="AT33" s="103"/>
      <c r="AU33" s="103"/>
      <c r="AV33" s="103"/>
      <c r="AW33" s="103"/>
      <c r="AX33" s="103"/>
      <c r="AY33" s="103"/>
      <c r="AZ33" s="103"/>
      <c r="BA33" s="103"/>
      <c r="BB33" s="103">
        <v>1</v>
      </c>
      <c r="BC33" s="103"/>
      <c r="BD33" s="103"/>
      <c r="BE33" s="103"/>
      <c r="BF33" s="103"/>
      <c r="BG33" s="103"/>
      <c r="BH33" s="103"/>
      <c r="BI33" s="103"/>
      <c r="BJ33" s="103"/>
      <c r="BK33" s="103"/>
      <c r="BL33" s="103"/>
      <c r="BM33" s="104">
        <v>33398</v>
      </c>
      <c r="BN33" s="104"/>
      <c r="BO33" s="104"/>
      <c r="BP33" s="104"/>
      <c r="BQ33" s="104"/>
      <c r="BR33" s="104"/>
      <c r="BS33" s="104"/>
      <c r="BT33" s="104"/>
    </row>
    <row r="34" spans="2:72" x14ac:dyDescent="0.25">
      <c r="B34" s="105" t="s">
        <v>292</v>
      </c>
      <c r="C34" s="105"/>
      <c r="D34" s="105"/>
      <c r="E34" s="105"/>
      <c r="F34" s="105"/>
      <c r="G34" s="105"/>
      <c r="H34" s="105"/>
      <c r="I34" s="105"/>
      <c r="J34" s="104">
        <v>1358</v>
      </c>
      <c r="K34" s="104"/>
      <c r="L34" s="104"/>
      <c r="M34" s="104"/>
      <c r="N34" s="104"/>
      <c r="O34" s="104"/>
      <c r="P34" s="104"/>
      <c r="Q34" s="104"/>
      <c r="R34" s="104"/>
      <c r="S34" s="104"/>
      <c r="T34" s="104"/>
      <c r="U34" s="103">
        <v>625</v>
      </c>
      <c r="V34" s="103"/>
      <c r="W34" s="103"/>
      <c r="X34" s="103"/>
      <c r="Y34" s="103"/>
      <c r="Z34" s="103"/>
      <c r="AA34" s="103"/>
      <c r="AB34" s="103"/>
      <c r="AC34" s="103"/>
      <c r="AD34" s="103"/>
      <c r="AE34" s="103">
        <v>389</v>
      </c>
      <c r="AF34" s="103"/>
      <c r="AG34" s="103"/>
      <c r="AH34" s="103"/>
      <c r="AI34" s="103"/>
      <c r="AJ34" s="103"/>
      <c r="AK34" s="103"/>
      <c r="AL34" s="103"/>
      <c r="AM34" s="103"/>
      <c r="AN34" s="103"/>
      <c r="AO34" s="103"/>
      <c r="AP34" s="103"/>
      <c r="AQ34" s="103">
        <v>233</v>
      </c>
      <c r="AR34" s="103"/>
      <c r="AS34" s="103"/>
      <c r="AT34" s="103"/>
      <c r="AU34" s="103"/>
      <c r="AV34" s="103"/>
      <c r="AW34" s="103"/>
      <c r="AX34" s="103"/>
      <c r="AY34" s="103"/>
      <c r="AZ34" s="103"/>
      <c r="BA34" s="103"/>
      <c r="BB34" s="103">
        <v>35</v>
      </c>
      <c r="BC34" s="103"/>
      <c r="BD34" s="103"/>
      <c r="BE34" s="103"/>
      <c r="BF34" s="103"/>
      <c r="BG34" s="103"/>
      <c r="BH34" s="103"/>
      <c r="BI34" s="103"/>
      <c r="BJ34" s="103"/>
      <c r="BK34" s="103"/>
      <c r="BL34" s="103"/>
      <c r="BM34" s="104">
        <v>11955</v>
      </c>
      <c r="BN34" s="104"/>
      <c r="BO34" s="104"/>
      <c r="BP34" s="104"/>
      <c r="BQ34" s="104"/>
      <c r="BR34" s="104"/>
      <c r="BS34" s="104"/>
      <c r="BT34" s="104"/>
    </row>
    <row r="35" spans="2:72" x14ac:dyDescent="0.25">
      <c r="B35" s="105" t="s">
        <v>293</v>
      </c>
      <c r="C35" s="105"/>
      <c r="D35" s="105"/>
      <c r="E35" s="105"/>
      <c r="F35" s="105"/>
      <c r="G35" s="105"/>
      <c r="H35" s="105"/>
      <c r="I35" s="105"/>
      <c r="J35" s="103">
        <v>343</v>
      </c>
      <c r="K35" s="103"/>
      <c r="L35" s="103"/>
      <c r="M35" s="103"/>
      <c r="N35" s="103"/>
      <c r="O35" s="103"/>
      <c r="P35" s="103"/>
      <c r="Q35" s="103"/>
      <c r="R35" s="103"/>
      <c r="S35" s="103"/>
      <c r="T35" s="103"/>
      <c r="U35" s="103">
        <v>199</v>
      </c>
      <c r="V35" s="103"/>
      <c r="W35" s="103"/>
      <c r="X35" s="103"/>
      <c r="Y35" s="103"/>
      <c r="Z35" s="103"/>
      <c r="AA35" s="103"/>
      <c r="AB35" s="103"/>
      <c r="AC35" s="103"/>
      <c r="AD35" s="103"/>
      <c r="AE35" s="103">
        <v>139</v>
      </c>
      <c r="AF35" s="103"/>
      <c r="AG35" s="103"/>
      <c r="AH35" s="103"/>
      <c r="AI35" s="103"/>
      <c r="AJ35" s="103"/>
      <c r="AK35" s="103"/>
      <c r="AL35" s="103"/>
      <c r="AM35" s="103"/>
      <c r="AN35" s="103"/>
      <c r="AO35" s="103"/>
      <c r="AP35" s="103"/>
      <c r="AQ35" s="103">
        <v>99</v>
      </c>
      <c r="AR35" s="103"/>
      <c r="AS35" s="103"/>
      <c r="AT35" s="103"/>
      <c r="AU35" s="103"/>
      <c r="AV35" s="103"/>
      <c r="AW35" s="103"/>
      <c r="AX35" s="103"/>
      <c r="AY35" s="103"/>
      <c r="AZ35" s="103"/>
      <c r="BA35" s="103"/>
      <c r="BB35" s="103">
        <v>103</v>
      </c>
      <c r="BC35" s="103"/>
      <c r="BD35" s="103"/>
      <c r="BE35" s="103"/>
      <c r="BF35" s="103"/>
      <c r="BG35" s="103"/>
      <c r="BH35" s="103"/>
      <c r="BI35" s="103"/>
      <c r="BJ35" s="103"/>
      <c r="BK35" s="103"/>
      <c r="BL35" s="103"/>
      <c r="BM35" s="104">
        <v>4003</v>
      </c>
      <c r="BN35" s="104"/>
      <c r="BO35" s="104"/>
      <c r="BP35" s="104"/>
      <c r="BQ35" s="104"/>
      <c r="BR35" s="104"/>
      <c r="BS35" s="104"/>
      <c r="BT35" s="104"/>
    </row>
    <row r="36" spans="2:72" x14ac:dyDescent="0.25">
      <c r="B36" s="110" t="s">
        <v>294</v>
      </c>
      <c r="C36" s="110"/>
      <c r="D36" s="110"/>
      <c r="E36" s="110"/>
      <c r="F36" s="110"/>
      <c r="G36" s="110"/>
      <c r="H36" s="110"/>
      <c r="I36" s="110"/>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row>
    <row r="37" spans="2:72" x14ac:dyDescent="0.25">
      <c r="B37" s="108" t="s">
        <v>274</v>
      </c>
      <c r="C37" s="108"/>
      <c r="D37" s="108"/>
      <c r="E37" s="108"/>
      <c r="F37" s="108"/>
      <c r="G37" s="108"/>
      <c r="H37" s="108"/>
      <c r="I37" s="108"/>
      <c r="J37" s="109">
        <v>25670</v>
      </c>
      <c r="K37" s="109"/>
      <c r="L37" s="109"/>
      <c r="M37" s="109"/>
      <c r="N37" s="109"/>
      <c r="O37" s="109"/>
      <c r="P37" s="109"/>
      <c r="Q37" s="109"/>
      <c r="R37" s="109"/>
      <c r="S37" s="109"/>
      <c r="T37" s="109"/>
      <c r="U37" s="109">
        <v>10765</v>
      </c>
      <c r="V37" s="109"/>
      <c r="W37" s="109"/>
      <c r="X37" s="109"/>
      <c r="Y37" s="109"/>
      <c r="Z37" s="109"/>
      <c r="AA37" s="109"/>
      <c r="AB37" s="109"/>
      <c r="AC37" s="109"/>
      <c r="AD37" s="109"/>
      <c r="AE37" s="109">
        <v>3087</v>
      </c>
      <c r="AF37" s="109"/>
      <c r="AG37" s="109"/>
      <c r="AH37" s="109"/>
      <c r="AI37" s="109"/>
      <c r="AJ37" s="109"/>
      <c r="AK37" s="109"/>
      <c r="AL37" s="109"/>
      <c r="AM37" s="109"/>
      <c r="AN37" s="109"/>
      <c r="AO37" s="109"/>
      <c r="AP37" s="109"/>
      <c r="AQ37" s="114">
        <v>452</v>
      </c>
      <c r="AR37" s="114"/>
      <c r="AS37" s="114"/>
      <c r="AT37" s="114"/>
      <c r="AU37" s="114"/>
      <c r="AV37" s="114"/>
      <c r="AW37" s="114"/>
      <c r="AX37" s="114"/>
      <c r="AY37" s="114"/>
      <c r="AZ37" s="114"/>
      <c r="BA37" s="114"/>
      <c r="BB37" s="114">
        <v>139</v>
      </c>
      <c r="BC37" s="114"/>
      <c r="BD37" s="114"/>
      <c r="BE37" s="114"/>
      <c r="BF37" s="114"/>
      <c r="BG37" s="114"/>
      <c r="BH37" s="114"/>
      <c r="BI37" s="114"/>
      <c r="BJ37" s="114"/>
      <c r="BK37" s="114"/>
      <c r="BL37" s="114"/>
      <c r="BM37" s="109">
        <v>438537</v>
      </c>
      <c r="BN37" s="109"/>
      <c r="BO37" s="109"/>
      <c r="BP37" s="109"/>
      <c r="BQ37" s="109"/>
      <c r="BR37" s="109"/>
      <c r="BS37" s="109"/>
      <c r="BT37" s="109"/>
    </row>
    <row r="38" spans="2:72" x14ac:dyDescent="0.25">
      <c r="B38" s="108"/>
      <c r="C38" s="108"/>
      <c r="D38" s="108"/>
      <c r="E38" s="108"/>
      <c r="F38" s="108"/>
      <c r="G38" s="108"/>
      <c r="H38" s="108"/>
      <c r="I38" s="108"/>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14"/>
      <c r="AR38" s="114"/>
      <c r="AS38" s="114"/>
      <c r="AT38" s="114"/>
      <c r="AU38" s="114"/>
      <c r="AV38" s="114"/>
      <c r="AW38" s="114"/>
      <c r="AX38" s="114"/>
      <c r="AY38" s="114"/>
      <c r="AZ38" s="114"/>
      <c r="BA38" s="114"/>
      <c r="BB38" s="114"/>
      <c r="BC38" s="114"/>
      <c r="BD38" s="114"/>
      <c r="BE38" s="114"/>
      <c r="BF38" s="114"/>
      <c r="BG38" s="114"/>
      <c r="BH38" s="114"/>
      <c r="BI38" s="114"/>
      <c r="BJ38" s="114"/>
      <c r="BK38" s="114"/>
      <c r="BL38" s="114"/>
      <c r="BM38" s="109"/>
      <c r="BN38" s="109"/>
      <c r="BO38" s="109"/>
      <c r="BP38" s="109"/>
      <c r="BQ38" s="109"/>
      <c r="BR38" s="109"/>
      <c r="BS38" s="109"/>
      <c r="BT38" s="109"/>
    </row>
    <row r="39" spans="2:72" x14ac:dyDescent="0.2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row>
  </sheetData>
  <mergeCells count="210">
    <mergeCell ref="B38:I38"/>
    <mergeCell ref="J38:T38"/>
    <mergeCell ref="U38:AD38"/>
    <mergeCell ref="AE38:AP38"/>
    <mergeCell ref="AQ38:BA38"/>
    <mergeCell ref="BB38:BL38"/>
    <mergeCell ref="BM38:BT38"/>
    <mergeCell ref="B36:I36"/>
    <mergeCell ref="J36:T36"/>
    <mergeCell ref="U36:AD36"/>
    <mergeCell ref="AE36:AP36"/>
    <mergeCell ref="AQ36:BA36"/>
    <mergeCell ref="BB36:BL36"/>
    <mergeCell ref="BM36:BT36"/>
    <mergeCell ref="B37:I37"/>
    <mergeCell ref="J37:T37"/>
    <mergeCell ref="U37:AD37"/>
    <mergeCell ref="AE37:AP37"/>
    <mergeCell ref="AQ37:BA37"/>
    <mergeCell ref="BB37:BL37"/>
    <mergeCell ref="BM37:BT37"/>
    <mergeCell ref="B35:I35"/>
    <mergeCell ref="J35:T35"/>
    <mergeCell ref="U35:AD35"/>
    <mergeCell ref="AE35:AP35"/>
    <mergeCell ref="AQ35:BA35"/>
    <mergeCell ref="BB35:BL35"/>
    <mergeCell ref="BM35:BT35"/>
    <mergeCell ref="B20:I20"/>
    <mergeCell ref="J20:R20"/>
    <mergeCell ref="S20:AE20"/>
    <mergeCell ref="AF20:AP20"/>
    <mergeCell ref="AQ20:BB20"/>
    <mergeCell ref="BC20:BL20"/>
    <mergeCell ref="BM20:BT20"/>
    <mergeCell ref="J21:R21"/>
    <mergeCell ref="S21:AE21"/>
    <mergeCell ref="AF21:AP21"/>
    <mergeCell ref="AQ21:BB21"/>
    <mergeCell ref="BC21:BL21"/>
    <mergeCell ref="J22:R22"/>
    <mergeCell ref="S22:AE22"/>
    <mergeCell ref="AF22:AP22"/>
    <mergeCell ref="AQ22:BB22"/>
    <mergeCell ref="BC22:BL22"/>
    <mergeCell ref="B33:I33"/>
    <mergeCell ref="J33:T33"/>
    <mergeCell ref="U33:AD33"/>
    <mergeCell ref="AE33:AP33"/>
    <mergeCell ref="AQ33:BA33"/>
    <mergeCell ref="BB33:BL33"/>
    <mergeCell ref="BM33:BT33"/>
    <mergeCell ref="B34:I34"/>
    <mergeCell ref="J34:T34"/>
    <mergeCell ref="U34:AD34"/>
    <mergeCell ref="AE34:AP34"/>
    <mergeCell ref="AQ34:BA34"/>
    <mergeCell ref="BB34:BL34"/>
    <mergeCell ref="BM34:BT34"/>
    <mergeCell ref="B31:I31"/>
    <mergeCell ref="J31:T31"/>
    <mergeCell ref="U31:AD31"/>
    <mergeCell ref="AE31:AP31"/>
    <mergeCell ref="AQ31:BA31"/>
    <mergeCell ref="BB31:BL31"/>
    <mergeCell ref="BM31:BT31"/>
    <mergeCell ref="B32:I32"/>
    <mergeCell ref="J32:T32"/>
    <mergeCell ref="U32:AD32"/>
    <mergeCell ref="AE32:AP32"/>
    <mergeCell ref="AQ32:BA32"/>
    <mergeCell ref="BB32:BL32"/>
    <mergeCell ref="BM32:BT32"/>
    <mergeCell ref="B30:I30"/>
    <mergeCell ref="J30:T30"/>
    <mergeCell ref="U30:AD30"/>
    <mergeCell ref="AE30:AP30"/>
    <mergeCell ref="AQ30:BA30"/>
    <mergeCell ref="BB30:BL30"/>
    <mergeCell ref="BM30:BT30"/>
    <mergeCell ref="B29:I29"/>
    <mergeCell ref="J29:T29"/>
    <mergeCell ref="U29:AD29"/>
    <mergeCell ref="B28:I28"/>
    <mergeCell ref="J28:T28"/>
    <mergeCell ref="U28:AD28"/>
    <mergeCell ref="AE28:AP28"/>
    <mergeCell ref="AQ28:BA28"/>
    <mergeCell ref="BB28:BL28"/>
    <mergeCell ref="BM28:BT28"/>
    <mergeCell ref="AE29:AP29"/>
    <mergeCell ref="AQ29:BA29"/>
    <mergeCell ref="BB29:BL29"/>
    <mergeCell ref="BM29:BT29"/>
    <mergeCell ref="B24:I24"/>
    <mergeCell ref="J24:T24"/>
    <mergeCell ref="U24:AD24"/>
    <mergeCell ref="AE24:AP24"/>
    <mergeCell ref="AQ24:BA24"/>
    <mergeCell ref="BB24:BL24"/>
    <mergeCell ref="BM24:BT24"/>
    <mergeCell ref="B25:I25"/>
    <mergeCell ref="J25:T25"/>
    <mergeCell ref="U25:AD25"/>
    <mergeCell ref="AE25:AP25"/>
    <mergeCell ref="AQ25:BA25"/>
    <mergeCell ref="BB25:BL25"/>
    <mergeCell ref="BM25:BT25"/>
    <mergeCell ref="AF16:AP16"/>
    <mergeCell ref="AQ16:BB16"/>
    <mergeCell ref="BC16:BL16"/>
    <mergeCell ref="BM16:BT16"/>
    <mergeCell ref="B21:I21"/>
    <mergeCell ref="BM21:BT21"/>
    <mergeCell ref="B22:I22"/>
    <mergeCell ref="BM22:BT22"/>
    <mergeCell ref="B18:I18"/>
    <mergeCell ref="J18:R18"/>
    <mergeCell ref="S18:AE18"/>
    <mergeCell ref="AF18:AP18"/>
    <mergeCell ref="AQ18:BB18"/>
    <mergeCell ref="BC18:BL18"/>
    <mergeCell ref="BM18:BT18"/>
    <mergeCell ref="B19:I19"/>
    <mergeCell ref="J19:R19"/>
    <mergeCell ref="S19:AE19"/>
    <mergeCell ref="AF19:AP19"/>
    <mergeCell ref="AQ19:BB19"/>
    <mergeCell ref="BC19:BL19"/>
    <mergeCell ref="BM19:BT19"/>
    <mergeCell ref="B12:I12"/>
    <mergeCell ref="J12:R12"/>
    <mergeCell ref="S12:AE12"/>
    <mergeCell ref="AF12:AP12"/>
    <mergeCell ref="AQ12:BB12"/>
    <mergeCell ref="BC12:BL12"/>
    <mergeCell ref="BM12:BT12"/>
    <mergeCell ref="B13:I13"/>
    <mergeCell ref="J13:R13"/>
    <mergeCell ref="S13:AE13"/>
    <mergeCell ref="AF13:AP13"/>
    <mergeCell ref="AQ13:BB13"/>
    <mergeCell ref="BC13:BL13"/>
    <mergeCell ref="BM13:BT13"/>
    <mergeCell ref="B10:I10"/>
    <mergeCell ref="J10:R10"/>
    <mergeCell ref="S10:AE10"/>
    <mergeCell ref="AF10:AP10"/>
    <mergeCell ref="AQ10:BB10"/>
    <mergeCell ref="BC10:BL10"/>
    <mergeCell ref="BM10:BT10"/>
    <mergeCell ref="B11:I11"/>
    <mergeCell ref="J11:R11"/>
    <mergeCell ref="S11:AE11"/>
    <mergeCell ref="AF11:AP11"/>
    <mergeCell ref="AQ11:BB11"/>
    <mergeCell ref="BC11:BL11"/>
    <mergeCell ref="BM11:BT11"/>
    <mergeCell ref="S8:AE8"/>
    <mergeCell ref="AF8:AP8"/>
    <mergeCell ref="AQ8:BB8"/>
    <mergeCell ref="BC8:BL8"/>
    <mergeCell ref="BM8:BT8"/>
    <mergeCell ref="B9:I9"/>
    <mergeCell ref="J9:R9"/>
    <mergeCell ref="S9:AE9"/>
    <mergeCell ref="AF9:AP9"/>
    <mergeCell ref="AQ9:BB9"/>
    <mergeCell ref="BC9:BL9"/>
    <mergeCell ref="BM9:BT9"/>
    <mergeCell ref="B8:I8"/>
    <mergeCell ref="J8:R8"/>
    <mergeCell ref="B14:I14"/>
    <mergeCell ref="J14:R14"/>
    <mergeCell ref="S14:AE14"/>
    <mergeCell ref="AF14:AP14"/>
    <mergeCell ref="AQ14:BB14"/>
    <mergeCell ref="BC14:BL14"/>
    <mergeCell ref="BM14:BT14"/>
    <mergeCell ref="B17:I17"/>
    <mergeCell ref="J17:R17"/>
    <mergeCell ref="S17:AE17"/>
    <mergeCell ref="AF17:AP17"/>
    <mergeCell ref="AQ17:BB17"/>
    <mergeCell ref="BC17:BL17"/>
    <mergeCell ref="BM17:BT17"/>
    <mergeCell ref="B15:I15"/>
    <mergeCell ref="J15:R15"/>
    <mergeCell ref="S15:AE15"/>
    <mergeCell ref="AF15:AP15"/>
    <mergeCell ref="AQ15:BB15"/>
    <mergeCell ref="BC15:BL15"/>
    <mergeCell ref="BM15:BT15"/>
    <mergeCell ref="B16:I16"/>
    <mergeCell ref="J16:R16"/>
    <mergeCell ref="S16:AE16"/>
    <mergeCell ref="B26:I26"/>
    <mergeCell ref="J26:T26"/>
    <mergeCell ref="U26:AD26"/>
    <mergeCell ref="AE26:AP26"/>
    <mergeCell ref="AQ26:BA26"/>
    <mergeCell ref="BB26:BL26"/>
    <mergeCell ref="BM26:BT26"/>
    <mergeCell ref="B27:I27"/>
    <mergeCell ref="J27:T27"/>
    <mergeCell ref="U27:AD27"/>
    <mergeCell ref="AE27:AP27"/>
    <mergeCell ref="AQ27:BA27"/>
    <mergeCell ref="BB27:BL27"/>
    <mergeCell ref="BM27:BT27"/>
  </mergeCells>
  <hyperlinks>
    <hyperlink ref="A1" location="TOC!A1" display="TOC"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30EF-D959-4F35-B71E-E24DE0A7332A}">
  <dimension ref="A1:C1"/>
  <sheetViews>
    <sheetView workbookViewId="0">
      <selection activeCell="S27" sqref="S27"/>
    </sheetView>
  </sheetViews>
  <sheetFormatPr defaultRowHeight="15" x14ac:dyDescent="0.25"/>
  <sheetData>
    <row r="1" spans="1:3" x14ac:dyDescent="0.25">
      <c r="A1" s="1" t="s">
        <v>0</v>
      </c>
      <c r="C1" s="58" t="s">
        <v>353</v>
      </c>
    </row>
  </sheetData>
  <hyperlinks>
    <hyperlink ref="A1" location="TOC!A1" display="TOC" xr:uid="{D489FF92-4A58-45D1-89EC-F01B4236088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A22"/>
  <sheetViews>
    <sheetView workbookViewId="0">
      <selection sqref="A1:XFD1048576"/>
    </sheetView>
  </sheetViews>
  <sheetFormatPr defaultRowHeight="15" x14ac:dyDescent="0.25"/>
  <cols>
    <col min="6" max="6" width="4" customWidth="1"/>
    <col min="7" max="7" width="9.140625" hidden="1" customWidth="1"/>
    <col min="8" max="8" width="4.5703125" hidden="1" customWidth="1"/>
    <col min="9" max="19" width="9.140625" hidden="1" customWidth="1"/>
    <col min="21" max="21" width="2.5703125" customWidth="1"/>
    <col min="22" max="30" width="9.140625" hidden="1" customWidth="1"/>
    <col min="32" max="32" width="5" customWidth="1"/>
    <col min="33" max="33" width="9.140625" hidden="1" customWidth="1"/>
    <col min="34" max="34" width="8.140625" hidden="1" customWidth="1"/>
    <col min="35" max="35" width="5.140625" hidden="1" customWidth="1"/>
    <col min="36" max="41" width="9.140625" hidden="1" customWidth="1"/>
    <col min="42" max="42" width="0.7109375" customWidth="1"/>
    <col min="43" max="54" width="9.140625" hidden="1" customWidth="1"/>
    <col min="55" max="55" width="15.140625" customWidth="1"/>
    <col min="57" max="57" width="5.5703125" customWidth="1"/>
    <col min="58" max="59" width="9.140625" hidden="1" customWidth="1"/>
    <col min="60" max="60" width="5.28515625" hidden="1" customWidth="1"/>
    <col min="61" max="68" width="9.140625" hidden="1" customWidth="1"/>
    <col min="70" max="70" width="4.42578125" customWidth="1"/>
    <col min="71" max="77" width="9.140625" hidden="1" customWidth="1"/>
  </cols>
  <sheetData>
    <row r="1" spans="1:79" x14ac:dyDescent="0.25">
      <c r="A1" s="1" t="s">
        <v>0</v>
      </c>
    </row>
    <row r="3" spans="1:79" ht="13.5" customHeight="1" x14ac:dyDescent="0.25"/>
    <row r="6" spans="1:79" x14ac:dyDescent="0.25">
      <c r="B6" s="135" t="s">
        <v>299</v>
      </c>
      <c r="C6" s="135"/>
      <c r="D6" s="135"/>
      <c r="E6" s="135"/>
      <c r="F6" s="135"/>
      <c r="G6" s="135"/>
      <c r="H6" s="136"/>
      <c r="I6" s="137" t="s">
        <v>305</v>
      </c>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32"/>
      <c r="CA6" s="32"/>
    </row>
    <row r="7" spans="1:79" ht="15" customHeight="1" x14ac:dyDescent="0.25">
      <c r="B7" s="138" t="s">
        <v>306</v>
      </c>
      <c r="C7" s="138"/>
      <c r="D7" s="138"/>
      <c r="E7" s="138"/>
      <c r="F7" s="138"/>
      <c r="G7" s="138"/>
      <c r="H7" s="138"/>
      <c r="I7" s="138"/>
      <c r="J7" s="138"/>
      <c r="K7" s="138"/>
      <c r="L7" s="138"/>
      <c r="M7" s="138"/>
      <c r="N7" s="138"/>
      <c r="O7" s="138"/>
      <c r="P7" s="138"/>
      <c r="Q7" s="138"/>
      <c r="R7" s="138"/>
      <c r="S7" s="138"/>
      <c r="T7" s="139" t="s">
        <v>300</v>
      </c>
      <c r="U7" s="139"/>
      <c r="V7" s="139"/>
      <c r="W7" s="139"/>
      <c r="X7" s="139"/>
      <c r="Y7" s="139"/>
      <c r="Z7" s="139"/>
      <c r="AA7" s="139"/>
      <c r="AB7" s="139"/>
      <c r="AC7" s="139"/>
      <c r="AD7" s="139"/>
      <c r="AE7" s="140" t="s">
        <v>301</v>
      </c>
      <c r="AF7" s="140"/>
      <c r="AG7" s="140"/>
      <c r="AH7" s="140"/>
      <c r="AI7" s="140"/>
      <c r="AJ7" s="140"/>
      <c r="AK7" s="140"/>
      <c r="AL7" s="140"/>
      <c r="AM7" s="140"/>
      <c r="AN7" s="140"/>
      <c r="AO7" s="140"/>
      <c r="AP7" s="140" t="s">
        <v>302</v>
      </c>
      <c r="AQ7" s="140"/>
      <c r="AR7" s="140"/>
      <c r="AS7" s="140"/>
      <c r="AT7" s="140"/>
      <c r="AU7" s="140"/>
      <c r="AV7" s="140"/>
      <c r="AW7" s="140"/>
      <c r="AX7" s="140"/>
      <c r="AY7" s="140"/>
      <c r="AZ7" s="140"/>
      <c r="BA7" s="140"/>
      <c r="BB7" s="140"/>
      <c r="BC7" s="140"/>
      <c r="BD7" s="141" t="s">
        <v>307</v>
      </c>
      <c r="BE7" s="141"/>
      <c r="BF7" s="141"/>
      <c r="BG7" s="141"/>
      <c r="BH7" s="141"/>
      <c r="BI7" s="141"/>
      <c r="BJ7" s="141"/>
      <c r="BK7" s="141"/>
      <c r="BL7" s="141"/>
      <c r="BM7" s="141"/>
      <c r="BN7" s="141"/>
      <c r="BO7" s="141"/>
      <c r="BP7" s="141"/>
      <c r="BQ7" s="140" t="s">
        <v>303</v>
      </c>
      <c r="BR7" s="140"/>
      <c r="BS7" s="140"/>
      <c r="BT7" s="140"/>
      <c r="BU7" s="140"/>
      <c r="BV7" s="140"/>
      <c r="BW7" s="140"/>
      <c r="BX7" s="140"/>
      <c r="BY7" s="140"/>
      <c r="BZ7" s="32"/>
      <c r="CA7" s="32"/>
    </row>
    <row r="8" spans="1:79" ht="15" customHeight="1" x14ac:dyDescent="0.25">
      <c r="B8" s="145" t="s">
        <v>308</v>
      </c>
      <c r="C8" s="145"/>
      <c r="D8" s="145"/>
      <c r="E8" s="145"/>
      <c r="F8" s="145"/>
      <c r="G8" s="145"/>
      <c r="H8" s="145"/>
      <c r="I8" s="145"/>
      <c r="J8" s="145"/>
      <c r="K8" s="145"/>
      <c r="L8" s="145"/>
      <c r="M8" s="145"/>
      <c r="N8" s="145"/>
      <c r="O8" s="145"/>
      <c r="P8" s="145"/>
      <c r="Q8" s="145"/>
      <c r="R8" s="145"/>
      <c r="S8" s="145"/>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32"/>
      <c r="CA8" s="32"/>
    </row>
    <row r="9" spans="1:79" x14ac:dyDescent="0.25">
      <c r="B9" s="122" t="s">
        <v>309</v>
      </c>
      <c r="C9" s="122"/>
      <c r="D9" s="122"/>
      <c r="E9" s="122"/>
      <c r="F9" s="122"/>
      <c r="G9" s="122"/>
      <c r="H9" s="122"/>
      <c r="I9" s="122"/>
      <c r="J9" s="122"/>
      <c r="K9" s="122"/>
      <c r="L9" s="122"/>
      <c r="M9" s="122"/>
      <c r="N9" s="122"/>
      <c r="O9" s="122"/>
      <c r="P9" s="122"/>
      <c r="Q9" s="122"/>
      <c r="R9" s="122"/>
      <c r="S9" s="122"/>
      <c r="T9" s="123">
        <v>170</v>
      </c>
      <c r="U9" s="123"/>
      <c r="V9" s="123"/>
      <c r="W9" s="123"/>
      <c r="X9" s="123"/>
      <c r="Y9" s="123"/>
      <c r="Z9" s="123"/>
      <c r="AA9" s="123"/>
      <c r="AB9" s="123"/>
      <c r="AC9" s="123"/>
      <c r="AD9" s="123"/>
      <c r="AE9" s="124">
        <v>2.387</v>
      </c>
      <c r="AF9" s="124"/>
      <c r="AG9" s="124"/>
      <c r="AH9" s="124"/>
      <c r="AI9" s="124"/>
      <c r="AJ9" s="124"/>
      <c r="AK9" s="124"/>
      <c r="AL9" s="124"/>
      <c r="AM9" s="124"/>
      <c r="AN9" s="124"/>
      <c r="AO9" s="124"/>
      <c r="AP9" s="143">
        <v>314</v>
      </c>
      <c r="AQ9" s="143"/>
      <c r="AR9" s="143"/>
      <c r="AS9" s="143"/>
      <c r="AT9" s="143"/>
      <c r="AU9" s="143"/>
      <c r="AV9" s="143"/>
      <c r="AW9" s="143"/>
      <c r="AX9" s="143"/>
      <c r="AY9" s="143"/>
      <c r="AZ9" s="143"/>
      <c r="BA9" s="143"/>
      <c r="BB9" s="143"/>
      <c r="BC9" s="143"/>
      <c r="BD9" s="144">
        <v>6438</v>
      </c>
      <c r="BE9" s="144"/>
      <c r="BF9" s="144"/>
      <c r="BG9" s="144"/>
      <c r="BH9" s="144"/>
      <c r="BI9" s="144"/>
      <c r="BJ9" s="144"/>
      <c r="BK9" s="144"/>
      <c r="BL9" s="144"/>
      <c r="BM9" s="144"/>
      <c r="BN9" s="144"/>
      <c r="BO9" s="144"/>
      <c r="BP9" s="144"/>
      <c r="BQ9" s="127">
        <v>62.7</v>
      </c>
      <c r="BR9" s="127"/>
      <c r="BS9" s="127"/>
      <c r="BT9" s="127"/>
      <c r="BU9" s="127"/>
      <c r="BV9" s="127"/>
      <c r="BW9" s="127"/>
      <c r="BX9" s="127"/>
      <c r="BY9" s="127"/>
      <c r="BZ9" s="32"/>
      <c r="CA9" s="32"/>
    </row>
    <row r="10" spans="1:79" x14ac:dyDescent="0.25">
      <c r="B10" s="117" t="s">
        <v>310</v>
      </c>
      <c r="C10" s="117"/>
      <c r="D10" s="117"/>
      <c r="E10" s="117"/>
      <c r="F10" s="117"/>
      <c r="G10" s="117"/>
      <c r="H10" s="117"/>
      <c r="I10" s="117"/>
      <c r="J10" s="117"/>
      <c r="K10" s="117"/>
      <c r="L10" s="117"/>
      <c r="M10" s="117"/>
      <c r="N10" s="117"/>
      <c r="O10" s="117"/>
      <c r="P10" s="117"/>
      <c r="Q10" s="117"/>
      <c r="R10" s="117"/>
      <c r="S10" s="117"/>
      <c r="T10" s="133">
        <v>793</v>
      </c>
      <c r="U10" s="133"/>
      <c r="V10" s="133"/>
      <c r="W10" s="133"/>
      <c r="X10" s="133"/>
      <c r="Y10" s="133"/>
      <c r="Z10" s="133"/>
      <c r="AA10" s="133"/>
      <c r="AB10" s="133"/>
      <c r="AC10" s="133"/>
      <c r="AD10" s="133"/>
      <c r="AE10" s="119">
        <v>7.351</v>
      </c>
      <c r="AF10" s="119"/>
      <c r="AG10" s="119"/>
      <c r="AH10" s="119"/>
      <c r="AI10" s="119"/>
      <c r="AJ10" s="119"/>
      <c r="AK10" s="119"/>
      <c r="AL10" s="119"/>
      <c r="AM10" s="119"/>
      <c r="AN10" s="119"/>
      <c r="AO10" s="119"/>
      <c r="AP10" s="134">
        <v>754</v>
      </c>
      <c r="AQ10" s="134"/>
      <c r="AR10" s="134"/>
      <c r="AS10" s="134"/>
      <c r="AT10" s="134"/>
      <c r="AU10" s="134"/>
      <c r="AV10" s="134"/>
      <c r="AW10" s="134"/>
      <c r="AX10" s="134"/>
      <c r="AY10" s="134"/>
      <c r="AZ10" s="134"/>
      <c r="BA10" s="134"/>
      <c r="BB10" s="134"/>
      <c r="BC10" s="134"/>
      <c r="BD10" s="118">
        <v>4637</v>
      </c>
      <c r="BE10" s="118"/>
      <c r="BF10" s="118"/>
      <c r="BG10" s="118"/>
      <c r="BH10" s="118"/>
      <c r="BI10" s="118"/>
      <c r="BJ10" s="118"/>
      <c r="BK10" s="118"/>
      <c r="BL10" s="118"/>
      <c r="BM10" s="118"/>
      <c r="BN10" s="118"/>
      <c r="BO10" s="118"/>
      <c r="BP10" s="118"/>
      <c r="BQ10" s="121">
        <v>63.9</v>
      </c>
      <c r="BR10" s="121"/>
      <c r="BS10" s="121"/>
      <c r="BT10" s="121"/>
      <c r="BU10" s="121"/>
      <c r="BV10" s="121"/>
      <c r="BW10" s="121"/>
      <c r="BX10" s="121"/>
      <c r="BY10" s="121"/>
      <c r="BZ10" s="32"/>
      <c r="CA10" s="32"/>
    </row>
    <row r="11" spans="1:79" x14ac:dyDescent="0.25">
      <c r="B11" s="122" t="s">
        <v>311</v>
      </c>
      <c r="C11" s="122"/>
      <c r="D11" s="122"/>
      <c r="E11" s="122"/>
      <c r="F11" s="122"/>
      <c r="G11" s="122"/>
      <c r="H11" s="122"/>
      <c r="I11" s="122"/>
      <c r="J11" s="122"/>
      <c r="K11" s="122"/>
      <c r="L11" s="122"/>
      <c r="M11" s="122"/>
      <c r="N11" s="122"/>
      <c r="O11" s="122"/>
      <c r="P11" s="122"/>
      <c r="Q11" s="122"/>
      <c r="R11" s="122"/>
      <c r="S11" s="122"/>
      <c r="T11" s="126">
        <v>1046</v>
      </c>
      <c r="U11" s="126"/>
      <c r="V11" s="126"/>
      <c r="W11" s="126"/>
      <c r="X11" s="126"/>
      <c r="Y11" s="126"/>
      <c r="Z11" s="126"/>
      <c r="AA11" s="126"/>
      <c r="AB11" s="126"/>
      <c r="AC11" s="126"/>
      <c r="AD11" s="126"/>
      <c r="AE11" s="124">
        <v>12.638</v>
      </c>
      <c r="AF11" s="124"/>
      <c r="AG11" s="124"/>
      <c r="AH11" s="124"/>
      <c r="AI11" s="124"/>
      <c r="AJ11" s="124"/>
      <c r="AK11" s="124"/>
      <c r="AL11" s="124"/>
      <c r="AM11" s="124"/>
      <c r="AN11" s="124"/>
      <c r="AO11" s="124"/>
      <c r="AP11" s="125">
        <v>1608</v>
      </c>
      <c r="AQ11" s="125"/>
      <c r="AR11" s="125"/>
      <c r="AS11" s="125"/>
      <c r="AT11" s="125"/>
      <c r="AU11" s="125"/>
      <c r="AV11" s="125"/>
      <c r="AW11" s="125"/>
      <c r="AX11" s="125"/>
      <c r="AY11" s="125"/>
      <c r="AZ11" s="125"/>
      <c r="BA11" s="125"/>
      <c r="BB11" s="125"/>
      <c r="BC11" s="125"/>
      <c r="BD11" s="126">
        <v>5792</v>
      </c>
      <c r="BE11" s="126"/>
      <c r="BF11" s="126"/>
      <c r="BG11" s="126"/>
      <c r="BH11" s="126"/>
      <c r="BI11" s="126"/>
      <c r="BJ11" s="126"/>
      <c r="BK11" s="126"/>
      <c r="BL11" s="126"/>
      <c r="BM11" s="126"/>
      <c r="BN11" s="126"/>
      <c r="BO11" s="126"/>
      <c r="BP11" s="126"/>
      <c r="BQ11" s="127">
        <v>63.5</v>
      </c>
      <c r="BR11" s="127"/>
      <c r="BS11" s="127"/>
      <c r="BT11" s="127"/>
      <c r="BU11" s="127"/>
      <c r="BV11" s="127"/>
      <c r="BW11" s="127"/>
      <c r="BX11" s="127"/>
      <c r="BY11" s="127"/>
      <c r="BZ11" s="32"/>
      <c r="CA11" s="32"/>
    </row>
    <row r="12" spans="1:79" x14ac:dyDescent="0.25">
      <c r="B12" s="117" t="s">
        <v>312</v>
      </c>
      <c r="C12" s="117"/>
      <c r="D12" s="117"/>
      <c r="E12" s="117"/>
      <c r="F12" s="117"/>
      <c r="G12" s="117"/>
      <c r="H12" s="117"/>
      <c r="I12" s="117"/>
      <c r="J12" s="117"/>
      <c r="K12" s="117"/>
      <c r="L12" s="117"/>
      <c r="M12" s="117"/>
      <c r="N12" s="117"/>
      <c r="O12" s="117"/>
      <c r="P12" s="117"/>
      <c r="Q12" s="117"/>
      <c r="R12" s="117"/>
      <c r="S12" s="117"/>
      <c r="T12" s="118">
        <v>1751</v>
      </c>
      <c r="U12" s="118"/>
      <c r="V12" s="118"/>
      <c r="W12" s="118"/>
      <c r="X12" s="118"/>
      <c r="Y12" s="118"/>
      <c r="Z12" s="118"/>
      <c r="AA12" s="118"/>
      <c r="AB12" s="118"/>
      <c r="AC12" s="118"/>
      <c r="AD12" s="118"/>
      <c r="AE12" s="119">
        <v>17.637</v>
      </c>
      <c r="AF12" s="119"/>
      <c r="AG12" s="119"/>
      <c r="AH12" s="119"/>
      <c r="AI12" s="119"/>
      <c r="AJ12" s="119"/>
      <c r="AK12" s="119"/>
      <c r="AL12" s="119"/>
      <c r="AM12" s="119"/>
      <c r="AN12" s="119"/>
      <c r="AO12" s="119"/>
      <c r="AP12" s="120">
        <v>2612</v>
      </c>
      <c r="AQ12" s="120"/>
      <c r="AR12" s="120"/>
      <c r="AS12" s="120"/>
      <c r="AT12" s="120"/>
      <c r="AU12" s="120"/>
      <c r="AV12" s="120"/>
      <c r="AW12" s="120"/>
      <c r="AX12" s="120"/>
      <c r="AY12" s="120"/>
      <c r="AZ12" s="120"/>
      <c r="BA12" s="120"/>
      <c r="BB12" s="120"/>
      <c r="BC12" s="120"/>
      <c r="BD12" s="118">
        <v>6664</v>
      </c>
      <c r="BE12" s="118"/>
      <c r="BF12" s="118"/>
      <c r="BG12" s="118"/>
      <c r="BH12" s="118"/>
      <c r="BI12" s="118"/>
      <c r="BJ12" s="118"/>
      <c r="BK12" s="118"/>
      <c r="BL12" s="118"/>
      <c r="BM12" s="118"/>
      <c r="BN12" s="118"/>
      <c r="BO12" s="118"/>
      <c r="BP12" s="118"/>
      <c r="BQ12" s="121">
        <v>63.6</v>
      </c>
      <c r="BR12" s="121"/>
      <c r="BS12" s="121"/>
      <c r="BT12" s="121"/>
      <c r="BU12" s="121"/>
      <c r="BV12" s="121"/>
      <c r="BW12" s="121"/>
      <c r="BX12" s="121"/>
      <c r="BY12" s="121"/>
      <c r="BZ12" s="32"/>
      <c r="CA12" s="32"/>
    </row>
    <row r="13" spans="1:79" x14ac:dyDescent="0.25">
      <c r="B13" s="122" t="s">
        <v>313</v>
      </c>
      <c r="C13" s="122"/>
      <c r="D13" s="122"/>
      <c r="E13" s="122"/>
      <c r="F13" s="122"/>
      <c r="G13" s="122"/>
      <c r="H13" s="122"/>
      <c r="I13" s="122"/>
      <c r="J13" s="122"/>
      <c r="K13" s="122"/>
      <c r="L13" s="122"/>
      <c r="M13" s="122"/>
      <c r="N13" s="122"/>
      <c r="O13" s="122"/>
      <c r="P13" s="122"/>
      <c r="Q13" s="122"/>
      <c r="R13" s="122"/>
      <c r="S13" s="122"/>
      <c r="T13" s="126">
        <v>1652</v>
      </c>
      <c r="U13" s="126"/>
      <c r="V13" s="126"/>
      <c r="W13" s="126"/>
      <c r="X13" s="126"/>
      <c r="Y13" s="126"/>
      <c r="Z13" s="126"/>
      <c r="AA13" s="126"/>
      <c r="AB13" s="126"/>
      <c r="AC13" s="126"/>
      <c r="AD13" s="126"/>
      <c r="AE13" s="124">
        <v>22.193999999999999</v>
      </c>
      <c r="AF13" s="124"/>
      <c r="AG13" s="124"/>
      <c r="AH13" s="124"/>
      <c r="AI13" s="124"/>
      <c r="AJ13" s="124"/>
      <c r="AK13" s="124"/>
      <c r="AL13" s="124"/>
      <c r="AM13" s="124"/>
      <c r="AN13" s="124"/>
      <c r="AO13" s="124"/>
      <c r="AP13" s="125">
        <v>3534</v>
      </c>
      <c r="AQ13" s="125"/>
      <c r="AR13" s="125"/>
      <c r="AS13" s="125"/>
      <c r="AT13" s="125"/>
      <c r="AU13" s="125"/>
      <c r="AV13" s="125"/>
      <c r="AW13" s="125"/>
      <c r="AX13" s="125"/>
      <c r="AY13" s="125"/>
      <c r="AZ13" s="125"/>
      <c r="BA13" s="125"/>
      <c r="BB13" s="125"/>
      <c r="BC13" s="125"/>
      <c r="BD13" s="126">
        <v>7149</v>
      </c>
      <c r="BE13" s="126"/>
      <c r="BF13" s="126"/>
      <c r="BG13" s="126"/>
      <c r="BH13" s="126"/>
      <c r="BI13" s="126"/>
      <c r="BJ13" s="126"/>
      <c r="BK13" s="126"/>
      <c r="BL13" s="126"/>
      <c r="BM13" s="126"/>
      <c r="BN13" s="126"/>
      <c r="BO13" s="126"/>
      <c r="BP13" s="126"/>
      <c r="BQ13" s="127">
        <v>63.4</v>
      </c>
      <c r="BR13" s="127"/>
      <c r="BS13" s="127"/>
      <c r="BT13" s="127"/>
      <c r="BU13" s="127"/>
      <c r="BV13" s="127"/>
      <c r="BW13" s="127"/>
      <c r="BX13" s="127"/>
      <c r="BY13" s="127"/>
      <c r="BZ13" s="32"/>
      <c r="CA13" s="32"/>
    </row>
    <row r="14" spans="1:79" x14ac:dyDescent="0.25">
      <c r="B14" s="117" t="s">
        <v>314</v>
      </c>
      <c r="C14" s="117"/>
      <c r="D14" s="117"/>
      <c r="E14" s="117"/>
      <c r="F14" s="117"/>
      <c r="G14" s="117"/>
      <c r="H14" s="117"/>
      <c r="I14" s="117"/>
      <c r="J14" s="117"/>
      <c r="K14" s="117"/>
      <c r="L14" s="117"/>
      <c r="M14" s="117"/>
      <c r="N14" s="117"/>
      <c r="O14" s="117"/>
      <c r="P14" s="117"/>
      <c r="Q14" s="117"/>
      <c r="R14" s="117"/>
      <c r="S14" s="117"/>
      <c r="T14" s="118">
        <v>2152</v>
      </c>
      <c r="U14" s="118"/>
      <c r="V14" s="118"/>
      <c r="W14" s="118"/>
      <c r="X14" s="118"/>
      <c r="Y14" s="118"/>
      <c r="Z14" s="118"/>
      <c r="AA14" s="118"/>
      <c r="AB14" s="118"/>
      <c r="AC14" s="118"/>
      <c r="AD14" s="118"/>
      <c r="AE14" s="119">
        <v>27.297000000000001</v>
      </c>
      <c r="AF14" s="119"/>
      <c r="AG14" s="119"/>
      <c r="AH14" s="119"/>
      <c r="AI14" s="119"/>
      <c r="AJ14" s="119"/>
      <c r="AK14" s="119"/>
      <c r="AL14" s="119"/>
      <c r="AM14" s="119"/>
      <c r="AN14" s="119"/>
      <c r="AO14" s="119"/>
      <c r="AP14" s="120">
        <v>4861</v>
      </c>
      <c r="AQ14" s="120"/>
      <c r="AR14" s="120"/>
      <c r="AS14" s="120"/>
      <c r="AT14" s="120"/>
      <c r="AU14" s="120"/>
      <c r="AV14" s="120"/>
      <c r="AW14" s="120"/>
      <c r="AX14" s="120"/>
      <c r="AY14" s="120"/>
      <c r="AZ14" s="120"/>
      <c r="BA14" s="120"/>
      <c r="BB14" s="120"/>
      <c r="BC14" s="120"/>
      <c r="BD14" s="118">
        <v>7928</v>
      </c>
      <c r="BE14" s="118"/>
      <c r="BF14" s="118"/>
      <c r="BG14" s="118"/>
      <c r="BH14" s="118"/>
      <c r="BI14" s="118"/>
      <c r="BJ14" s="118"/>
      <c r="BK14" s="118"/>
      <c r="BL14" s="118"/>
      <c r="BM14" s="118"/>
      <c r="BN14" s="118"/>
      <c r="BO14" s="118"/>
      <c r="BP14" s="118"/>
      <c r="BQ14" s="121">
        <v>63.4</v>
      </c>
      <c r="BR14" s="121"/>
      <c r="BS14" s="121"/>
      <c r="BT14" s="121"/>
      <c r="BU14" s="121"/>
      <c r="BV14" s="121"/>
      <c r="BW14" s="121"/>
      <c r="BX14" s="121"/>
      <c r="BY14" s="121"/>
      <c r="BZ14" s="32"/>
      <c r="CA14" s="32"/>
    </row>
    <row r="15" spans="1:79" x14ac:dyDescent="0.25">
      <c r="B15" s="122" t="s">
        <v>315</v>
      </c>
      <c r="C15" s="122"/>
      <c r="D15" s="122"/>
      <c r="E15" s="122"/>
      <c r="F15" s="122"/>
      <c r="G15" s="122"/>
      <c r="H15" s="122"/>
      <c r="I15" s="122"/>
      <c r="J15" s="122"/>
      <c r="K15" s="122"/>
      <c r="L15" s="122"/>
      <c r="M15" s="122"/>
      <c r="N15" s="122"/>
      <c r="O15" s="122"/>
      <c r="P15" s="122"/>
      <c r="Q15" s="122"/>
      <c r="R15" s="122"/>
      <c r="S15" s="122"/>
      <c r="T15" s="126">
        <v>2034</v>
      </c>
      <c r="U15" s="126"/>
      <c r="V15" s="126"/>
      <c r="W15" s="126"/>
      <c r="X15" s="126"/>
      <c r="Y15" s="126"/>
      <c r="Z15" s="126"/>
      <c r="AA15" s="126"/>
      <c r="AB15" s="126"/>
      <c r="AC15" s="126"/>
      <c r="AD15" s="126"/>
      <c r="AE15" s="124">
        <v>32.064999999999998</v>
      </c>
      <c r="AF15" s="124"/>
      <c r="AG15" s="124"/>
      <c r="AH15" s="124"/>
      <c r="AI15" s="124"/>
      <c r="AJ15" s="124"/>
      <c r="AK15" s="124"/>
      <c r="AL15" s="124"/>
      <c r="AM15" s="124"/>
      <c r="AN15" s="124"/>
      <c r="AO15" s="124"/>
      <c r="AP15" s="125">
        <v>5899</v>
      </c>
      <c r="AQ15" s="125"/>
      <c r="AR15" s="125"/>
      <c r="AS15" s="125"/>
      <c r="AT15" s="125"/>
      <c r="AU15" s="125"/>
      <c r="AV15" s="125"/>
      <c r="AW15" s="125"/>
      <c r="AX15" s="125"/>
      <c r="AY15" s="125"/>
      <c r="AZ15" s="125"/>
      <c r="BA15" s="125"/>
      <c r="BB15" s="125"/>
      <c r="BC15" s="125"/>
      <c r="BD15" s="126">
        <v>8108</v>
      </c>
      <c r="BE15" s="126"/>
      <c r="BF15" s="126"/>
      <c r="BG15" s="126"/>
      <c r="BH15" s="126"/>
      <c r="BI15" s="126"/>
      <c r="BJ15" s="126"/>
      <c r="BK15" s="126"/>
      <c r="BL15" s="126"/>
      <c r="BM15" s="126"/>
      <c r="BN15" s="126"/>
      <c r="BO15" s="126"/>
      <c r="BP15" s="126"/>
      <c r="BQ15" s="127">
        <v>62</v>
      </c>
      <c r="BR15" s="127"/>
      <c r="BS15" s="127"/>
      <c r="BT15" s="127"/>
      <c r="BU15" s="127"/>
      <c r="BV15" s="127"/>
      <c r="BW15" s="127"/>
      <c r="BX15" s="127"/>
      <c r="BY15" s="127"/>
      <c r="BZ15" s="32"/>
      <c r="CA15" s="32"/>
    </row>
    <row r="16" spans="1:79" x14ac:dyDescent="0.25">
      <c r="B16" s="117" t="s">
        <v>316</v>
      </c>
      <c r="C16" s="117"/>
      <c r="D16" s="117"/>
      <c r="E16" s="117"/>
      <c r="F16" s="117"/>
      <c r="G16" s="117"/>
      <c r="H16" s="117"/>
      <c r="I16" s="117"/>
      <c r="J16" s="117"/>
      <c r="K16" s="117"/>
      <c r="L16" s="117"/>
      <c r="M16" s="117"/>
      <c r="N16" s="117"/>
      <c r="O16" s="117"/>
      <c r="P16" s="117"/>
      <c r="Q16" s="117"/>
      <c r="R16" s="117"/>
      <c r="S16" s="117"/>
      <c r="T16" s="118">
        <v>1467</v>
      </c>
      <c r="U16" s="118"/>
      <c r="V16" s="118"/>
      <c r="W16" s="118"/>
      <c r="X16" s="118"/>
      <c r="Y16" s="118"/>
      <c r="Z16" s="118"/>
      <c r="AA16" s="118"/>
      <c r="AB16" s="118"/>
      <c r="AC16" s="118"/>
      <c r="AD16" s="118"/>
      <c r="AE16" s="119">
        <v>37.235999999999997</v>
      </c>
      <c r="AF16" s="119"/>
      <c r="AG16" s="119"/>
      <c r="AH16" s="119"/>
      <c r="AI16" s="119"/>
      <c r="AJ16" s="119"/>
      <c r="AK16" s="119"/>
      <c r="AL16" s="119"/>
      <c r="AM16" s="119"/>
      <c r="AN16" s="119"/>
      <c r="AO16" s="119"/>
      <c r="AP16" s="120">
        <v>7836</v>
      </c>
      <c r="AQ16" s="120"/>
      <c r="AR16" s="120"/>
      <c r="AS16" s="120"/>
      <c r="AT16" s="120"/>
      <c r="AU16" s="120"/>
      <c r="AV16" s="120"/>
      <c r="AW16" s="120"/>
      <c r="AX16" s="120"/>
      <c r="AY16" s="120"/>
      <c r="AZ16" s="120"/>
      <c r="BA16" s="120"/>
      <c r="BB16" s="120"/>
      <c r="BC16" s="120"/>
      <c r="BD16" s="118">
        <v>8624</v>
      </c>
      <c r="BE16" s="118"/>
      <c r="BF16" s="118"/>
      <c r="BG16" s="118"/>
      <c r="BH16" s="118"/>
      <c r="BI16" s="118"/>
      <c r="BJ16" s="118"/>
      <c r="BK16" s="118"/>
      <c r="BL16" s="118"/>
      <c r="BM16" s="118"/>
      <c r="BN16" s="118"/>
      <c r="BO16" s="118"/>
      <c r="BP16" s="118"/>
      <c r="BQ16" s="121">
        <v>62.4</v>
      </c>
      <c r="BR16" s="121"/>
      <c r="BS16" s="121"/>
      <c r="BT16" s="121"/>
      <c r="BU16" s="121"/>
      <c r="BV16" s="121"/>
      <c r="BW16" s="121"/>
      <c r="BX16" s="121"/>
      <c r="BY16" s="121"/>
      <c r="BZ16" s="32"/>
      <c r="CA16" s="32"/>
    </row>
    <row r="17" spans="2:79" x14ac:dyDescent="0.25">
      <c r="B17" s="122" t="s">
        <v>317</v>
      </c>
      <c r="C17" s="122"/>
      <c r="D17" s="122"/>
      <c r="E17" s="122"/>
      <c r="F17" s="122"/>
      <c r="G17" s="122"/>
      <c r="H17" s="122"/>
      <c r="I17" s="122"/>
      <c r="J17" s="122"/>
      <c r="K17" s="122"/>
      <c r="L17" s="122"/>
      <c r="M17" s="122"/>
      <c r="N17" s="122"/>
      <c r="O17" s="122"/>
      <c r="P17" s="122"/>
      <c r="Q17" s="122"/>
      <c r="R17" s="122"/>
      <c r="S17" s="122"/>
      <c r="T17" s="123">
        <v>309</v>
      </c>
      <c r="U17" s="123"/>
      <c r="V17" s="123"/>
      <c r="W17" s="123"/>
      <c r="X17" s="123"/>
      <c r="Y17" s="123"/>
      <c r="Z17" s="123"/>
      <c r="AA17" s="123"/>
      <c r="AB17" s="123"/>
      <c r="AC17" s="123"/>
      <c r="AD17" s="123"/>
      <c r="AE17" s="124">
        <v>42.47</v>
      </c>
      <c r="AF17" s="124"/>
      <c r="AG17" s="124"/>
      <c r="AH17" s="124"/>
      <c r="AI17" s="124"/>
      <c r="AJ17" s="124"/>
      <c r="AK17" s="124"/>
      <c r="AL17" s="124"/>
      <c r="AM17" s="124"/>
      <c r="AN17" s="124"/>
      <c r="AO17" s="124"/>
      <c r="AP17" s="125">
        <v>9666</v>
      </c>
      <c r="AQ17" s="125"/>
      <c r="AR17" s="125"/>
      <c r="AS17" s="125"/>
      <c r="AT17" s="125"/>
      <c r="AU17" s="125"/>
      <c r="AV17" s="125"/>
      <c r="AW17" s="125"/>
      <c r="AX17" s="125"/>
      <c r="AY17" s="125"/>
      <c r="AZ17" s="125"/>
      <c r="BA17" s="125"/>
      <c r="BB17" s="125"/>
      <c r="BC17" s="125"/>
      <c r="BD17" s="126">
        <v>9215</v>
      </c>
      <c r="BE17" s="126"/>
      <c r="BF17" s="126"/>
      <c r="BG17" s="126"/>
      <c r="BH17" s="126"/>
      <c r="BI17" s="126"/>
      <c r="BJ17" s="126"/>
      <c r="BK17" s="126"/>
      <c r="BL17" s="126"/>
      <c r="BM17" s="126"/>
      <c r="BN17" s="126"/>
      <c r="BO17" s="126"/>
      <c r="BP17" s="126"/>
      <c r="BQ17" s="127">
        <v>66.400000000000006</v>
      </c>
      <c r="BR17" s="127"/>
      <c r="BS17" s="127"/>
      <c r="BT17" s="127"/>
      <c r="BU17" s="127"/>
      <c r="BV17" s="127"/>
      <c r="BW17" s="127"/>
      <c r="BX17" s="127"/>
      <c r="BY17" s="127"/>
      <c r="BZ17" s="32"/>
      <c r="CA17" s="32"/>
    </row>
    <row r="18" spans="2:79" x14ac:dyDescent="0.25">
      <c r="B18" s="128" t="s">
        <v>318</v>
      </c>
      <c r="C18" s="128"/>
      <c r="D18" s="128"/>
      <c r="E18" s="128"/>
      <c r="F18" s="128"/>
      <c r="G18" s="128"/>
      <c r="H18" s="128"/>
      <c r="I18" s="128"/>
      <c r="J18" s="128"/>
      <c r="K18" s="128"/>
      <c r="L18" s="128"/>
      <c r="M18" s="128"/>
      <c r="N18" s="128"/>
      <c r="O18" s="128"/>
      <c r="P18" s="128"/>
      <c r="Q18" s="128"/>
      <c r="R18" s="128"/>
      <c r="S18" s="128"/>
      <c r="T18" s="129">
        <v>11374</v>
      </c>
      <c r="U18" s="129"/>
      <c r="V18" s="129"/>
      <c r="W18" s="129"/>
      <c r="X18" s="129"/>
      <c r="Y18" s="129"/>
      <c r="Z18" s="129"/>
      <c r="AA18" s="129"/>
      <c r="AB18" s="129"/>
      <c r="AC18" s="129"/>
      <c r="AD18" s="129"/>
      <c r="AE18" s="130">
        <v>24.504000000000001</v>
      </c>
      <c r="AF18" s="130"/>
      <c r="AG18" s="130"/>
      <c r="AH18" s="130"/>
      <c r="AI18" s="130"/>
      <c r="AJ18" s="130"/>
      <c r="AK18" s="130"/>
      <c r="AL18" s="130"/>
      <c r="AM18" s="130"/>
      <c r="AN18" s="130"/>
      <c r="AO18" s="130"/>
      <c r="AP18" s="131">
        <v>4369</v>
      </c>
      <c r="AQ18" s="131"/>
      <c r="AR18" s="131"/>
      <c r="AS18" s="131"/>
      <c r="AT18" s="131"/>
      <c r="AU18" s="131"/>
      <c r="AV18" s="131"/>
      <c r="AW18" s="131"/>
      <c r="AX18" s="131"/>
      <c r="AY18" s="131"/>
      <c r="AZ18" s="131"/>
      <c r="BA18" s="131"/>
      <c r="BB18" s="131"/>
      <c r="BC18" s="131"/>
      <c r="BD18" s="132">
        <v>7329</v>
      </c>
      <c r="BE18" s="132"/>
      <c r="BF18" s="132"/>
      <c r="BG18" s="132"/>
      <c r="BH18" s="132"/>
      <c r="BI18" s="132"/>
      <c r="BJ18" s="132"/>
      <c r="BK18" s="132"/>
      <c r="BL18" s="132"/>
      <c r="BM18" s="132"/>
      <c r="BN18" s="132"/>
      <c r="BO18" s="132"/>
      <c r="BP18" s="132"/>
      <c r="BQ18" s="116">
        <v>63.2</v>
      </c>
      <c r="BR18" s="116"/>
      <c r="BS18" s="116"/>
      <c r="BT18" s="116"/>
      <c r="BU18" s="116"/>
      <c r="BV18" s="116"/>
      <c r="BW18" s="116"/>
      <c r="BX18" s="116"/>
      <c r="BY18" s="116"/>
      <c r="BZ18" s="32"/>
      <c r="CA18" s="32"/>
    </row>
    <row r="19" spans="2:79" x14ac:dyDescent="0.25">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row>
    <row r="20" spans="2:79" x14ac:dyDescent="0.25">
      <c r="B20" s="32" t="s">
        <v>319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row>
    <row r="21" spans="2:79" x14ac:dyDescent="0.25">
      <c r="B21" s="32" t="s">
        <v>320</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row>
    <row r="22" spans="2:79" x14ac:dyDescent="0.25">
      <c r="B22" s="32" t="s">
        <v>321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row>
  </sheetData>
  <mergeCells count="74">
    <mergeCell ref="BQ8:BY8"/>
    <mergeCell ref="B9:S9"/>
    <mergeCell ref="T9:AD9"/>
    <mergeCell ref="AE9:AO9"/>
    <mergeCell ref="AP9:BC9"/>
    <mergeCell ref="BD9:BP9"/>
    <mergeCell ref="BQ9:BY9"/>
    <mergeCell ref="B8:S8"/>
    <mergeCell ref="T8:AD8"/>
    <mergeCell ref="AE8:AO8"/>
    <mergeCell ref="AP8:BC8"/>
    <mergeCell ref="BD8:BP8"/>
    <mergeCell ref="B6:H6"/>
    <mergeCell ref="I6:BY6"/>
    <mergeCell ref="B7:S7"/>
    <mergeCell ref="T7:AD7"/>
    <mergeCell ref="AE7:AO7"/>
    <mergeCell ref="AP7:BC7"/>
    <mergeCell ref="BD7:BP7"/>
    <mergeCell ref="BQ7:BY7"/>
    <mergeCell ref="BQ10:BY10"/>
    <mergeCell ref="B11:S11"/>
    <mergeCell ref="T11:AD11"/>
    <mergeCell ref="AE11:AO11"/>
    <mergeCell ref="AP11:BC11"/>
    <mergeCell ref="BD11:BP11"/>
    <mergeCell ref="BQ11:BY11"/>
    <mergeCell ref="B10:S10"/>
    <mergeCell ref="T10:AD10"/>
    <mergeCell ref="AE10:AO10"/>
    <mergeCell ref="AP10:BC10"/>
    <mergeCell ref="BD10:BP10"/>
    <mergeCell ref="AP18:BC18"/>
    <mergeCell ref="BD18:BP18"/>
    <mergeCell ref="BQ12:BY12"/>
    <mergeCell ref="B13:S13"/>
    <mergeCell ref="T13:AD13"/>
    <mergeCell ref="AE13:AO13"/>
    <mergeCell ref="AP13:BC13"/>
    <mergeCell ref="BD13:BP13"/>
    <mergeCell ref="BQ13:BY13"/>
    <mergeCell ref="B12:S12"/>
    <mergeCell ref="T12:AD12"/>
    <mergeCell ref="AE12:AO12"/>
    <mergeCell ref="AP12:BC12"/>
    <mergeCell ref="BD12:BP12"/>
    <mergeCell ref="BQ14:BY14"/>
    <mergeCell ref="B15:S15"/>
    <mergeCell ref="T15:AD15"/>
    <mergeCell ref="AE15:AO15"/>
    <mergeCell ref="AP15:BC15"/>
    <mergeCell ref="BD15:BP15"/>
    <mergeCell ref="BQ15:BY15"/>
    <mergeCell ref="B14:S14"/>
    <mergeCell ref="T14:AD14"/>
    <mergeCell ref="AE14:AO14"/>
    <mergeCell ref="AP14:BC14"/>
    <mergeCell ref="BD14:BP14"/>
    <mergeCell ref="BQ18:BY18"/>
    <mergeCell ref="B16:S16"/>
    <mergeCell ref="T16:AD16"/>
    <mergeCell ref="AE16:AO16"/>
    <mergeCell ref="AP16:BC16"/>
    <mergeCell ref="BD16:BP16"/>
    <mergeCell ref="BQ16:BY16"/>
    <mergeCell ref="B17:S17"/>
    <mergeCell ref="T17:AD17"/>
    <mergeCell ref="AE17:AO17"/>
    <mergeCell ref="AP17:BC17"/>
    <mergeCell ref="BD17:BP17"/>
    <mergeCell ref="BQ17:BY17"/>
    <mergeCell ref="B18:S18"/>
    <mergeCell ref="T18:AD18"/>
    <mergeCell ref="AE18:AO18"/>
  </mergeCells>
  <hyperlinks>
    <hyperlink ref="A1" location="TOC!A1" display="TOC" xr:uid="{00000000-0004-0000-0C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2A882-1498-4989-A076-239927608317}">
  <dimension ref="A1:U22"/>
  <sheetViews>
    <sheetView workbookViewId="0">
      <selection activeCell="H28" sqref="H28"/>
    </sheetView>
  </sheetViews>
  <sheetFormatPr defaultRowHeight="15" x14ac:dyDescent="0.25"/>
  <sheetData>
    <row r="1" spans="1:1" x14ac:dyDescent="0.25">
      <c r="A1" s="1" t="s">
        <v>0</v>
      </c>
    </row>
    <row r="21" spans="20:21" x14ac:dyDescent="0.25">
      <c r="T21" s="8"/>
      <c r="U21" s="1"/>
    </row>
    <row r="22" spans="20:21" x14ac:dyDescent="0.25">
      <c r="T22" s="8"/>
      <c r="U22" s="1"/>
    </row>
  </sheetData>
  <hyperlinks>
    <hyperlink ref="A1" location="TOC!A1" display="TOC" xr:uid="{961C9BE5-A787-4B37-82BD-F398C3BF8D9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A77-7756-4C47-BD12-3B0D8B7770D7}">
  <dimension ref="A1:CA22"/>
  <sheetViews>
    <sheetView topLeftCell="A4" workbookViewId="0">
      <selection activeCell="BR30" sqref="BR30"/>
    </sheetView>
  </sheetViews>
  <sheetFormatPr defaultRowHeight="15" x14ac:dyDescent="0.25"/>
  <cols>
    <col min="6" max="6" width="4" customWidth="1"/>
    <col min="7" max="7" width="9.140625" hidden="1" customWidth="1"/>
    <col min="8" max="8" width="4.5703125" hidden="1" customWidth="1"/>
    <col min="9" max="19" width="9.140625" hidden="1" customWidth="1"/>
    <col min="21" max="21" width="2.5703125" customWidth="1"/>
    <col min="22" max="30" width="9.140625" hidden="1" customWidth="1"/>
    <col min="32" max="32" width="5" customWidth="1"/>
    <col min="33" max="33" width="9.140625" hidden="1" customWidth="1"/>
    <col min="34" max="34" width="8.140625" hidden="1" customWidth="1"/>
    <col min="35" max="35" width="5.140625" hidden="1" customWidth="1"/>
    <col min="36" max="41" width="9.140625" hidden="1" customWidth="1"/>
    <col min="42" max="42" width="0.7109375" customWidth="1"/>
    <col min="43" max="54" width="9.140625" hidden="1" customWidth="1"/>
    <col min="55" max="55" width="15.140625" customWidth="1"/>
    <col min="57" max="57" width="5.5703125" customWidth="1"/>
    <col min="58" max="59" width="9.140625" hidden="1" customWidth="1"/>
    <col min="60" max="60" width="5.28515625" hidden="1" customWidth="1"/>
    <col min="61" max="68" width="9.140625" hidden="1" customWidth="1"/>
    <col min="70" max="70" width="4.42578125" customWidth="1"/>
    <col min="71" max="77" width="9.140625" hidden="1" customWidth="1"/>
  </cols>
  <sheetData>
    <row r="1" spans="1:79" x14ac:dyDescent="0.25">
      <c r="A1" s="1" t="s">
        <v>0</v>
      </c>
    </row>
    <row r="3" spans="1:79" ht="13.5" customHeight="1" x14ac:dyDescent="0.25"/>
    <row r="6" spans="1:79" x14ac:dyDescent="0.25">
      <c r="B6" s="135" t="s">
        <v>299</v>
      </c>
      <c r="C6" s="135"/>
      <c r="D6" s="135"/>
      <c r="E6" s="135"/>
      <c r="F6" s="135"/>
      <c r="G6" s="135"/>
      <c r="H6" s="136"/>
      <c r="I6" s="137" t="s">
        <v>305</v>
      </c>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32"/>
      <c r="CA6" s="32"/>
    </row>
    <row r="7" spans="1:79" ht="15" customHeight="1" x14ac:dyDescent="0.25">
      <c r="B7" s="138" t="s">
        <v>306</v>
      </c>
      <c r="C7" s="138"/>
      <c r="D7" s="138"/>
      <c r="E7" s="138"/>
      <c r="F7" s="138"/>
      <c r="G7" s="138"/>
      <c r="H7" s="138"/>
      <c r="I7" s="138"/>
      <c r="J7" s="138"/>
      <c r="K7" s="138"/>
      <c r="L7" s="138"/>
      <c r="M7" s="138"/>
      <c r="N7" s="138"/>
      <c r="O7" s="138"/>
      <c r="P7" s="138"/>
      <c r="Q7" s="138"/>
      <c r="R7" s="138"/>
      <c r="S7" s="138"/>
      <c r="T7" s="139" t="s">
        <v>300</v>
      </c>
      <c r="U7" s="139"/>
      <c r="V7" s="139"/>
      <c r="W7" s="139"/>
      <c r="X7" s="139"/>
      <c r="Y7" s="139"/>
      <c r="Z7" s="139"/>
      <c r="AA7" s="139"/>
      <c r="AB7" s="139"/>
      <c r="AC7" s="139"/>
      <c r="AD7" s="139"/>
      <c r="AE7" s="140" t="s">
        <v>301</v>
      </c>
      <c r="AF7" s="140"/>
      <c r="AG7" s="140"/>
      <c r="AH7" s="140"/>
      <c r="AI7" s="140"/>
      <c r="AJ7" s="140"/>
      <c r="AK7" s="140"/>
      <c r="AL7" s="140"/>
      <c r="AM7" s="140"/>
      <c r="AN7" s="140"/>
      <c r="AO7" s="140"/>
      <c r="AP7" s="140" t="s">
        <v>302</v>
      </c>
      <c r="AQ7" s="140"/>
      <c r="AR7" s="140"/>
      <c r="AS7" s="140"/>
      <c r="AT7" s="140"/>
      <c r="AU7" s="140"/>
      <c r="AV7" s="140"/>
      <c r="AW7" s="140"/>
      <c r="AX7" s="140"/>
      <c r="AY7" s="140"/>
      <c r="AZ7" s="140"/>
      <c r="BA7" s="140"/>
      <c r="BB7" s="140"/>
      <c r="BC7" s="140"/>
      <c r="BD7" s="141" t="s">
        <v>307</v>
      </c>
      <c r="BE7" s="141"/>
      <c r="BF7" s="141"/>
      <c r="BG7" s="141"/>
      <c r="BH7" s="141"/>
      <c r="BI7" s="141"/>
      <c r="BJ7" s="141"/>
      <c r="BK7" s="141"/>
      <c r="BL7" s="141"/>
      <c r="BM7" s="141"/>
      <c r="BN7" s="141"/>
      <c r="BO7" s="141"/>
      <c r="BP7" s="141"/>
      <c r="BQ7" s="140" t="s">
        <v>303</v>
      </c>
      <c r="BR7" s="140"/>
      <c r="BS7" s="140"/>
      <c r="BT7" s="140"/>
      <c r="BU7" s="140"/>
      <c r="BV7" s="140"/>
      <c r="BW7" s="140"/>
      <c r="BX7" s="140"/>
      <c r="BY7" s="140"/>
      <c r="BZ7" s="32"/>
      <c r="CA7" s="32"/>
    </row>
    <row r="8" spans="1:79" ht="15" customHeight="1" x14ac:dyDescent="0.25">
      <c r="B8" s="145" t="s">
        <v>308</v>
      </c>
      <c r="C8" s="145"/>
      <c r="D8" s="145"/>
      <c r="E8" s="145"/>
      <c r="F8" s="145"/>
      <c r="G8" s="145"/>
      <c r="H8" s="145"/>
      <c r="I8" s="145"/>
      <c r="J8" s="145"/>
      <c r="K8" s="145"/>
      <c r="L8" s="145"/>
      <c r="M8" s="145"/>
      <c r="N8" s="145"/>
      <c r="O8" s="145"/>
      <c r="P8" s="145"/>
      <c r="Q8" s="145"/>
      <c r="R8" s="145"/>
      <c r="S8" s="145"/>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32"/>
      <c r="CA8" s="32"/>
    </row>
    <row r="9" spans="1:79" x14ac:dyDescent="0.25">
      <c r="B9" s="122" t="s">
        <v>309</v>
      </c>
      <c r="C9" s="122"/>
      <c r="D9" s="122"/>
      <c r="E9" s="122"/>
      <c r="F9" s="122"/>
      <c r="G9" s="122"/>
      <c r="H9" s="122"/>
      <c r="I9" s="122"/>
      <c r="J9" s="122"/>
      <c r="K9" s="122"/>
      <c r="L9" s="122"/>
      <c r="M9" s="122"/>
      <c r="N9" s="122"/>
      <c r="O9" s="122"/>
      <c r="P9" s="122"/>
      <c r="Q9" s="122"/>
      <c r="R9" s="122"/>
      <c r="S9" s="122"/>
      <c r="T9" s="123">
        <v>170</v>
      </c>
      <c r="U9" s="123"/>
      <c r="V9" s="123"/>
      <c r="W9" s="123"/>
      <c r="X9" s="123"/>
      <c r="Y9" s="123"/>
      <c r="Z9" s="123"/>
      <c r="AA9" s="123"/>
      <c r="AB9" s="123"/>
      <c r="AC9" s="123"/>
      <c r="AD9" s="123"/>
      <c r="AE9" s="124">
        <v>2.387</v>
      </c>
      <c r="AF9" s="124"/>
      <c r="AG9" s="124"/>
      <c r="AH9" s="124"/>
      <c r="AI9" s="124"/>
      <c r="AJ9" s="124"/>
      <c r="AK9" s="124"/>
      <c r="AL9" s="124"/>
      <c r="AM9" s="124"/>
      <c r="AN9" s="124"/>
      <c r="AO9" s="124"/>
      <c r="AP9" s="143">
        <v>314</v>
      </c>
      <c r="AQ9" s="143"/>
      <c r="AR9" s="143"/>
      <c r="AS9" s="143"/>
      <c r="AT9" s="143"/>
      <c r="AU9" s="143"/>
      <c r="AV9" s="143"/>
      <c r="AW9" s="143"/>
      <c r="AX9" s="143"/>
      <c r="AY9" s="143"/>
      <c r="AZ9" s="143"/>
      <c r="BA9" s="143"/>
      <c r="BB9" s="143"/>
      <c r="BC9" s="143"/>
      <c r="BD9" s="144">
        <v>6438</v>
      </c>
      <c r="BE9" s="144"/>
      <c r="BF9" s="144"/>
      <c r="BG9" s="144"/>
      <c r="BH9" s="144"/>
      <c r="BI9" s="144"/>
      <c r="BJ9" s="144"/>
      <c r="BK9" s="144"/>
      <c r="BL9" s="144"/>
      <c r="BM9" s="144"/>
      <c r="BN9" s="144"/>
      <c r="BO9" s="144"/>
      <c r="BP9" s="144"/>
      <c r="BQ9" s="127">
        <v>62.7</v>
      </c>
      <c r="BR9" s="127"/>
      <c r="BS9" s="127"/>
      <c r="BT9" s="127"/>
      <c r="BU9" s="127"/>
      <c r="BV9" s="127"/>
      <c r="BW9" s="127"/>
      <c r="BX9" s="127"/>
      <c r="BY9" s="127"/>
      <c r="BZ9" s="32"/>
      <c r="CA9" s="32"/>
    </row>
    <row r="10" spans="1:79" x14ac:dyDescent="0.25">
      <c r="B10" s="117" t="s">
        <v>310</v>
      </c>
      <c r="C10" s="117"/>
      <c r="D10" s="117"/>
      <c r="E10" s="117"/>
      <c r="F10" s="117"/>
      <c r="G10" s="117"/>
      <c r="H10" s="117"/>
      <c r="I10" s="117"/>
      <c r="J10" s="117"/>
      <c r="K10" s="117"/>
      <c r="L10" s="117"/>
      <c r="M10" s="117"/>
      <c r="N10" s="117"/>
      <c r="O10" s="117"/>
      <c r="P10" s="117"/>
      <c r="Q10" s="117"/>
      <c r="R10" s="117"/>
      <c r="S10" s="117"/>
      <c r="T10" s="133">
        <v>793</v>
      </c>
      <c r="U10" s="133"/>
      <c r="V10" s="133"/>
      <c r="W10" s="133"/>
      <c r="X10" s="133"/>
      <c r="Y10" s="133"/>
      <c r="Z10" s="133"/>
      <c r="AA10" s="133"/>
      <c r="AB10" s="133"/>
      <c r="AC10" s="133"/>
      <c r="AD10" s="133"/>
      <c r="AE10" s="119">
        <v>7.351</v>
      </c>
      <c r="AF10" s="119"/>
      <c r="AG10" s="119"/>
      <c r="AH10" s="119"/>
      <c r="AI10" s="119"/>
      <c r="AJ10" s="119"/>
      <c r="AK10" s="119"/>
      <c r="AL10" s="119"/>
      <c r="AM10" s="119"/>
      <c r="AN10" s="119"/>
      <c r="AO10" s="119"/>
      <c r="AP10" s="134">
        <v>754</v>
      </c>
      <c r="AQ10" s="134"/>
      <c r="AR10" s="134"/>
      <c r="AS10" s="134"/>
      <c r="AT10" s="134"/>
      <c r="AU10" s="134"/>
      <c r="AV10" s="134"/>
      <c r="AW10" s="134"/>
      <c r="AX10" s="134"/>
      <c r="AY10" s="134"/>
      <c r="AZ10" s="134"/>
      <c r="BA10" s="134"/>
      <c r="BB10" s="134"/>
      <c r="BC10" s="134"/>
      <c r="BD10" s="118">
        <v>4637</v>
      </c>
      <c r="BE10" s="118"/>
      <c r="BF10" s="118"/>
      <c r="BG10" s="118"/>
      <c r="BH10" s="118"/>
      <c r="BI10" s="118"/>
      <c r="BJ10" s="118"/>
      <c r="BK10" s="118"/>
      <c r="BL10" s="118"/>
      <c r="BM10" s="118"/>
      <c r="BN10" s="118"/>
      <c r="BO10" s="118"/>
      <c r="BP10" s="118"/>
      <c r="BQ10" s="121">
        <v>63.9</v>
      </c>
      <c r="BR10" s="121"/>
      <c r="BS10" s="121"/>
      <c r="BT10" s="121"/>
      <c r="BU10" s="121"/>
      <c r="BV10" s="121"/>
      <c r="BW10" s="121"/>
      <c r="BX10" s="121"/>
      <c r="BY10" s="121"/>
      <c r="BZ10" s="32"/>
      <c r="CA10" s="32"/>
    </row>
    <row r="11" spans="1:79" x14ac:dyDescent="0.25">
      <c r="B11" s="122" t="s">
        <v>311</v>
      </c>
      <c r="C11" s="122"/>
      <c r="D11" s="122"/>
      <c r="E11" s="122"/>
      <c r="F11" s="122"/>
      <c r="G11" s="122"/>
      <c r="H11" s="122"/>
      <c r="I11" s="122"/>
      <c r="J11" s="122"/>
      <c r="K11" s="122"/>
      <c r="L11" s="122"/>
      <c r="M11" s="122"/>
      <c r="N11" s="122"/>
      <c r="O11" s="122"/>
      <c r="P11" s="122"/>
      <c r="Q11" s="122"/>
      <c r="R11" s="122"/>
      <c r="S11" s="122"/>
      <c r="T11" s="126">
        <v>1046</v>
      </c>
      <c r="U11" s="126"/>
      <c r="V11" s="126"/>
      <c r="W11" s="126"/>
      <c r="X11" s="126"/>
      <c r="Y11" s="126"/>
      <c r="Z11" s="126"/>
      <c r="AA11" s="126"/>
      <c r="AB11" s="126"/>
      <c r="AC11" s="126"/>
      <c r="AD11" s="126"/>
      <c r="AE11" s="124">
        <v>12.638</v>
      </c>
      <c r="AF11" s="124"/>
      <c r="AG11" s="124"/>
      <c r="AH11" s="124"/>
      <c r="AI11" s="124"/>
      <c r="AJ11" s="124"/>
      <c r="AK11" s="124"/>
      <c r="AL11" s="124"/>
      <c r="AM11" s="124"/>
      <c r="AN11" s="124"/>
      <c r="AO11" s="124"/>
      <c r="AP11" s="125">
        <v>1608</v>
      </c>
      <c r="AQ11" s="125"/>
      <c r="AR11" s="125"/>
      <c r="AS11" s="125"/>
      <c r="AT11" s="125"/>
      <c r="AU11" s="125"/>
      <c r="AV11" s="125"/>
      <c r="AW11" s="125"/>
      <c r="AX11" s="125"/>
      <c r="AY11" s="125"/>
      <c r="AZ11" s="125"/>
      <c r="BA11" s="125"/>
      <c r="BB11" s="125"/>
      <c r="BC11" s="125"/>
      <c r="BD11" s="126">
        <v>5792</v>
      </c>
      <c r="BE11" s="126"/>
      <c r="BF11" s="126"/>
      <c r="BG11" s="126"/>
      <c r="BH11" s="126"/>
      <c r="BI11" s="126"/>
      <c r="BJ11" s="126"/>
      <c r="BK11" s="126"/>
      <c r="BL11" s="126"/>
      <c r="BM11" s="126"/>
      <c r="BN11" s="126"/>
      <c r="BO11" s="126"/>
      <c r="BP11" s="126"/>
      <c r="BQ11" s="127">
        <v>63.5</v>
      </c>
      <c r="BR11" s="127"/>
      <c r="BS11" s="127"/>
      <c r="BT11" s="127"/>
      <c r="BU11" s="127"/>
      <c r="BV11" s="127"/>
      <c r="BW11" s="127"/>
      <c r="BX11" s="127"/>
      <c r="BY11" s="127"/>
      <c r="BZ11" s="32"/>
      <c r="CA11" s="32"/>
    </row>
    <row r="12" spans="1:79" x14ac:dyDescent="0.25">
      <c r="B12" s="117" t="s">
        <v>312</v>
      </c>
      <c r="C12" s="117"/>
      <c r="D12" s="117"/>
      <c r="E12" s="117"/>
      <c r="F12" s="117"/>
      <c r="G12" s="117"/>
      <c r="H12" s="117"/>
      <c r="I12" s="117"/>
      <c r="J12" s="117"/>
      <c r="K12" s="117"/>
      <c r="L12" s="117"/>
      <c r="M12" s="117"/>
      <c r="N12" s="117"/>
      <c r="O12" s="117"/>
      <c r="P12" s="117"/>
      <c r="Q12" s="117"/>
      <c r="R12" s="117"/>
      <c r="S12" s="117"/>
      <c r="T12" s="118">
        <v>1751</v>
      </c>
      <c r="U12" s="118"/>
      <c r="V12" s="118"/>
      <c r="W12" s="118"/>
      <c r="X12" s="118"/>
      <c r="Y12" s="118"/>
      <c r="Z12" s="118"/>
      <c r="AA12" s="118"/>
      <c r="AB12" s="118"/>
      <c r="AC12" s="118"/>
      <c r="AD12" s="118"/>
      <c r="AE12" s="119">
        <v>17.637</v>
      </c>
      <c r="AF12" s="119"/>
      <c r="AG12" s="119"/>
      <c r="AH12" s="119"/>
      <c r="AI12" s="119"/>
      <c r="AJ12" s="119"/>
      <c r="AK12" s="119"/>
      <c r="AL12" s="119"/>
      <c r="AM12" s="119"/>
      <c r="AN12" s="119"/>
      <c r="AO12" s="119"/>
      <c r="AP12" s="120">
        <v>2612</v>
      </c>
      <c r="AQ12" s="120"/>
      <c r="AR12" s="120"/>
      <c r="AS12" s="120"/>
      <c r="AT12" s="120"/>
      <c r="AU12" s="120"/>
      <c r="AV12" s="120"/>
      <c r="AW12" s="120"/>
      <c r="AX12" s="120"/>
      <c r="AY12" s="120"/>
      <c r="AZ12" s="120"/>
      <c r="BA12" s="120"/>
      <c r="BB12" s="120"/>
      <c r="BC12" s="120"/>
      <c r="BD12" s="118">
        <v>6664</v>
      </c>
      <c r="BE12" s="118"/>
      <c r="BF12" s="118"/>
      <c r="BG12" s="118"/>
      <c r="BH12" s="118"/>
      <c r="BI12" s="118"/>
      <c r="BJ12" s="118"/>
      <c r="BK12" s="118"/>
      <c r="BL12" s="118"/>
      <c r="BM12" s="118"/>
      <c r="BN12" s="118"/>
      <c r="BO12" s="118"/>
      <c r="BP12" s="118"/>
      <c r="BQ12" s="121">
        <v>63.6</v>
      </c>
      <c r="BR12" s="121"/>
      <c r="BS12" s="121"/>
      <c r="BT12" s="121"/>
      <c r="BU12" s="121"/>
      <c r="BV12" s="121"/>
      <c r="BW12" s="121"/>
      <c r="BX12" s="121"/>
      <c r="BY12" s="121"/>
      <c r="BZ12" s="32"/>
      <c r="CA12" s="32"/>
    </row>
    <row r="13" spans="1:79" x14ac:dyDescent="0.25">
      <c r="B13" s="122" t="s">
        <v>313</v>
      </c>
      <c r="C13" s="122"/>
      <c r="D13" s="122"/>
      <c r="E13" s="122"/>
      <c r="F13" s="122"/>
      <c r="G13" s="122"/>
      <c r="H13" s="122"/>
      <c r="I13" s="122"/>
      <c r="J13" s="122"/>
      <c r="K13" s="122"/>
      <c r="L13" s="122"/>
      <c r="M13" s="122"/>
      <c r="N13" s="122"/>
      <c r="O13" s="122"/>
      <c r="P13" s="122"/>
      <c r="Q13" s="122"/>
      <c r="R13" s="122"/>
      <c r="S13" s="122"/>
      <c r="T13" s="126">
        <v>1652</v>
      </c>
      <c r="U13" s="126"/>
      <c r="V13" s="126"/>
      <c r="W13" s="126"/>
      <c r="X13" s="126"/>
      <c r="Y13" s="126"/>
      <c r="Z13" s="126"/>
      <c r="AA13" s="126"/>
      <c r="AB13" s="126"/>
      <c r="AC13" s="126"/>
      <c r="AD13" s="126"/>
      <c r="AE13" s="124">
        <v>22.193999999999999</v>
      </c>
      <c r="AF13" s="124"/>
      <c r="AG13" s="124"/>
      <c r="AH13" s="124"/>
      <c r="AI13" s="124"/>
      <c r="AJ13" s="124"/>
      <c r="AK13" s="124"/>
      <c r="AL13" s="124"/>
      <c r="AM13" s="124"/>
      <c r="AN13" s="124"/>
      <c r="AO13" s="124"/>
      <c r="AP13" s="125">
        <v>3534</v>
      </c>
      <c r="AQ13" s="125"/>
      <c r="AR13" s="125"/>
      <c r="AS13" s="125"/>
      <c r="AT13" s="125"/>
      <c r="AU13" s="125"/>
      <c r="AV13" s="125"/>
      <c r="AW13" s="125"/>
      <c r="AX13" s="125"/>
      <c r="AY13" s="125"/>
      <c r="AZ13" s="125"/>
      <c r="BA13" s="125"/>
      <c r="BB13" s="125"/>
      <c r="BC13" s="125"/>
      <c r="BD13" s="126">
        <v>7149</v>
      </c>
      <c r="BE13" s="126"/>
      <c r="BF13" s="126"/>
      <c r="BG13" s="126"/>
      <c r="BH13" s="126"/>
      <c r="BI13" s="126"/>
      <c r="BJ13" s="126"/>
      <c r="BK13" s="126"/>
      <c r="BL13" s="126"/>
      <c r="BM13" s="126"/>
      <c r="BN13" s="126"/>
      <c r="BO13" s="126"/>
      <c r="BP13" s="126"/>
      <c r="BQ13" s="127">
        <v>63.4</v>
      </c>
      <c r="BR13" s="127"/>
      <c r="BS13" s="127"/>
      <c r="BT13" s="127"/>
      <c r="BU13" s="127"/>
      <c r="BV13" s="127"/>
      <c r="BW13" s="127"/>
      <c r="BX13" s="127"/>
      <c r="BY13" s="127"/>
      <c r="BZ13" s="32"/>
      <c r="CA13" s="32"/>
    </row>
    <row r="14" spans="1:79" x14ac:dyDescent="0.25">
      <c r="B14" s="117" t="s">
        <v>314</v>
      </c>
      <c r="C14" s="117"/>
      <c r="D14" s="117"/>
      <c r="E14" s="117"/>
      <c r="F14" s="117"/>
      <c r="G14" s="117"/>
      <c r="H14" s="117"/>
      <c r="I14" s="117"/>
      <c r="J14" s="117"/>
      <c r="K14" s="117"/>
      <c r="L14" s="117"/>
      <c r="M14" s="117"/>
      <c r="N14" s="117"/>
      <c r="O14" s="117"/>
      <c r="P14" s="117"/>
      <c r="Q14" s="117"/>
      <c r="R14" s="117"/>
      <c r="S14" s="117"/>
      <c r="T14" s="118">
        <v>2152</v>
      </c>
      <c r="U14" s="118"/>
      <c r="V14" s="118"/>
      <c r="W14" s="118"/>
      <c r="X14" s="118"/>
      <c r="Y14" s="118"/>
      <c r="Z14" s="118"/>
      <c r="AA14" s="118"/>
      <c r="AB14" s="118"/>
      <c r="AC14" s="118"/>
      <c r="AD14" s="118"/>
      <c r="AE14" s="119">
        <v>27.297000000000001</v>
      </c>
      <c r="AF14" s="119"/>
      <c r="AG14" s="119"/>
      <c r="AH14" s="119"/>
      <c r="AI14" s="119"/>
      <c r="AJ14" s="119"/>
      <c r="AK14" s="119"/>
      <c r="AL14" s="119"/>
      <c r="AM14" s="119"/>
      <c r="AN14" s="119"/>
      <c r="AO14" s="119"/>
      <c r="AP14" s="120">
        <v>4861</v>
      </c>
      <c r="AQ14" s="120"/>
      <c r="AR14" s="120"/>
      <c r="AS14" s="120"/>
      <c r="AT14" s="120"/>
      <c r="AU14" s="120"/>
      <c r="AV14" s="120"/>
      <c r="AW14" s="120"/>
      <c r="AX14" s="120"/>
      <c r="AY14" s="120"/>
      <c r="AZ14" s="120"/>
      <c r="BA14" s="120"/>
      <c r="BB14" s="120"/>
      <c r="BC14" s="120"/>
      <c r="BD14" s="118">
        <v>7928</v>
      </c>
      <c r="BE14" s="118"/>
      <c r="BF14" s="118"/>
      <c r="BG14" s="118"/>
      <c r="BH14" s="118"/>
      <c r="BI14" s="118"/>
      <c r="BJ14" s="118"/>
      <c r="BK14" s="118"/>
      <c r="BL14" s="118"/>
      <c r="BM14" s="118"/>
      <c r="BN14" s="118"/>
      <c r="BO14" s="118"/>
      <c r="BP14" s="118"/>
      <c r="BQ14" s="121">
        <v>63.4</v>
      </c>
      <c r="BR14" s="121"/>
      <c r="BS14" s="121"/>
      <c r="BT14" s="121"/>
      <c r="BU14" s="121"/>
      <c r="BV14" s="121"/>
      <c r="BW14" s="121"/>
      <c r="BX14" s="121"/>
      <c r="BY14" s="121"/>
      <c r="BZ14" s="32"/>
      <c r="CA14" s="32"/>
    </row>
    <row r="15" spans="1:79" x14ac:dyDescent="0.25">
      <c r="B15" s="122" t="s">
        <v>315</v>
      </c>
      <c r="C15" s="122"/>
      <c r="D15" s="122"/>
      <c r="E15" s="122"/>
      <c r="F15" s="122"/>
      <c r="G15" s="122"/>
      <c r="H15" s="122"/>
      <c r="I15" s="122"/>
      <c r="J15" s="122"/>
      <c r="K15" s="122"/>
      <c r="L15" s="122"/>
      <c r="M15" s="122"/>
      <c r="N15" s="122"/>
      <c r="O15" s="122"/>
      <c r="P15" s="122"/>
      <c r="Q15" s="122"/>
      <c r="R15" s="122"/>
      <c r="S15" s="122"/>
      <c r="T15" s="126">
        <v>2034</v>
      </c>
      <c r="U15" s="126"/>
      <c r="V15" s="126"/>
      <c r="W15" s="126"/>
      <c r="X15" s="126"/>
      <c r="Y15" s="126"/>
      <c r="Z15" s="126"/>
      <c r="AA15" s="126"/>
      <c r="AB15" s="126"/>
      <c r="AC15" s="126"/>
      <c r="AD15" s="126"/>
      <c r="AE15" s="124">
        <v>32.064999999999998</v>
      </c>
      <c r="AF15" s="124"/>
      <c r="AG15" s="124"/>
      <c r="AH15" s="124"/>
      <c r="AI15" s="124"/>
      <c r="AJ15" s="124"/>
      <c r="AK15" s="124"/>
      <c r="AL15" s="124"/>
      <c r="AM15" s="124"/>
      <c r="AN15" s="124"/>
      <c r="AO15" s="124"/>
      <c r="AP15" s="125">
        <v>5899</v>
      </c>
      <c r="AQ15" s="125"/>
      <c r="AR15" s="125"/>
      <c r="AS15" s="125"/>
      <c r="AT15" s="125"/>
      <c r="AU15" s="125"/>
      <c r="AV15" s="125"/>
      <c r="AW15" s="125"/>
      <c r="AX15" s="125"/>
      <c r="AY15" s="125"/>
      <c r="AZ15" s="125"/>
      <c r="BA15" s="125"/>
      <c r="BB15" s="125"/>
      <c r="BC15" s="125"/>
      <c r="BD15" s="126">
        <v>8108</v>
      </c>
      <c r="BE15" s="126"/>
      <c r="BF15" s="126"/>
      <c r="BG15" s="126"/>
      <c r="BH15" s="126"/>
      <c r="BI15" s="126"/>
      <c r="BJ15" s="126"/>
      <c r="BK15" s="126"/>
      <c r="BL15" s="126"/>
      <c r="BM15" s="126"/>
      <c r="BN15" s="126"/>
      <c r="BO15" s="126"/>
      <c r="BP15" s="126"/>
      <c r="BQ15" s="127">
        <v>62</v>
      </c>
      <c r="BR15" s="127"/>
      <c r="BS15" s="127"/>
      <c r="BT15" s="127"/>
      <c r="BU15" s="127"/>
      <c r="BV15" s="127"/>
      <c r="BW15" s="127"/>
      <c r="BX15" s="127"/>
      <c r="BY15" s="127"/>
      <c r="BZ15" s="32"/>
      <c r="CA15" s="32"/>
    </row>
    <row r="16" spans="1:79" x14ac:dyDescent="0.25">
      <c r="B16" s="117" t="s">
        <v>316</v>
      </c>
      <c r="C16" s="117"/>
      <c r="D16" s="117"/>
      <c r="E16" s="117"/>
      <c r="F16" s="117"/>
      <c r="G16" s="117"/>
      <c r="H16" s="117"/>
      <c r="I16" s="117"/>
      <c r="J16" s="117"/>
      <c r="K16" s="117"/>
      <c r="L16" s="117"/>
      <c r="M16" s="117"/>
      <c r="N16" s="117"/>
      <c r="O16" s="117"/>
      <c r="P16" s="117"/>
      <c r="Q16" s="117"/>
      <c r="R16" s="117"/>
      <c r="S16" s="117"/>
      <c r="T16" s="118">
        <v>1467</v>
      </c>
      <c r="U16" s="118"/>
      <c r="V16" s="118"/>
      <c r="W16" s="118"/>
      <c r="X16" s="118"/>
      <c r="Y16" s="118"/>
      <c r="Z16" s="118"/>
      <c r="AA16" s="118"/>
      <c r="AB16" s="118"/>
      <c r="AC16" s="118"/>
      <c r="AD16" s="118"/>
      <c r="AE16" s="119">
        <v>37.235999999999997</v>
      </c>
      <c r="AF16" s="119"/>
      <c r="AG16" s="119"/>
      <c r="AH16" s="119"/>
      <c r="AI16" s="119"/>
      <c r="AJ16" s="119"/>
      <c r="AK16" s="119"/>
      <c r="AL16" s="119"/>
      <c r="AM16" s="119"/>
      <c r="AN16" s="119"/>
      <c r="AO16" s="119"/>
      <c r="AP16" s="120">
        <v>7836</v>
      </c>
      <c r="AQ16" s="120"/>
      <c r="AR16" s="120"/>
      <c r="AS16" s="120"/>
      <c r="AT16" s="120"/>
      <c r="AU16" s="120"/>
      <c r="AV16" s="120"/>
      <c r="AW16" s="120"/>
      <c r="AX16" s="120"/>
      <c r="AY16" s="120"/>
      <c r="AZ16" s="120"/>
      <c r="BA16" s="120"/>
      <c r="BB16" s="120"/>
      <c r="BC16" s="120"/>
      <c r="BD16" s="118">
        <v>8624</v>
      </c>
      <c r="BE16" s="118"/>
      <c r="BF16" s="118"/>
      <c r="BG16" s="118"/>
      <c r="BH16" s="118"/>
      <c r="BI16" s="118"/>
      <c r="BJ16" s="118"/>
      <c r="BK16" s="118"/>
      <c r="BL16" s="118"/>
      <c r="BM16" s="118"/>
      <c r="BN16" s="118"/>
      <c r="BO16" s="118"/>
      <c r="BP16" s="118"/>
      <c r="BQ16" s="121">
        <v>62.4</v>
      </c>
      <c r="BR16" s="121"/>
      <c r="BS16" s="121"/>
      <c r="BT16" s="121"/>
      <c r="BU16" s="121"/>
      <c r="BV16" s="121"/>
      <c r="BW16" s="121"/>
      <c r="BX16" s="121"/>
      <c r="BY16" s="121"/>
      <c r="BZ16" s="32"/>
      <c r="CA16" s="32"/>
    </row>
    <row r="17" spans="2:79" x14ac:dyDescent="0.25">
      <c r="B17" s="122" t="s">
        <v>317</v>
      </c>
      <c r="C17" s="122"/>
      <c r="D17" s="122"/>
      <c r="E17" s="122"/>
      <c r="F17" s="122"/>
      <c r="G17" s="122"/>
      <c r="H17" s="122"/>
      <c r="I17" s="122"/>
      <c r="J17" s="122"/>
      <c r="K17" s="122"/>
      <c r="L17" s="122"/>
      <c r="M17" s="122"/>
      <c r="N17" s="122"/>
      <c r="O17" s="122"/>
      <c r="P17" s="122"/>
      <c r="Q17" s="122"/>
      <c r="R17" s="122"/>
      <c r="S17" s="122"/>
      <c r="T17" s="123">
        <v>309</v>
      </c>
      <c r="U17" s="123"/>
      <c r="V17" s="123"/>
      <c r="W17" s="123"/>
      <c r="X17" s="123"/>
      <c r="Y17" s="123"/>
      <c r="Z17" s="123"/>
      <c r="AA17" s="123"/>
      <c r="AB17" s="123"/>
      <c r="AC17" s="123"/>
      <c r="AD17" s="123"/>
      <c r="AE17" s="124">
        <v>42.47</v>
      </c>
      <c r="AF17" s="124"/>
      <c r="AG17" s="124"/>
      <c r="AH17" s="124"/>
      <c r="AI17" s="124"/>
      <c r="AJ17" s="124"/>
      <c r="AK17" s="124"/>
      <c r="AL17" s="124"/>
      <c r="AM17" s="124"/>
      <c r="AN17" s="124"/>
      <c r="AO17" s="124"/>
      <c r="AP17" s="125">
        <v>9666</v>
      </c>
      <c r="AQ17" s="125"/>
      <c r="AR17" s="125"/>
      <c r="AS17" s="125"/>
      <c r="AT17" s="125"/>
      <c r="AU17" s="125"/>
      <c r="AV17" s="125"/>
      <c r="AW17" s="125"/>
      <c r="AX17" s="125"/>
      <c r="AY17" s="125"/>
      <c r="AZ17" s="125"/>
      <c r="BA17" s="125"/>
      <c r="BB17" s="125"/>
      <c r="BC17" s="125"/>
      <c r="BD17" s="126">
        <v>9215</v>
      </c>
      <c r="BE17" s="126"/>
      <c r="BF17" s="126"/>
      <c r="BG17" s="126"/>
      <c r="BH17" s="126"/>
      <c r="BI17" s="126"/>
      <c r="BJ17" s="126"/>
      <c r="BK17" s="126"/>
      <c r="BL17" s="126"/>
      <c r="BM17" s="126"/>
      <c r="BN17" s="126"/>
      <c r="BO17" s="126"/>
      <c r="BP17" s="126"/>
      <c r="BQ17" s="127">
        <v>66.400000000000006</v>
      </c>
      <c r="BR17" s="127"/>
      <c r="BS17" s="127"/>
      <c r="BT17" s="127"/>
      <c r="BU17" s="127"/>
      <c r="BV17" s="127"/>
      <c r="BW17" s="127"/>
      <c r="BX17" s="127"/>
      <c r="BY17" s="127"/>
      <c r="BZ17" s="32"/>
      <c r="CA17" s="32"/>
    </row>
    <row r="18" spans="2:79" x14ac:dyDescent="0.25">
      <c r="B18" s="128" t="s">
        <v>318</v>
      </c>
      <c r="C18" s="128"/>
      <c r="D18" s="128"/>
      <c r="E18" s="128"/>
      <c r="F18" s="128"/>
      <c r="G18" s="128"/>
      <c r="H18" s="128"/>
      <c r="I18" s="128"/>
      <c r="J18" s="128"/>
      <c r="K18" s="128"/>
      <c r="L18" s="128"/>
      <c r="M18" s="128"/>
      <c r="N18" s="128"/>
      <c r="O18" s="128"/>
      <c r="P18" s="128"/>
      <c r="Q18" s="128"/>
      <c r="R18" s="128"/>
      <c r="S18" s="128"/>
      <c r="T18" s="129">
        <v>11374</v>
      </c>
      <c r="U18" s="129"/>
      <c r="V18" s="129"/>
      <c r="W18" s="129"/>
      <c r="X18" s="129"/>
      <c r="Y18" s="129"/>
      <c r="Z18" s="129"/>
      <c r="AA18" s="129"/>
      <c r="AB18" s="129"/>
      <c r="AC18" s="129"/>
      <c r="AD18" s="129"/>
      <c r="AE18" s="130">
        <v>24.504000000000001</v>
      </c>
      <c r="AF18" s="130"/>
      <c r="AG18" s="130"/>
      <c r="AH18" s="130"/>
      <c r="AI18" s="130"/>
      <c r="AJ18" s="130"/>
      <c r="AK18" s="130"/>
      <c r="AL18" s="130"/>
      <c r="AM18" s="130"/>
      <c r="AN18" s="130"/>
      <c r="AO18" s="130"/>
      <c r="AP18" s="131">
        <v>4369</v>
      </c>
      <c r="AQ18" s="131"/>
      <c r="AR18" s="131"/>
      <c r="AS18" s="131"/>
      <c r="AT18" s="131"/>
      <c r="AU18" s="131"/>
      <c r="AV18" s="131"/>
      <c r="AW18" s="131"/>
      <c r="AX18" s="131"/>
      <c r="AY18" s="131"/>
      <c r="AZ18" s="131"/>
      <c r="BA18" s="131"/>
      <c r="BB18" s="131"/>
      <c r="BC18" s="131"/>
      <c r="BD18" s="132">
        <v>7329</v>
      </c>
      <c r="BE18" s="132"/>
      <c r="BF18" s="132"/>
      <c r="BG18" s="132"/>
      <c r="BH18" s="132"/>
      <c r="BI18" s="132"/>
      <c r="BJ18" s="132"/>
      <c r="BK18" s="132"/>
      <c r="BL18" s="132"/>
      <c r="BM18" s="132"/>
      <c r="BN18" s="132"/>
      <c r="BO18" s="132"/>
      <c r="BP18" s="132"/>
      <c r="BQ18" s="116">
        <v>63.2</v>
      </c>
      <c r="BR18" s="116"/>
      <c r="BS18" s="116"/>
      <c r="BT18" s="116"/>
      <c r="BU18" s="116"/>
      <c r="BV18" s="116"/>
      <c r="BW18" s="116"/>
      <c r="BX18" s="116"/>
      <c r="BY18" s="116"/>
      <c r="BZ18" s="32"/>
      <c r="CA18" s="32"/>
    </row>
    <row r="19" spans="2:79" x14ac:dyDescent="0.25">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row>
    <row r="20" spans="2:79" x14ac:dyDescent="0.25">
      <c r="B20" s="32" t="s">
        <v>319</v>
      </c>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row>
    <row r="21" spans="2:79" x14ac:dyDescent="0.25">
      <c r="B21" s="32" t="s">
        <v>320</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row>
    <row r="22" spans="2:79" x14ac:dyDescent="0.25">
      <c r="B22" s="32" t="s">
        <v>321</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row>
  </sheetData>
  <mergeCells count="74">
    <mergeCell ref="BQ8:BY8"/>
    <mergeCell ref="B6:H6"/>
    <mergeCell ref="I6:BY6"/>
    <mergeCell ref="B7:S7"/>
    <mergeCell ref="T7:AD7"/>
    <mergeCell ref="AE7:AO7"/>
    <mergeCell ref="AP7:BC7"/>
    <mergeCell ref="BD7:BP7"/>
    <mergeCell ref="BQ7:BY7"/>
    <mergeCell ref="B8:S8"/>
    <mergeCell ref="T8:AD8"/>
    <mergeCell ref="AE8:AO8"/>
    <mergeCell ref="AP8:BC8"/>
    <mergeCell ref="BD8:BP8"/>
    <mergeCell ref="BQ10:BY10"/>
    <mergeCell ref="B9:S9"/>
    <mergeCell ref="T9:AD9"/>
    <mergeCell ref="AE9:AO9"/>
    <mergeCell ref="AP9:BC9"/>
    <mergeCell ref="BD9:BP9"/>
    <mergeCell ref="BQ9:BY9"/>
    <mergeCell ref="B10:S10"/>
    <mergeCell ref="T10:AD10"/>
    <mergeCell ref="AE10:AO10"/>
    <mergeCell ref="AP10:BC10"/>
    <mergeCell ref="BD10:BP10"/>
    <mergeCell ref="BQ12:BY12"/>
    <mergeCell ref="B11:S11"/>
    <mergeCell ref="T11:AD11"/>
    <mergeCell ref="AE11:AO11"/>
    <mergeCell ref="AP11:BC11"/>
    <mergeCell ref="BD11:BP11"/>
    <mergeCell ref="BQ11:BY11"/>
    <mergeCell ref="B12:S12"/>
    <mergeCell ref="T12:AD12"/>
    <mergeCell ref="AE12:AO12"/>
    <mergeCell ref="AP12:BC12"/>
    <mergeCell ref="BD12:BP12"/>
    <mergeCell ref="BQ14:BY14"/>
    <mergeCell ref="B13:S13"/>
    <mergeCell ref="T13:AD13"/>
    <mergeCell ref="AE13:AO13"/>
    <mergeCell ref="AP13:BC13"/>
    <mergeCell ref="BD13:BP13"/>
    <mergeCell ref="BQ13:BY13"/>
    <mergeCell ref="B14:S14"/>
    <mergeCell ref="T14:AD14"/>
    <mergeCell ref="AE14:AO14"/>
    <mergeCell ref="AP14:BC14"/>
    <mergeCell ref="BD14:BP14"/>
    <mergeCell ref="BQ16:BY16"/>
    <mergeCell ref="B15:S15"/>
    <mergeCell ref="T15:AD15"/>
    <mergeCell ref="AE15:AO15"/>
    <mergeCell ref="AP15:BC15"/>
    <mergeCell ref="BD15:BP15"/>
    <mergeCell ref="BQ15:BY15"/>
    <mergeCell ref="B16:S16"/>
    <mergeCell ref="T16:AD16"/>
    <mergeCell ref="AE16:AO16"/>
    <mergeCell ref="AP16:BC16"/>
    <mergeCell ref="BD16:BP16"/>
    <mergeCell ref="BQ18:BY18"/>
    <mergeCell ref="B17:S17"/>
    <mergeCell ref="T17:AD17"/>
    <mergeCell ref="AE17:AO17"/>
    <mergeCell ref="AP17:BC17"/>
    <mergeCell ref="BD17:BP17"/>
    <mergeCell ref="BQ17:BY17"/>
    <mergeCell ref="B18:S18"/>
    <mergeCell ref="T18:AD18"/>
    <mergeCell ref="AE18:AO18"/>
    <mergeCell ref="AP18:BC18"/>
    <mergeCell ref="BD18:BP18"/>
  </mergeCells>
  <hyperlinks>
    <hyperlink ref="A1" location="TOC!A1" display="TOC" xr:uid="{C4E28B05-D25E-4E1D-A400-F657B459942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0FCC4-8B24-4C75-B710-5D208800B622}">
  <dimension ref="A1:H18"/>
  <sheetViews>
    <sheetView workbookViewId="0">
      <selection activeCell="H21" sqref="H21"/>
    </sheetView>
  </sheetViews>
  <sheetFormatPr defaultRowHeight="15" x14ac:dyDescent="0.25"/>
  <cols>
    <col min="3" max="3" width="13.42578125" customWidth="1"/>
    <col min="4" max="4" width="18.5703125" customWidth="1"/>
    <col min="5" max="5" width="16.5703125" bestFit="1" customWidth="1"/>
    <col min="7" max="7" width="16.5703125" bestFit="1" customWidth="1"/>
    <col min="28" max="36" width="9.140625" customWidth="1"/>
  </cols>
  <sheetData>
    <row r="1" spans="1:8" x14ac:dyDescent="0.25">
      <c r="A1" s="9" t="s">
        <v>0</v>
      </c>
      <c r="B1" s="20"/>
      <c r="C1" s="20"/>
      <c r="D1" s="20"/>
      <c r="E1" s="20"/>
      <c r="F1" s="20"/>
      <c r="G1" s="20"/>
      <c r="H1" s="20"/>
    </row>
    <row r="2" spans="1:8" x14ac:dyDescent="0.25">
      <c r="A2" s="21" t="s">
        <v>35</v>
      </c>
      <c r="B2" s="22" t="s">
        <v>36</v>
      </c>
      <c r="C2" s="21"/>
      <c r="D2" s="20"/>
      <c r="E2" s="20"/>
      <c r="F2" s="20"/>
      <c r="G2" s="20"/>
      <c r="H2" s="20"/>
    </row>
    <row r="3" spans="1:8" x14ac:dyDescent="0.25">
      <c r="A3" s="21" t="s">
        <v>37</v>
      </c>
      <c r="B3" s="22" t="s">
        <v>386</v>
      </c>
      <c r="C3" s="21"/>
      <c r="D3" s="20"/>
      <c r="E3" s="20"/>
      <c r="F3" s="20"/>
      <c r="G3" s="20"/>
      <c r="H3" s="20"/>
    </row>
    <row r="4" spans="1:8" x14ac:dyDescent="0.25">
      <c r="A4" s="22" t="s">
        <v>351</v>
      </c>
      <c r="B4" s="20"/>
      <c r="C4" s="20"/>
      <c r="D4" s="20"/>
      <c r="E4" s="20"/>
      <c r="F4" s="20"/>
      <c r="G4" s="20"/>
      <c r="H4" s="20"/>
    </row>
    <row r="5" spans="1:8" x14ac:dyDescent="0.25">
      <c r="A5" s="72"/>
    </row>
    <row r="6" spans="1:8" x14ac:dyDescent="0.25">
      <c r="A6" s="72"/>
    </row>
    <row r="7" spans="1:8" x14ac:dyDescent="0.25">
      <c r="B7" s="78" t="s">
        <v>232</v>
      </c>
      <c r="C7" s="78" t="s">
        <v>354</v>
      </c>
      <c r="E7" s="78" t="s">
        <v>385</v>
      </c>
      <c r="F7" t="s">
        <v>380</v>
      </c>
      <c r="G7" t="s">
        <v>381</v>
      </c>
      <c r="H7" t="s">
        <v>384</v>
      </c>
    </row>
    <row r="8" spans="1:8" x14ac:dyDescent="0.25">
      <c r="B8">
        <v>0</v>
      </c>
      <c r="C8" s="84">
        <v>0.15281675206424999</v>
      </c>
      <c r="F8" s="83">
        <v>123525</v>
      </c>
      <c r="G8" s="83">
        <v>315012</v>
      </c>
      <c r="H8" s="83">
        <f>SUM(F8:G8)</f>
        <v>438537</v>
      </c>
    </row>
    <row r="9" spans="1:8" x14ac:dyDescent="0.25">
      <c r="B9">
        <v>1</v>
      </c>
      <c r="C9" s="84">
        <v>9.5633504128499996E-2</v>
      </c>
    </row>
    <row r="10" spans="1:8" x14ac:dyDescent="0.25">
      <c r="B10">
        <v>2</v>
      </c>
      <c r="C10" s="84">
        <v>7.4225128096374993E-2</v>
      </c>
    </row>
    <row r="11" spans="1:8" x14ac:dyDescent="0.25">
      <c r="B11">
        <v>3</v>
      </c>
      <c r="C11" s="84">
        <v>5.7253401651399999E-2</v>
      </c>
    </row>
    <row r="12" spans="1:8" x14ac:dyDescent="0.25">
      <c r="B12">
        <v>4</v>
      </c>
      <c r="C12" s="84">
        <v>0.04</v>
      </c>
    </row>
    <row r="13" spans="1:8" x14ac:dyDescent="0.25">
      <c r="B13">
        <v>5</v>
      </c>
      <c r="C13" s="84">
        <v>3.1408376032124999E-2</v>
      </c>
    </row>
    <row r="14" spans="1:8" x14ac:dyDescent="0.25">
      <c r="B14">
        <v>10</v>
      </c>
      <c r="C14" s="84">
        <v>1.8000000000000002E-2</v>
      </c>
    </row>
    <row r="15" spans="1:8" x14ac:dyDescent="0.25">
      <c r="B15">
        <v>15</v>
      </c>
      <c r="C15" s="84">
        <v>1.1999999999999997E-2</v>
      </c>
    </row>
    <row r="16" spans="1:8" x14ac:dyDescent="0.25">
      <c r="B16">
        <v>20</v>
      </c>
      <c r="C16" s="84">
        <v>9.0000000000000011E-3</v>
      </c>
    </row>
    <row r="17" spans="2:3" x14ac:dyDescent="0.25">
      <c r="B17">
        <v>25</v>
      </c>
      <c r="C17" s="84">
        <v>7.000000000000001E-3</v>
      </c>
    </row>
    <row r="18" spans="2:3" x14ac:dyDescent="0.25">
      <c r="B18">
        <v>30</v>
      </c>
      <c r="C18" s="84">
        <v>5.9999999999999984E-3</v>
      </c>
    </row>
  </sheetData>
  <hyperlinks>
    <hyperlink ref="A1" location="TOC!A1" display="TOC" xr:uid="{46DF362B-A175-4B27-A59E-CEFDB7F3EAB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32"/>
  <sheetViews>
    <sheetView workbookViewId="0">
      <selection activeCell="AX7" sqref="AX7:AZ8"/>
    </sheetView>
  </sheetViews>
  <sheetFormatPr defaultRowHeight="15" x14ac:dyDescent="0.25"/>
  <cols>
    <col min="25" max="25" width="4" customWidth="1"/>
    <col min="26" max="31" width="9.140625" hidden="1" customWidth="1"/>
    <col min="33" max="33" width="3.28515625" customWidth="1"/>
    <col min="34" max="47" width="9.140625" hidden="1" customWidth="1"/>
  </cols>
  <sheetData>
    <row r="1" spans="1:52" x14ac:dyDescent="0.25">
      <c r="A1" s="1" t="s">
        <v>0</v>
      </c>
    </row>
    <row r="2" spans="1:52" x14ac:dyDescent="0.25">
      <c r="A2" s="1"/>
    </row>
    <row r="3" spans="1:52" x14ac:dyDescent="0.25">
      <c r="A3" s="1"/>
    </row>
    <row r="4" spans="1:52" ht="13.5" customHeight="1" x14ac:dyDescent="0.25"/>
    <row r="6" spans="1:52" x14ac:dyDescent="0.25">
      <c r="P6" s="82" t="s">
        <v>363</v>
      </c>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row>
    <row r="7" spans="1:52" x14ac:dyDescent="0.25">
      <c r="P7" s="150" t="s">
        <v>364</v>
      </c>
      <c r="Q7" s="150"/>
      <c r="R7" s="150"/>
      <c r="S7" s="150"/>
      <c r="T7" s="150"/>
      <c r="U7" s="150"/>
      <c r="V7" s="150"/>
      <c r="W7" s="150"/>
      <c r="X7" s="151" t="s">
        <v>365</v>
      </c>
      <c r="Y7" s="151"/>
      <c r="Z7" s="151"/>
      <c r="AA7" s="151"/>
      <c r="AB7" s="151"/>
      <c r="AC7" s="151"/>
      <c r="AD7" s="151"/>
      <c r="AE7" s="151"/>
      <c r="AF7" s="152" t="s">
        <v>366</v>
      </c>
      <c r="AG7" s="152"/>
      <c r="AH7" s="152"/>
      <c r="AI7" s="152"/>
      <c r="AJ7" s="152"/>
      <c r="AK7" s="152"/>
      <c r="AL7" s="152"/>
      <c r="AM7" s="152"/>
      <c r="AN7" s="152"/>
      <c r="AO7" s="152"/>
      <c r="AP7" s="152"/>
      <c r="AQ7" s="152"/>
      <c r="AR7" s="152"/>
      <c r="AS7" s="152"/>
      <c r="AT7" s="152"/>
      <c r="AU7" s="152"/>
      <c r="AV7" t="s">
        <v>383</v>
      </c>
      <c r="AX7" t="s">
        <v>380</v>
      </c>
      <c r="AY7" t="s">
        <v>381</v>
      </c>
      <c r="AZ7" t="s">
        <v>384</v>
      </c>
    </row>
    <row r="8" spans="1:52" x14ac:dyDescent="0.25">
      <c r="P8" s="146">
        <v>0</v>
      </c>
      <c r="Q8" s="146"/>
      <c r="R8" s="146"/>
      <c r="S8" s="146"/>
      <c r="T8" s="146"/>
      <c r="U8" s="146"/>
      <c r="V8" s="146"/>
      <c r="W8" s="146"/>
      <c r="X8" s="153">
        <v>16</v>
      </c>
      <c r="Y8" s="153"/>
      <c r="Z8" s="153"/>
      <c r="AA8" s="153"/>
      <c r="AB8" s="153"/>
      <c r="AC8" s="153"/>
      <c r="AD8" s="153"/>
      <c r="AE8" s="153"/>
      <c r="AF8" s="153">
        <v>15</v>
      </c>
      <c r="AG8" s="153"/>
      <c r="AH8" s="153"/>
      <c r="AI8" s="153"/>
      <c r="AJ8" s="153"/>
      <c r="AK8" s="153"/>
      <c r="AL8" s="153"/>
      <c r="AM8" s="153"/>
      <c r="AN8" s="153"/>
      <c r="AO8" s="153"/>
      <c r="AP8" s="153"/>
      <c r="AQ8" s="153"/>
      <c r="AR8" s="153"/>
      <c r="AS8" s="153"/>
      <c r="AT8" s="153"/>
      <c r="AU8" s="153"/>
      <c r="AV8">
        <f>(X8*$AX$8+AF8*$AY$8)/$AZ$8/100</f>
        <v>0.15281675206424999</v>
      </c>
      <c r="AX8" s="83">
        <v>123525</v>
      </c>
      <c r="AY8" s="83">
        <v>315012</v>
      </c>
      <c r="AZ8" s="83">
        <f>SUM(AX8:AY8)</f>
        <v>438537</v>
      </c>
    </row>
    <row r="9" spans="1:52" x14ac:dyDescent="0.25">
      <c r="P9" s="146">
        <v>1</v>
      </c>
      <c r="Q9" s="146"/>
      <c r="R9" s="146"/>
      <c r="S9" s="146"/>
      <c r="T9" s="146"/>
      <c r="U9" s="146"/>
      <c r="V9" s="146"/>
      <c r="W9" s="146"/>
      <c r="X9" s="149">
        <v>11</v>
      </c>
      <c r="Y9" s="149"/>
      <c r="Z9" s="149"/>
      <c r="AA9" s="149"/>
      <c r="AB9" s="149"/>
      <c r="AC9" s="149"/>
      <c r="AD9" s="149"/>
      <c r="AE9" s="149"/>
      <c r="AF9" s="148">
        <v>9</v>
      </c>
      <c r="AG9" s="148"/>
      <c r="AH9" s="148"/>
      <c r="AI9" s="148"/>
      <c r="AJ9" s="148"/>
      <c r="AK9" s="148"/>
      <c r="AL9" s="148"/>
      <c r="AM9" s="148"/>
      <c r="AN9" s="148"/>
      <c r="AO9" s="148"/>
      <c r="AP9" s="148"/>
      <c r="AQ9" s="148"/>
      <c r="AR9" s="148"/>
      <c r="AS9" s="148"/>
      <c r="AT9" s="148"/>
      <c r="AU9" s="148"/>
      <c r="AV9">
        <f t="shared" ref="AV9:AV18" si="0">(X9*$AX$8+AF9*$AY$8)/$AZ$8/100</f>
        <v>9.5633504128499996E-2</v>
      </c>
    </row>
    <row r="10" spans="1:52" x14ac:dyDescent="0.25">
      <c r="P10" s="146">
        <v>2</v>
      </c>
      <c r="Q10" s="146"/>
      <c r="R10" s="146"/>
      <c r="S10" s="146"/>
      <c r="T10" s="146"/>
      <c r="U10" s="146"/>
      <c r="V10" s="146"/>
      <c r="W10" s="146"/>
      <c r="X10" s="147">
        <v>8.5</v>
      </c>
      <c r="Y10" s="147"/>
      <c r="Z10" s="147"/>
      <c r="AA10" s="147"/>
      <c r="AB10" s="147"/>
      <c r="AC10" s="147"/>
      <c r="AD10" s="147"/>
      <c r="AE10" s="147"/>
      <c r="AF10" s="148">
        <v>7</v>
      </c>
      <c r="AG10" s="148"/>
      <c r="AH10" s="148"/>
      <c r="AI10" s="148"/>
      <c r="AJ10" s="148"/>
      <c r="AK10" s="148"/>
      <c r="AL10" s="148"/>
      <c r="AM10" s="148"/>
      <c r="AN10" s="148"/>
      <c r="AO10" s="148"/>
      <c r="AP10" s="148"/>
      <c r="AQ10" s="148"/>
      <c r="AR10" s="148"/>
      <c r="AS10" s="148"/>
      <c r="AT10" s="148"/>
      <c r="AU10" s="148"/>
      <c r="AV10">
        <f t="shared" si="0"/>
        <v>7.4225128096374993E-2</v>
      </c>
    </row>
    <row r="11" spans="1:52" x14ac:dyDescent="0.25">
      <c r="P11" s="146">
        <v>3</v>
      </c>
      <c r="Q11" s="146"/>
      <c r="R11" s="146"/>
      <c r="S11" s="146"/>
      <c r="T11" s="146"/>
      <c r="U11" s="146"/>
      <c r="V11" s="146"/>
      <c r="W11" s="146"/>
      <c r="X11" s="147">
        <v>6.3</v>
      </c>
      <c r="Y11" s="147"/>
      <c r="Z11" s="147"/>
      <c r="AA11" s="147"/>
      <c r="AB11" s="147"/>
      <c r="AC11" s="147"/>
      <c r="AD11" s="147"/>
      <c r="AE11" s="147"/>
      <c r="AF11" s="148">
        <v>5.5</v>
      </c>
      <c r="AG11" s="148"/>
      <c r="AH11" s="148"/>
      <c r="AI11" s="148"/>
      <c r="AJ11" s="148"/>
      <c r="AK11" s="148"/>
      <c r="AL11" s="148"/>
      <c r="AM11" s="148"/>
      <c r="AN11" s="148"/>
      <c r="AO11" s="148"/>
      <c r="AP11" s="148"/>
      <c r="AQ11" s="148"/>
      <c r="AR11" s="148"/>
      <c r="AS11" s="148"/>
      <c r="AT11" s="148"/>
      <c r="AU11" s="148"/>
      <c r="AV11">
        <f t="shared" si="0"/>
        <v>5.7253401651399999E-2</v>
      </c>
    </row>
    <row r="12" spans="1:52" x14ac:dyDescent="0.25">
      <c r="P12" s="146">
        <v>4</v>
      </c>
      <c r="Q12" s="146"/>
      <c r="R12" s="146"/>
      <c r="S12" s="146"/>
      <c r="T12" s="146"/>
      <c r="U12" s="146"/>
      <c r="V12" s="146"/>
      <c r="W12" s="146"/>
      <c r="X12" s="147">
        <v>4</v>
      </c>
      <c r="Y12" s="147"/>
      <c r="Z12" s="147"/>
      <c r="AA12" s="147"/>
      <c r="AB12" s="147"/>
      <c r="AC12" s="147"/>
      <c r="AD12" s="147"/>
      <c r="AE12" s="147"/>
      <c r="AF12" s="148">
        <v>4</v>
      </c>
      <c r="AG12" s="148"/>
      <c r="AH12" s="148"/>
      <c r="AI12" s="148"/>
      <c r="AJ12" s="148"/>
      <c r="AK12" s="148"/>
      <c r="AL12" s="148"/>
      <c r="AM12" s="148"/>
      <c r="AN12" s="148"/>
      <c r="AO12" s="148"/>
      <c r="AP12" s="148"/>
      <c r="AQ12" s="148"/>
      <c r="AR12" s="148"/>
      <c r="AS12" s="148"/>
      <c r="AT12" s="148"/>
      <c r="AU12" s="148"/>
      <c r="AV12">
        <f t="shared" si="0"/>
        <v>0.04</v>
      </c>
    </row>
    <row r="13" spans="1:52" x14ac:dyDescent="0.25">
      <c r="P13" s="146">
        <v>5</v>
      </c>
      <c r="Q13" s="146"/>
      <c r="R13" s="146"/>
      <c r="S13" s="146"/>
      <c r="T13" s="146"/>
      <c r="U13" s="146"/>
      <c r="V13" s="146"/>
      <c r="W13" s="146"/>
      <c r="X13" s="147">
        <v>3.5</v>
      </c>
      <c r="Y13" s="147"/>
      <c r="Z13" s="147"/>
      <c r="AA13" s="147"/>
      <c r="AB13" s="147"/>
      <c r="AC13" s="147"/>
      <c r="AD13" s="147"/>
      <c r="AE13" s="147"/>
      <c r="AF13" s="148">
        <v>3</v>
      </c>
      <c r="AG13" s="148"/>
      <c r="AH13" s="148"/>
      <c r="AI13" s="148"/>
      <c r="AJ13" s="148"/>
      <c r="AK13" s="148"/>
      <c r="AL13" s="148"/>
      <c r="AM13" s="148"/>
      <c r="AN13" s="148"/>
      <c r="AO13" s="148"/>
      <c r="AP13" s="148"/>
      <c r="AQ13" s="148"/>
      <c r="AR13" s="148"/>
      <c r="AS13" s="148"/>
      <c r="AT13" s="148"/>
      <c r="AU13" s="148"/>
      <c r="AV13">
        <f t="shared" si="0"/>
        <v>3.1408376032124999E-2</v>
      </c>
    </row>
    <row r="14" spans="1:52" x14ac:dyDescent="0.25">
      <c r="P14" s="146">
        <v>10</v>
      </c>
      <c r="Q14" s="146"/>
      <c r="R14" s="146"/>
      <c r="S14" s="146"/>
      <c r="T14" s="146"/>
      <c r="U14" s="146"/>
      <c r="V14" s="146"/>
      <c r="W14" s="146"/>
      <c r="X14" s="147">
        <v>1.8</v>
      </c>
      <c r="Y14" s="147"/>
      <c r="Z14" s="147"/>
      <c r="AA14" s="147"/>
      <c r="AB14" s="147"/>
      <c r="AC14" s="147"/>
      <c r="AD14" s="147"/>
      <c r="AE14" s="147"/>
      <c r="AF14" s="148">
        <v>1.8</v>
      </c>
      <c r="AG14" s="148"/>
      <c r="AH14" s="148"/>
      <c r="AI14" s="148"/>
      <c r="AJ14" s="148"/>
      <c r="AK14" s="148"/>
      <c r="AL14" s="148"/>
      <c r="AM14" s="148"/>
      <c r="AN14" s="148"/>
      <c r="AO14" s="148"/>
      <c r="AP14" s="148"/>
      <c r="AQ14" s="148"/>
      <c r="AR14" s="148"/>
      <c r="AS14" s="148"/>
      <c r="AT14" s="148"/>
      <c r="AU14" s="148"/>
      <c r="AV14">
        <f t="shared" si="0"/>
        <v>1.8000000000000002E-2</v>
      </c>
    </row>
    <row r="15" spans="1:52" x14ac:dyDescent="0.25">
      <c r="P15" s="146">
        <v>15</v>
      </c>
      <c r="Q15" s="146"/>
      <c r="R15" s="146"/>
      <c r="S15" s="146"/>
      <c r="T15" s="146"/>
      <c r="U15" s="146"/>
      <c r="V15" s="146"/>
      <c r="W15" s="146"/>
      <c r="X15" s="147">
        <v>1.2</v>
      </c>
      <c r="Y15" s="147"/>
      <c r="Z15" s="147"/>
      <c r="AA15" s="147"/>
      <c r="AB15" s="147"/>
      <c r="AC15" s="147"/>
      <c r="AD15" s="147"/>
      <c r="AE15" s="147"/>
      <c r="AF15" s="148">
        <v>1.2</v>
      </c>
      <c r="AG15" s="148"/>
      <c r="AH15" s="148"/>
      <c r="AI15" s="148"/>
      <c r="AJ15" s="148"/>
      <c r="AK15" s="148"/>
      <c r="AL15" s="148"/>
      <c r="AM15" s="148"/>
      <c r="AN15" s="148"/>
      <c r="AO15" s="148"/>
      <c r="AP15" s="148"/>
      <c r="AQ15" s="148"/>
      <c r="AR15" s="148"/>
      <c r="AS15" s="148"/>
      <c r="AT15" s="148"/>
      <c r="AU15" s="148"/>
      <c r="AV15">
        <f t="shared" si="0"/>
        <v>1.1999999999999997E-2</v>
      </c>
    </row>
    <row r="16" spans="1:52" x14ac:dyDescent="0.25">
      <c r="P16" s="146">
        <v>20</v>
      </c>
      <c r="Q16" s="146"/>
      <c r="R16" s="146"/>
      <c r="S16" s="146"/>
      <c r="T16" s="146"/>
      <c r="U16" s="146"/>
      <c r="V16" s="146"/>
      <c r="W16" s="146"/>
      <c r="X16" s="147">
        <v>0.9</v>
      </c>
      <c r="Y16" s="147"/>
      <c r="Z16" s="147"/>
      <c r="AA16" s="147"/>
      <c r="AB16" s="147"/>
      <c r="AC16" s="147"/>
      <c r="AD16" s="147"/>
      <c r="AE16" s="147"/>
      <c r="AF16" s="148">
        <v>0.9</v>
      </c>
      <c r="AG16" s="148"/>
      <c r="AH16" s="148"/>
      <c r="AI16" s="148"/>
      <c r="AJ16" s="148"/>
      <c r="AK16" s="148"/>
      <c r="AL16" s="148"/>
      <c r="AM16" s="148"/>
      <c r="AN16" s="148"/>
      <c r="AO16" s="148"/>
      <c r="AP16" s="148"/>
      <c r="AQ16" s="148"/>
      <c r="AR16" s="148"/>
      <c r="AS16" s="148"/>
      <c r="AT16" s="148"/>
      <c r="AU16" s="148"/>
      <c r="AV16">
        <f t="shared" si="0"/>
        <v>9.0000000000000011E-3</v>
      </c>
    </row>
    <row r="17" spans="16:48" x14ac:dyDescent="0.25">
      <c r="P17" s="146">
        <v>25</v>
      </c>
      <c r="Q17" s="146"/>
      <c r="R17" s="146"/>
      <c r="S17" s="146"/>
      <c r="T17" s="146"/>
      <c r="U17" s="146"/>
      <c r="V17" s="146"/>
      <c r="W17" s="146"/>
      <c r="X17" s="147">
        <v>0.7</v>
      </c>
      <c r="Y17" s="147"/>
      <c r="Z17" s="147"/>
      <c r="AA17" s="147"/>
      <c r="AB17" s="147"/>
      <c r="AC17" s="147"/>
      <c r="AD17" s="147"/>
      <c r="AE17" s="147"/>
      <c r="AF17" s="148">
        <v>0.7</v>
      </c>
      <c r="AG17" s="148"/>
      <c r="AH17" s="148"/>
      <c r="AI17" s="148"/>
      <c r="AJ17" s="148"/>
      <c r="AK17" s="148"/>
      <c r="AL17" s="148"/>
      <c r="AM17" s="148"/>
      <c r="AN17" s="148"/>
      <c r="AO17" s="148"/>
      <c r="AP17" s="148"/>
      <c r="AQ17" s="148"/>
      <c r="AR17" s="148"/>
      <c r="AS17" s="148"/>
      <c r="AT17" s="148"/>
      <c r="AU17" s="148"/>
      <c r="AV17">
        <f t="shared" si="0"/>
        <v>7.000000000000001E-3</v>
      </c>
    </row>
    <row r="18" spans="16:48" x14ac:dyDescent="0.25">
      <c r="P18" s="146">
        <v>30</v>
      </c>
      <c r="Q18" s="146"/>
      <c r="R18" s="146"/>
      <c r="S18" s="146"/>
      <c r="T18" s="146"/>
      <c r="U18" s="146"/>
      <c r="V18" s="146"/>
      <c r="W18" s="146"/>
      <c r="X18" s="147">
        <v>0.6</v>
      </c>
      <c r="Y18" s="147"/>
      <c r="Z18" s="147"/>
      <c r="AA18" s="147"/>
      <c r="AB18" s="147"/>
      <c r="AC18" s="147"/>
      <c r="AD18" s="147"/>
      <c r="AE18" s="147"/>
      <c r="AF18" s="148">
        <v>0.6</v>
      </c>
      <c r="AG18" s="148"/>
      <c r="AH18" s="148"/>
      <c r="AI18" s="148"/>
      <c r="AJ18" s="148"/>
      <c r="AK18" s="148"/>
      <c r="AL18" s="148"/>
      <c r="AM18" s="148"/>
      <c r="AN18" s="148"/>
      <c r="AO18" s="148"/>
      <c r="AP18" s="148"/>
      <c r="AQ18" s="148"/>
      <c r="AR18" s="148"/>
      <c r="AS18" s="148"/>
      <c r="AT18" s="148"/>
      <c r="AU18" s="148"/>
      <c r="AV18">
        <f t="shared" si="0"/>
        <v>5.9999999999999984E-3</v>
      </c>
    </row>
    <row r="24" spans="16:48" x14ac:dyDescent="0.25">
      <c r="S24" t="s">
        <v>376</v>
      </c>
    </row>
    <row r="25" spans="16:48" x14ac:dyDescent="0.25">
      <c r="S25" t="s">
        <v>377</v>
      </c>
    </row>
    <row r="27" spans="16:48" x14ac:dyDescent="0.25">
      <c r="S27" s="83">
        <v>123525</v>
      </c>
    </row>
    <row r="29" spans="16:48" x14ac:dyDescent="0.25">
      <c r="S29" t="s">
        <v>378</v>
      </c>
    </row>
    <row r="30" spans="16:48" x14ac:dyDescent="0.25">
      <c r="S30" t="s">
        <v>379</v>
      </c>
    </row>
    <row r="32" spans="16:48" x14ac:dyDescent="0.25">
      <c r="S32" s="83">
        <v>315012</v>
      </c>
    </row>
  </sheetData>
  <mergeCells count="36">
    <mergeCell ref="P7:W7"/>
    <mergeCell ref="X7:AE7"/>
    <mergeCell ref="AF7:AU7"/>
    <mergeCell ref="P8:W8"/>
    <mergeCell ref="X8:AE8"/>
    <mergeCell ref="AF8:AU8"/>
    <mergeCell ref="P9:W9"/>
    <mergeCell ref="X9:AE9"/>
    <mergeCell ref="AF9:AU9"/>
    <mergeCell ref="P10:W10"/>
    <mergeCell ref="X10:AE10"/>
    <mergeCell ref="AF10:AU10"/>
    <mergeCell ref="P11:W11"/>
    <mergeCell ref="X11:AE11"/>
    <mergeCell ref="AF11:AU11"/>
    <mergeCell ref="P12:W12"/>
    <mergeCell ref="X12:AE12"/>
    <mergeCell ref="AF12:AU12"/>
    <mergeCell ref="P13:W13"/>
    <mergeCell ref="X13:AE13"/>
    <mergeCell ref="AF13:AU13"/>
    <mergeCell ref="P14:W14"/>
    <mergeCell ref="X14:AE14"/>
    <mergeCell ref="AF14:AU14"/>
    <mergeCell ref="P15:W15"/>
    <mergeCell ref="X15:AE15"/>
    <mergeCell ref="AF15:AU15"/>
    <mergeCell ref="P16:W16"/>
    <mergeCell ref="X16:AE16"/>
    <mergeCell ref="AF16:AU16"/>
    <mergeCell ref="P17:W17"/>
    <mergeCell ref="X17:AE17"/>
    <mergeCell ref="AF17:AU17"/>
    <mergeCell ref="P18:W18"/>
    <mergeCell ref="X18:AE18"/>
    <mergeCell ref="AF18:AU18"/>
  </mergeCells>
  <hyperlinks>
    <hyperlink ref="A1" location="TOC!A1" display="TOC" xr:uid="{00000000-0004-0000-1200-000000000000}"/>
  </hyperlinks>
  <pageMargins left="0.7" right="0.7" top="0.75" bottom="0.75" header="0.3" footer="0.3"/>
  <pageSetup orientation="portrait" horizontalDpi="0"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3"/>
  <sheetViews>
    <sheetView workbookViewId="0">
      <selection activeCell="D6" sqref="D6:D15"/>
    </sheetView>
  </sheetViews>
  <sheetFormatPr defaultRowHeight="15" x14ac:dyDescent="0.25"/>
  <cols>
    <col min="4" max="4" width="54" customWidth="1"/>
    <col min="5" max="5" width="42" customWidth="1"/>
  </cols>
  <sheetData>
    <row r="1" spans="1:4" x14ac:dyDescent="0.25">
      <c r="A1" s="1" t="s">
        <v>0</v>
      </c>
    </row>
    <row r="2" spans="1:4" x14ac:dyDescent="0.25">
      <c r="A2" s="21" t="s">
        <v>35</v>
      </c>
      <c r="B2" s="22" t="s">
        <v>433</v>
      </c>
      <c r="C2" t="s">
        <v>355</v>
      </c>
    </row>
    <row r="3" spans="1:4" x14ac:dyDescent="0.25">
      <c r="A3" s="21" t="s">
        <v>37</v>
      </c>
      <c r="B3" s="22" t="s">
        <v>434</v>
      </c>
      <c r="C3" t="s">
        <v>356</v>
      </c>
    </row>
    <row r="5" spans="1:4" x14ac:dyDescent="0.25">
      <c r="B5" s="89" t="s">
        <v>233</v>
      </c>
      <c r="C5" s="102" t="s">
        <v>432</v>
      </c>
      <c r="D5" s="58" t="s">
        <v>404</v>
      </c>
    </row>
    <row r="6" spans="1:4" x14ac:dyDescent="0.25">
      <c r="B6">
        <v>25</v>
      </c>
      <c r="C6">
        <v>2.5000000000000001E-3</v>
      </c>
    </row>
    <row r="7" spans="1:4" x14ac:dyDescent="0.25">
      <c r="B7">
        <v>30</v>
      </c>
      <c r="C7">
        <v>3.0000000000000001E-3</v>
      </c>
    </row>
    <row r="8" spans="1:4" x14ac:dyDescent="0.25">
      <c r="B8">
        <v>35</v>
      </c>
      <c r="C8">
        <v>3.4999999999999996E-3</v>
      </c>
    </row>
    <row r="9" spans="1:4" x14ac:dyDescent="0.25">
      <c r="B9">
        <v>40</v>
      </c>
      <c r="C9">
        <v>4.0000000000000001E-3</v>
      </c>
    </row>
    <row r="10" spans="1:4" x14ac:dyDescent="0.25">
      <c r="B10">
        <v>45</v>
      </c>
      <c r="C10">
        <v>4.5000000000000005E-3</v>
      </c>
    </row>
    <row r="11" spans="1:4" x14ac:dyDescent="0.25">
      <c r="B11">
        <v>50</v>
      </c>
      <c r="C11">
        <v>5.0000000000000001E-3</v>
      </c>
    </row>
    <row r="12" spans="1:4" x14ac:dyDescent="0.25">
      <c r="B12">
        <v>55</v>
      </c>
      <c r="C12">
        <v>5.5000000000000005E-3</v>
      </c>
    </row>
    <row r="13" spans="1:4" x14ac:dyDescent="0.25">
      <c r="B13">
        <v>60</v>
      </c>
      <c r="C13">
        <v>6.0000000000000001E-3</v>
      </c>
    </row>
    <row r="14" spans="1:4" x14ac:dyDescent="0.25">
      <c r="B14">
        <v>65</v>
      </c>
      <c r="C14">
        <v>6.5000000000000006E-3</v>
      </c>
    </row>
    <row r="15" spans="1:4" x14ac:dyDescent="0.25">
      <c r="B15">
        <v>70</v>
      </c>
      <c r="C15">
        <v>6.9999999999999993E-3</v>
      </c>
    </row>
    <row r="23" spans="2:4" x14ac:dyDescent="0.25">
      <c r="B23" s="83"/>
      <c r="C23" s="83"/>
      <c r="D23" s="83"/>
    </row>
  </sheetData>
  <hyperlinks>
    <hyperlink ref="A1" location="TOC!A1" display="TOC" xr:uid="{00000000-0004-0000-13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O52"/>
  <sheetViews>
    <sheetView workbookViewId="0">
      <selection activeCell="N35" sqref="N35"/>
    </sheetView>
  </sheetViews>
  <sheetFormatPr defaultRowHeight="15" x14ac:dyDescent="0.25"/>
  <cols>
    <col min="2" max="6" width="9.140625" style="33"/>
    <col min="16" max="16" width="9" customWidth="1"/>
    <col min="17" max="23" width="9.140625" hidden="1" customWidth="1"/>
    <col min="25" max="25" width="8.5703125" customWidth="1"/>
    <col min="26" max="34" width="9.140625" hidden="1" customWidth="1"/>
    <col min="36" max="36" width="11" bestFit="1" customWidth="1"/>
  </cols>
  <sheetData>
    <row r="1" spans="1:41" x14ac:dyDescent="0.25">
      <c r="A1" s="1" t="s">
        <v>0</v>
      </c>
    </row>
    <row r="3" spans="1:41" x14ac:dyDescent="0.25">
      <c r="L3" s="82" t="s">
        <v>367</v>
      </c>
      <c r="M3" s="32"/>
      <c r="N3" s="32"/>
      <c r="O3" s="32"/>
      <c r="P3" s="32"/>
      <c r="Q3" s="32"/>
      <c r="R3" s="32"/>
      <c r="S3" s="32"/>
      <c r="T3" s="32"/>
      <c r="U3" s="32"/>
      <c r="V3" s="32"/>
      <c r="W3" s="32"/>
      <c r="X3" s="32"/>
      <c r="Y3" s="32"/>
      <c r="Z3" s="32"/>
      <c r="AA3" s="32"/>
      <c r="AB3" s="32"/>
      <c r="AC3" s="32"/>
      <c r="AD3" s="32"/>
      <c r="AE3" s="32"/>
      <c r="AF3" s="32"/>
      <c r="AG3" s="32"/>
      <c r="AH3" s="32"/>
      <c r="AJ3" t="s">
        <v>382</v>
      </c>
      <c r="AK3" t="s">
        <v>380</v>
      </c>
      <c r="AL3" t="s">
        <v>381</v>
      </c>
      <c r="AM3" t="s">
        <v>384</v>
      </c>
    </row>
    <row r="4" spans="1:41" ht="15" customHeight="1" x14ac:dyDescent="0.25">
      <c r="L4" s="155" t="s">
        <v>368</v>
      </c>
      <c r="M4" s="155"/>
      <c r="N4" s="155"/>
      <c r="O4" s="155"/>
      <c r="P4" s="155"/>
      <c r="Q4" s="155"/>
      <c r="R4" s="155"/>
      <c r="S4" s="155"/>
      <c r="T4" s="155"/>
      <c r="U4" s="155"/>
      <c r="V4" s="155"/>
      <c r="W4" s="155"/>
      <c r="X4" s="155"/>
      <c r="Y4" s="155"/>
      <c r="Z4" s="155"/>
      <c r="AA4" s="155"/>
      <c r="AB4" s="155"/>
      <c r="AC4" s="155"/>
      <c r="AD4" s="155"/>
      <c r="AE4" s="155"/>
      <c r="AF4" s="155"/>
      <c r="AG4" s="155"/>
      <c r="AH4" s="155"/>
      <c r="AK4" s="83">
        <v>123525</v>
      </c>
      <c r="AL4" s="83">
        <v>315012</v>
      </c>
      <c r="AM4" s="83">
        <f>SUM(AK4:AL4)</f>
        <v>438537</v>
      </c>
    </row>
    <row r="5" spans="1:41" x14ac:dyDescent="0.25">
      <c r="L5" s="156" t="s">
        <v>369</v>
      </c>
      <c r="M5" s="156"/>
      <c r="N5" s="156"/>
      <c r="O5" s="151" t="s">
        <v>365</v>
      </c>
      <c r="P5" s="151"/>
      <c r="Q5" s="151"/>
      <c r="R5" s="151"/>
      <c r="S5" s="151"/>
      <c r="T5" s="151"/>
      <c r="U5" s="151"/>
      <c r="V5" s="151"/>
      <c r="W5" s="151"/>
      <c r="X5" s="151" t="s">
        <v>366</v>
      </c>
      <c r="Y5" s="151"/>
      <c r="Z5" s="151"/>
      <c r="AA5" s="151"/>
      <c r="AB5" s="151"/>
      <c r="AC5" s="151"/>
      <c r="AD5" s="151"/>
      <c r="AE5" s="151"/>
      <c r="AF5" s="151"/>
      <c r="AG5" s="151"/>
      <c r="AH5" s="151"/>
    </row>
    <row r="6" spans="1:41" x14ac:dyDescent="0.25">
      <c r="L6" s="146">
        <v>25</v>
      </c>
      <c r="M6" s="146"/>
      <c r="N6" s="146"/>
      <c r="O6" s="153">
        <v>1.7999999999999999E-2</v>
      </c>
      <c r="P6" s="153"/>
      <c r="Q6" s="153"/>
      <c r="R6" s="153"/>
      <c r="S6" s="153"/>
      <c r="T6" s="153"/>
      <c r="U6" s="153"/>
      <c r="V6" s="153"/>
      <c r="W6" s="153"/>
      <c r="X6" s="153">
        <v>1.7999999999999999E-2</v>
      </c>
      <c r="Y6" s="153"/>
      <c r="Z6" s="153"/>
      <c r="AA6" s="153"/>
      <c r="AB6" s="153"/>
      <c r="AC6" s="153"/>
      <c r="AD6" s="153"/>
      <c r="AE6" s="153"/>
      <c r="AF6" s="153"/>
      <c r="AG6" s="153"/>
      <c r="AH6" s="153"/>
      <c r="AJ6" t="s">
        <v>387</v>
      </c>
      <c r="AK6" t="s">
        <v>403</v>
      </c>
    </row>
    <row r="7" spans="1:41" x14ac:dyDescent="0.25">
      <c r="L7" s="146">
        <v>30</v>
      </c>
      <c r="M7" s="146"/>
      <c r="N7" s="146"/>
      <c r="O7" s="154">
        <v>2.7E-2</v>
      </c>
      <c r="P7" s="154"/>
      <c r="Q7" s="154"/>
      <c r="R7" s="154"/>
      <c r="S7" s="154"/>
      <c r="T7" s="154"/>
      <c r="U7" s="154"/>
      <c r="V7" s="154"/>
      <c r="W7" s="154"/>
      <c r="X7" s="154">
        <v>2.7E-2</v>
      </c>
      <c r="Y7" s="154"/>
      <c r="Z7" s="154"/>
      <c r="AA7" s="154"/>
      <c r="AB7" s="154"/>
      <c r="AC7" s="154"/>
      <c r="AD7" s="154"/>
      <c r="AE7" s="154"/>
      <c r="AF7" s="154"/>
      <c r="AG7" s="154"/>
      <c r="AH7" s="154"/>
      <c r="AJ7" t="s">
        <v>348</v>
      </c>
    </row>
    <row r="8" spans="1:41" x14ac:dyDescent="0.25">
      <c r="L8" s="146">
        <v>35</v>
      </c>
      <c r="M8" s="146"/>
      <c r="N8" s="146"/>
      <c r="O8" s="154">
        <v>4.4999999999999998E-2</v>
      </c>
      <c r="P8" s="154"/>
      <c r="Q8" s="154"/>
      <c r="R8" s="154"/>
      <c r="S8" s="154"/>
      <c r="T8" s="154"/>
      <c r="U8" s="154"/>
      <c r="V8" s="154"/>
      <c r="W8" s="154"/>
      <c r="X8" s="154">
        <v>5.3999999999999999E-2</v>
      </c>
      <c r="Y8" s="154"/>
      <c r="Z8" s="154"/>
      <c r="AA8" s="154"/>
      <c r="AB8" s="154"/>
      <c r="AC8" s="154"/>
      <c r="AD8" s="154"/>
      <c r="AE8" s="154"/>
      <c r="AF8" s="154"/>
      <c r="AG8" s="154"/>
      <c r="AH8" s="154"/>
      <c r="AJ8">
        <v>25</v>
      </c>
      <c r="AK8">
        <f>(O6*$AK$4+X6*$AL$4)/$AM$4</f>
        <v>1.7999999999999999E-2</v>
      </c>
    </row>
    <row r="9" spans="1:41" x14ac:dyDescent="0.25">
      <c r="L9" s="146">
        <v>40</v>
      </c>
      <c r="M9" s="146"/>
      <c r="N9" s="146"/>
      <c r="O9" s="154">
        <v>7.1999999999999995E-2</v>
      </c>
      <c r="P9" s="154"/>
      <c r="Q9" s="154"/>
      <c r="R9" s="154"/>
      <c r="S9" s="154"/>
      <c r="T9" s="154"/>
      <c r="U9" s="154"/>
      <c r="V9" s="154"/>
      <c r="W9" s="154"/>
      <c r="X9" s="154">
        <v>8.1000000000000003E-2</v>
      </c>
      <c r="Y9" s="154"/>
      <c r="Z9" s="154"/>
      <c r="AA9" s="154"/>
      <c r="AB9" s="154"/>
      <c r="AC9" s="154"/>
      <c r="AD9" s="154"/>
      <c r="AE9" s="154"/>
      <c r="AF9" s="154"/>
      <c r="AG9" s="154"/>
      <c r="AH9" s="154"/>
      <c r="AJ9">
        <v>30</v>
      </c>
      <c r="AK9">
        <f t="shared" ref="AK9:AK26" si="0">(O7*$AK$4+X7*$AL$4)/$AM$4</f>
        <v>2.7E-2</v>
      </c>
    </row>
    <row r="10" spans="1:41" x14ac:dyDescent="0.25">
      <c r="L10" s="146">
        <v>45</v>
      </c>
      <c r="M10" s="146"/>
      <c r="N10" s="146"/>
      <c r="O10" s="154">
        <v>9.9000000000000005E-2</v>
      </c>
      <c r="P10" s="154"/>
      <c r="Q10" s="154"/>
      <c r="R10" s="154"/>
      <c r="S10" s="154"/>
      <c r="T10" s="154"/>
      <c r="U10" s="154"/>
      <c r="V10" s="154"/>
      <c r="W10" s="154"/>
      <c r="X10" s="154">
        <v>9.9000000000000005E-2</v>
      </c>
      <c r="Y10" s="154"/>
      <c r="Z10" s="154"/>
      <c r="AA10" s="154"/>
      <c r="AB10" s="154"/>
      <c r="AC10" s="154"/>
      <c r="AD10" s="154"/>
      <c r="AE10" s="154"/>
      <c r="AF10" s="154"/>
      <c r="AG10" s="154"/>
      <c r="AH10" s="154"/>
      <c r="AJ10">
        <v>35</v>
      </c>
      <c r="AK10">
        <f t="shared" si="0"/>
        <v>5.1464923142175004E-2</v>
      </c>
    </row>
    <row r="11" spans="1:41" x14ac:dyDescent="0.25">
      <c r="L11" s="146">
        <v>50</v>
      </c>
      <c r="M11" s="146"/>
      <c r="N11" s="146"/>
      <c r="O11" s="154">
        <v>0.14399999999999999</v>
      </c>
      <c r="P11" s="154"/>
      <c r="Q11" s="154"/>
      <c r="R11" s="154"/>
      <c r="S11" s="154"/>
      <c r="T11" s="154"/>
      <c r="U11" s="154"/>
      <c r="V11" s="154"/>
      <c r="W11" s="154"/>
      <c r="X11" s="154">
        <v>0.19800000000000001</v>
      </c>
      <c r="Y11" s="154"/>
      <c r="Z11" s="154"/>
      <c r="AA11" s="154"/>
      <c r="AB11" s="154"/>
      <c r="AC11" s="154"/>
      <c r="AD11" s="154"/>
      <c r="AE11" s="154"/>
      <c r="AF11" s="154"/>
      <c r="AG11" s="154"/>
      <c r="AH11" s="154"/>
      <c r="AJ11">
        <v>40</v>
      </c>
      <c r="AK11">
        <f t="shared" si="0"/>
        <v>7.8464923142175E-2</v>
      </c>
    </row>
    <row r="12" spans="1:41" x14ac:dyDescent="0.25">
      <c r="L12" s="146">
        <v>55</v>
      </c>
      <c r="M12" s="146"/>
      <c r="N12" s="146"/>
      <c r="O12" s="154">
        <v>0.189</v>
      </c>
      <c r="P12" s="154"/>
      <c r="Q12" s="154"/>
      <c r="R12" s="154"/>
      <c r="S12" s="154"/>
      <c r="T12" s="154"/>
      <c r="U12" s="154"/>
      <c r="V12" s="154"/>
      <c r="W12" s="154"/>
      <c r="X12" s="154">
        <v>0.252</v>
      </c>
      <c r="Y12" s="154"/>
      <c r="Z12" s="154"/>
      <c r="AA12" s="154"/>
      <c r="AB12" s="154"/>
      <c r="AC12" s="154"/>
      <c r="AD12" s="154"/>
      <c r="AE12" s="154"/>
      <c r="AF12" s="154"/>
      <c r="AG12" s="154"/>
      <c r="AH12" s="154"/>
      <c r="AJ12">
        <v>45</v>
      </c>
      <c r="AK12">
        <f t="shared" si="0"/>
        <v>9.9000000000000005E-2</v>
      </c>
    </row>
    <row r="13" spans="1:41" x14ac:dyDescent="0.25">
      <c r="L13" s="155" t="s">
        <v>370</v>
      </c>
      <c r="M13" s="155"/>
      <c r="N13" s="155"/>
      <c r="O13" s="155"/>
      <c r="P13" s="155"/>
      <c r="Q13" s="155"/>
      <c r="R13" s="155"/>
      <c r="S13" s="155"/>
      <c r="T13" s="155"/>
      <c r="U13" s="155"/>
      <c r="V13" s="155"/>
      <c r="W13" s="155"/>
      <c r="X13" s="155"/>
      <c r="Y13" s="155"/>
      <c r="Z13" s="155"/>
      <c r="AA13" s="155"/>
      <c r="AB13" s="155"/>
      <c r="AC13" s="155"/>
      <c r="AD13" s="155"/>
      <c r="AE13" s="155"/>
      <c r="AF13" s="155"/>
      <c r="AG13" s="155"/>
      <c r="AH13" s="155"/>
      <c r="AJ13">
        <v>50</v>
      </c>
      <c r="AK13">
        <f t="shared" si="0"/>
        <v>0.18278953885305002</v>
      </c>
    </row>
    <row r="14" spans="1:41" x14ac:dyDescent="0.25">
      <c r="L14" s="156" t="s">
        <v>369</v>
      </c>
      <c r="M14" s="156"/>
      <c r="N14" s="156"/>
      <c r="O14" s="151" t="s">
        <v>365</v>
      </c>
      <c r="P14" s="151"/>
      <c r="Q14" s="151"/>
      <c r="R14" s="151"/>
      <c r="S14" s="151"/>
      <c r="T14" s="151"/>
      <c r="U14" s="151"/>
      <c r="V14" s="151"/>
      <c r="W14" s="151"/>
      <c r="X14" s="151" t="s">
        <v>366</v>
      </c>
      <c r="Y14" s="151"/>
      <c r="Z14" s="151"/>
      <c r="AA14" s="151"/>
      <c r="AB14" s="151"/>
      <c r="AC14" s="151"/>
      <c r="AD14" s="151"/>
      <c r="AE14" s="151"/>
      <c r="AF14" s="151"/>
      <c r="AG14" s="151"/>
      <c r="AH14" s="151"/>
      <c r="AJ14">
        <v>55</v>
      </c>
      <c r="AK14">
        <f t="shared" si="0"/>
        <v>0.23425446199522507</v>
      </c>
    </row>
    <row r="15" spans="1:41" ht="15" customHeight="1" x14ac:dyDescent="0.25">
      <c r="L15" s="146">
        <v>25</v>
      </c>
      <c r="M15" s="146"/>
      <c r="N15" s="146"/>
      <c r="O15" s="153">
        <v>0.01</v>
      </c>
      <c r="P15" s="153"/>
      <c r="Q15" s="153"/>
      <c r="R15" s="153"/>
      <c r="S15" s="153"/>
      <c r="T15" s="153"/>
      <c r="U15" s="153"/>
      <c r="V15" s="153"/>
      <c r="W15" s="153"/>
      <c r="X15" s="153">
        <v>0.02</v>
      </c>
      <c r="Y15" s="153"/>
      <c r="Z15" s="153"/>
      <c r="AA15" s="153"/>
      <c r="AB15" s="153"/>
      <c r="AC15" s="153"/>
      <c r="AD15" s="153"/>
      <c r="AE15" s="153"/>
      <c r="AF15" s="153"/>
      <c r="AG15" s="153"/>
      <c r="AH15" s="153"/>
      <c r="AJ15" t="s">
        <v>388</v>
      </c>
      <c r="AK15">
        <f t="shared" si="0"/>
        <v>0</v>
      </c>
    </row>
    <row r="16" spans="1:41" x14ac:dyDescent="0.25">
      <c r="L16" s="146">
        <v>30</v>
      </c>
      <c r="M16" s="146"/>
      <c r="N16" s="146"/>
      <c r="O16" s="154">
        <v>0.02</v>
      </c>
      <c r="P16" s="154"/>
      <c r="Q16" s="154"/>
      <c r="R16" s="154"/>
      <c r="S16" s="154"/>
      <c r="T16" s="154"/>
      <c r="U16" s="154"/>
      <c r="V16" s="154"/>
      <c r="W16" s="154"/>
      <c r="X16" s="154">
        <v>0.02</v>
      </c>
      <c r="Y16" s="154"/>
      <c r="Z16" s="154"/>
      <c r="AA16" s="154"/>
      <c r="AB16" s="154"/>
      <c r="AC16" s="154"/>
      <c r="AD16" s="154"/>
      <c r="AE16" s="154"/>
      <c r="AF16" s="154"/>
      <c r="AG16" s="154"/>
      <c r="AH16" s="154"/>
      <c r="AJ16" t="s">
        <v>348</v>
      </c>
      <c r="AO16" t="s">
        <v>402</v>
      </c>
    </row>
    <row r="17" spans="12:41" x14ac:dyDescent="0.25">
      <c r="L17" s="146">
        <v>35</v>
      </c>
      <c r="M17" s="146"/>
      <c r="N17" s="146"/>
      <c r="O17" s="154">
        <v>0.03</v>
      </c>
      <c r="P17" s="154"/>
      <c r="Q17" s="154"/>
      <c r="R17" s="154"/>
      <c r="S17" s="154"/>
      <c r="T17" s="154"/>
      <c r="U17" s="154"/>
      <c r="V17" s="154"/>
      <c r="W17" s="154"/>
      <c r="X17" s="154">
        <v>0.04</v>
      </c>
      <c r="Y17" s="154"/>
      <c r="Z17" s="154"/>
      <c r="AA17" s="154"/>
      <c r="AB17" s="154"/>
      <c r="AC17" s="154"/>
      <c r="AD17" s="154"/>
      <c r="AE17" s="154"/>
      <c r="AF17" s="154"/>
      <c r="AG17" s="154"/>
      <c r="AH17" s="154"/>
      <c r="AJ17">
        <v>25</v>
      </c>
      <c r="AK17">
        <f t="shared" si="0"/>
        <v>1.7183247935750004E-2</v>
      </c>
      <c r="AL17">
        <v>2</v>
      </c>
      <c r="AM17">
        <v>1.7999999999999999E-2</v>
      </c>
      <c r="AN17">
        <v>98</v>
      </c>
      <c r="AO17">
        <f>(AK17*AL17+AM17*AN17)/100</f>
        <v>1.7983664958714996E-2</v>
      </c>
    </row>
    <row r="18" spans="12:41" x14ac:dyDescent="0.25">
      <c r="L18" s="146">
        <v>40</v>
      </c>
      <c r="M18" s="146"/>
      <c r="N18" s="146"/>
      <c r="O18" s="154">
        <v>0.06</v>
      </c>
      <c r="P18" s="154"/>
      <c r="Q18" s="154"/>
      <c r="R18" s="154"/>
      <c r="S18" s="154"/>
      <c r="T18" s="154"/>
      <c r="U18" s="154"/>
      <c r="V18" s="154"/>
      <c r="W18" s="154"/>
      <c r="X18" s="154">
        <v>7.0000000000000007E-2</v>
      </c>
      <c r="Y18" s="154"/>
      <c r="Z18" s="154"/>
      <c r="AA18" s="154"/>
      <c r="AB18" s="154"/>
      <c r="AC18" s="154"/>
      <c r="AD18" s="154"/>
      <c r="AE18" s="154"/>
      <c r="AF18" s="154"/>
      <c r="AG18" s="154"/>
      <c r="AH18" s="154"/>
      <c r="AJ18">
        <v>30</v>
      </c>
      <c r="AK18">
        <f t="shared" si="0"/>
        <v>0.02</v>
      </c>
      <c r="AL18">
        <v>2</v>
      </c>
      <c r="AM18">
        <v>2.7E-2</v>
      </c>
      <c r="AN18">
        <v>98</v>
      </c>
      <c r="AO18">
        <f t="shared" ref="AO18:AO26" si="1">(AK18*AL18+AM18*AN18)/100</f>
        <v>2.6859999999999998E-2</v>
      </c>
    </row>
    <row r="19" spans="12:41" x14ac:dyDescent="0.25">
      <c r="L19" s="146">
        <v>45</v>
      </c>
      <c r="M19" s="146"/>
      <c r="N19" s="146"/>
      <c r="O19" s="154">
        <v>0.1</v>
      </c>
      <c r="P19" s="154"/>
      <c r="Q19" s="154"/>
      <c r="R19" s="154"/>
      <c r="S19" s="154"/>
      <c r="T19" s="154"/>
      <c r="U19" s="154"/>
      <c r="V19" s="154"/>
      <c r="W19" s="154"/>
      <c r="X19" s="154">
        <v>0.11</v>
      </c>
      <c r="Y19" s="154"/>
      <c r="Z19" s="154"/>
      <c r="AA19" s="154"/>
      <c r="AB19" s="154"/>
      <c r="AC19" s="154"/>
      <c r="AD19" s="154"/>
      <c r="AE19" s="154"/>
      <c r="AF19" s="154"/>
      <c r="AG19" s="154"/>
      <c r="AH19" s="154"/>
      <c r="AJ19">
        <v>35</v>
      </c>
      <c r="AK19">
        <f t="shared" si="0"/>
        <v>3.7183247935750001E-2</v>
      </c>
      <c r="AL19">
        <v>2</v>
      </c>
      <c r="AM19">
        <v>5.1464923142175004E-2</v>
      </c>
      <c r="AN19">
        <v>98</v>
      </c>
      <c r="AO19">
        <f t="shared" si="1"/>
        <v>5.11792896380465E-2</v>
      </c>
    </row>
    <row r="20" spans="12:41" x14ac:dyDescent="0.25">
      <c r="L20" s="146">
        <v>50</v>
      </c>
      <c r="M20" s="146"/>
      <c r="N20" s="146"/>
      <c r="O20" s="154">
        <v>0.14000000000000001</v>
      </c>
      <c r="P20" s="154"/>
      <c r="Q20" s="154"/>
      <c r="R20" s="154"/>
      <c r="S20" s="154"/>
      <c r="T20" s="154"/>
      <c r="U20" s="154"/>
      <c r="V20" s="154"/>
      <c r="W20" s="154"/>
      <c r="X20" s="154">
        <v>0.185</v>
      </c>
      <c r="Y20" s="154"/>
      <c r="Z20" s="154"/>
      <c r="AA20" s="154"/>
      <c r="AB20" s="154"/>
      <c r="AC20" s="154"/>
      <c r="AD20" s="154"/>
      <c r="AE20" s="154"/>
      <c r="AF20" s="154"/>
      <c r="AG20" s="154"/>
      <c r="AH20" s="154"/>
      <c r="AJ20">
        <v>40</v>
      </c>
      <c r="AK20">
        <f t="shared" si="0"/>
        <v>6.7183247935750021E-2</v>
      </c>
      <c r="AL20">
        <v>2</v>
      </c>
      <c r="AM20">
        <v>7.8464923142175E-2</v>
      </c>
      <c r="AN20">
        <v>98</v>
      </c>
      <c r="AO20">
        <f t="shared" si="1"/>
        <v>7.8239289638046494E-2</v>
      </c>
    </row>
    <row r="21" spans="12:41" x14ac:dyDescent="0.25">
      <c r="L21" s="146">
        <v>55</v>
      </c>
      <c r="M21" s="146"/>
      <c r="N21" s="146"/>
      <c r="O21" s="154">
        <v>0.245</v>
      </c>
      <c r="P21" s="154"/>
      <c r="Q21" s="154"/>
      <c r="R21" s="154"/>
      <c r="S21" s="154"/>
      <c r="T21" s="154"/>
      <c r="U21" s="154"/>
      <c r="V21" s="154"/>
      <c r="W21" s="154"/>
      <c r="X21" s="154">
        <v>0.3</v>
      </c>
      <c r="Y21" s="154"/>
      <c r="Z21" s="154"/>
      <c r="AA21" s="154"/>
      <c r="AB21" s="154"/>
      <c r="AC21" s="154"/>
      <c r="AD21" s="154"/>
      <c r="AE21" s="154"/>
      <c r="AF21" s="154"/>
      <c r="AG21" s="154"/>
      <c r="AH21" s="154"/>
      <c r="AJ21">
        <v>45</v>
      </c>
      <c r="AK21">
        <f t="shared" si="0"/>
        <v>0.10718324793575</v>
      </c>
      <c r="AL21">
        <v>2</v>
      </c>
      <c r="AM21">
        <v>9.9000000000000005E-2</v>
      </c>
      <c r="AN21">
        <v>98</v>
      </c>
      <c r="AO21">
        <f t="shared" si="1"/>
        <v>9.9163664958715009E-2</v>
      </c>
    </row>
    <row r="22" spans="12:41" x14ac:dyDescent="0.25">
      <c r="L22" s="146">
        <v>60</v>
      </c>
      <c r="M22" s="146"/>
      <c r="N22" s="146"/>
      <c r="O22" s="154">
        <v>0.36499999999999999</v>
      </c>
      <c r="P22" s="154"/>
      <c r="Q22" s="154"/>
      <c r="R22" s="154"/>
      <c r="S22" s="154"/>
      <c r="T22" s="154"/>
      <c r="U22" s="154"/>
      <c r="V22" s="154"/>
      <c r="W22" s="154"/>
      <c r="X22" s="154">
        <v>0.38</v>
      </c>
      <c r="Y22" s="154"/>
      <c r="Z22" s="154"/>
      <c r="AA22" s="154"/>
      <c r="AB22" s="154"/>
      <c r="AC22" s="154"/>
      <c r="AD22" s="154"/>
      <c r="AE22" s="154"/>
      <c r="AF22" s="154"/>
      <c r="AG22" s="154"/>
      <c r="AH22" s="154"/>
      <c r="AJ22">
        <v>50</v>
      </c>
      <c r="AK22">
        <f t="shared" si="0"/>
        <v>0.17232461571087501</v>
      </c>
      <c r="AL22">
        <v>2</v>
      </c>
      <c r="AM22">
        <v>0.18278953885305002</v>
      </c>
      <c r="AN22">
        <v>98</v>
      </c>
      <c r="AO22">
        <f t="shared" si="1"/>
        <v>0.18258024039020654</v>
      </c>
    </row>
    <row r="23" spans="12:41" x14ac:dyDescent="0.25">
      <c r="L23" s="146">
        <v>65</v>
      </c>
      <c r="M23" s="146"/>
      <c r="N23" s="146"/>
      <c r="O23" s="154">
        <v>0.4</v>
      </c>
      <c r="P23" s="154"/>
      <c r="Q23" s="154"/>
      <c r="R23" s="154"/>
      <c r="S23" s="154"/>
      <c r="T23" s="154"/>
      <c r="U23" s="154"/>
      <c r="V23" s="154"/>
      <c r="W23" s="154"/>
      <c r="X23" s="154">
        <v>0.4</v>
      </c>
      <c r="Y23" s="154"/>
      <c r="Z23" s="154"/>
      <c r="AA23" s="154"/>
      <c r="AB23" s="154"/>
      <c r="AC23" s="154"/>
      <c r="AD23" s="154"/>
      <c r="AE23" s="154"/>
      <c r="AF23" s="154"/>
      <c r="AG23" s="154"/>
      <c r="AH23" s="154"/>
      <c r="AJ23">
        <v>55</v>
      </c>
      <c r="AK23">
        <f t="shared" si="0"/>
        <v>0.284507863646625</v>
      </c>
      <c r="AL23">
        <v>2</v>
      </c>
      <c r="AM23">
        <v>0.23425446199522507</v>
      </c>
      <c r="AN23">
        <v>98</v>
      </c>
      <c r="AO23">
        <f t="shared" si="1"/>
        <v>0.23525953002825306</v>
      </c>
    </row>
    <row r="24" spans="12:41" x14ac:dyDescent="0.25">
      <c r="L24" s="146">
        <v>70</v>
      </c>
      <c r="M24" s="146"/>
      <c r="N24" s="146"/>
      <c r="O24" s="154">
        <v>0.4</v>
      </c>
      <c r="P24" s="154"/>
      <c r="Q24" s="154"/>
      <c r="R24" s="154"/>
      <c r="S24" s="154"/>
      <c r="T24" s="154"/>
      <c r="U24" s="154"/>
      <c r="V24" s="154"/>
      <c r="W24" s="154"/>
      <c r="X24" s="154">
        <v>0.4</v>
      </c>
      <c r="Y24" s="154"/>
      <c r="Z24" s="154"/>
      <c r="AA24" s="154"/>
      <c r="AB24" s="154"/>
      <c r="AC24" s="154"/>
      <c r="AD24" s="154"/>
      <c r="AE24" s="154"/>
      <c r="AF24" s="154"/>
      <c r="AG24" s="154"/>
      <c r="AH24" s="154"/>
      <c r="AJ24">
        <v>60</v>
      </c>
      <c r="AK24">
        <f t="shared" si="0"/>
        <v>0.37577487190362502</v>
      </c>
      <c r="AL24">
        <v>2</v>
      </c>
      <c r="AM24">
        <v>0.23425446199522507</v>
      </c>
      <c r="AN24">
        <v>98</v>
      </c>
      <c r="AO24">
        <f t="shared" si="1"/>
        <v>0.23708487019339305</v>
      </c>
    </row>
    <row r="25" spans="12:41" x14ac:dyDescent="0.25">
      <c r="AJ25">
        <v>65</v>
      </c>
      <c r="AK25">
        <f t="shared" si="0"/>
        <v>0.39999999999999997</v>
      </c>
      <c r="AL25">
        <v>2</v>
      </c>
      <c r="AM25">
        <v>0.23425446199522507</v>
      </c>
      <c r="AN25">
        <v>98</v>
      </c>
      <c r="AO25">
        <f t="shared" si="1"/>
        <v>0.23756937275532056</v>
      </c>
    </row>
    <row r="26" spans="12:41" x14ac:dyDescent="0.25">
      <c r="AJ26">
        <v>70</v>
      </c>
      <c r="AK26">
        <f t="shared" si="0"/>
        <v>0.39999999999999997</v>
      </c>
      <c r="AL26">
        <v>2</v>
      </c>
      <c r="AM26">
        <v>0.23425446199522507</v>
      </c>
      <c r="AN26">
        <v>98</v>
      </c>
      <c r="AO26">
        <f t="shared" si="1"/>
        <v>0.23756937275532056</v>
      </c>
    </row>
    <row r="28" spans="12:41" x14ac:dyDescent="0.25">
      <c r="AM28" t="s">
        <v>389</v>
      </c>
    </row>
    <row r="29" spans="12:41" x14ac:dyDescent="0.25">
      <c r="AM29" t="s">
        <v>387</v>
      </c>
    </row>
    <row r="30" spans="12:41" x14ac:dyDescent="0.25">
      <c r="AM30" t="s">
        <v>390</v>
      </c>
    </row>
    <row r="31" spans="12:41" x14ac:dyDescent="0.25">
      <c r="AM31" t="s">
        <v>391</v>
      </c>
    </row>
    <row r="32" spans="12:41" x14ac:dyDescent="0.25">
      <c r="AM32" t="s">
        <v>392</v>
      </c>
    </row>
    <row r="34" spans="2:39" x14ac:dyDescent="0.25">
      <c r="AM34" t="s">
        <v>389</v>
      </c>
    </row>
    <row r="35" spans="2:39" x14ac:dyDescent="0.25">
      <c r="AM35" t="s">
        <v>393</v>
      </c>
    </row>
    <row r="36" spans="2:39" x14ac:dyDescent="0.25">
      <c r="AM36" t="s">
        <v>394</v>
      </c>
    </row>
    <row r="37" spans="2:39" x14ac:dyDescent="0.25">
      <c r="AM37" t="s">
        <v>390</v>
      </c>
    </row>
    <row r="38" spans="2:39" x14ac:dyDescent="0.25">
      <c r="AM38" t="s">
        <v>391</v>
      </c>
    </row>
    <row r="39" spans="2:39" x14ac:dyDescent="0.25">
      <c r="AM39" t="s">
        <v>395</v>
      </c>
    </row>
    <row r="40" spans="2:39" x14ac:dyDescent="0.25">
      <c r="AM40" t="s">
        <v>396</v>
      </c>
    </row>
    <row r="41" spans="2:39" x14ac:dyDescent="0.25">
      <c r="AM41" t="s">
        <v>397</v>
      </c>
    </row>
    <row r="42" spans="2:39" x14ac:dyDescent="0.25">
      <c r="AM42" t="s">
        <v>398</v>
      </c>
    </row>
    <row r="43" spans="2:39" x14ac:dyDescent="0.25">
      <c r="AM43" t="s">
        <v>399</v>
      </c>
    </row>
    <row r="44" spans="2:39" x14ac:dyDescent="0.25">
      <c r="AM44" t="s">
        <v>400</v>
      </c>
    </row>
    <row r="45" spans="2:39" x14ac:dyDescent="0.25">
      <c r="B45" s="33" t="s">
        <v>333</v>
      </c>
      <c r="AM45" t="s">
        <v>401</v>
      </c>
    </row>
    <row r="46" spans="2:39" x14ac:dyDescent="0.25">
      <c r="C46" s="157" t="s">
        <v>235</v>
      </c>
      <c r="D46" s="157"/>
      <c r="E46" s="157" t="s">
        <v>236</v>
      </c>
      <c r="F46" s="157"/>
    </row>
    <row r="47" spans="2:39" x14ac:dyDescent="0.25">
      <c r="B47" s="34" t="s">
        <v>233</v>
      </c>
      <c r="C47" s="34" t="s">
        <v>234</v>
      </c>
      <c r="D47" s="34" t="s">
        <v>231</v>
      </c>
      <c r="E47" s="34" t="s">
        <v>234</v>
      </c>
      <c r="F47" s="34" t="s">
        <v>231</v>
      </c>
    </row>
    <row r="48" spans="2:39" x14ac:dyDescent="0.25">
      <c r="B48" s="33">
        <v>20</v>
      </c>
      <c r="C48" s="33">
        <v>1.84E-4</v>
      </c>
      <c r="D48" s="33">
        <v>2.7599999999999999E-4</v>
      </c>
      <c r="E48" s="33">
        <v>3.6999999999999998E-5</v>
      </c>
      <c r="F48" s="33">
        <v>5.5000000000000002E-5</v>
      </c>
    </row>
    <row r="49" spans="2:6" x14ac:dyDescent="0.25">
      <c r="B49" s="33">
        <v>30</v>
      </c>
      <c r="C49" s="33">
        <v>1.84E-4</v>
      </c>
      <c r="D49" s="33">
        <v>2.7599999999999999E-4</v>
      </c>
      <c r="E49" s="33">
        <v>3.6999999999999998E-5</v>
      </c>
      <c r="F49" s="33">
        <v>5.5000000000000002E-5</v>
      </c>
    </row>
    <row r="50" spans="2:6" x14ac:dyDescent="0.25">
      <c r="B50" s="33">
        <v>40</v>
      </c>
      <c r="C50" s="33">
        <v>4.2999999999999999E-4</v>
      </c>
      <c r="D50" s="33">
        <v>4.6900000000000002E-4</v>
      </c>
      <c r="E50" s="33">
        <v>8.6000000000000003E-5</v>
      </c>
      <c r="F50" s="33">
        <v>9.3999999999999994E-5</v>
      </c>
    </row>
    <row r="51" spans="2:6" x14ac:dyDescent="0.25">
      <c r="B51" s="33">
        <v>50</v>
      </c>
      <c r="C51" s="33">
        <v>1.993E-3</v>
      </c>
      <c r="D51" s="33">
        <v>1.817E-3</v>
      </c>
      <c r="E51" s="33">
        <v>3.9899999999999999E-4</v>
      </c>
      <c r="F51" s="33">
        <v>3.6299999999999999E-4</v>
      </c>
    </row>
    <row r="52" spans="2:6" x14ac:dyDescent="0.25">
      <c r="B52" s="33">
        <v>60</v>
      </c>
      <c r="C52" s="33">
        <v>3.5049999999999999E-3</v>
      </c>
      <c r="D52" s="33">
        <v>2.7539999999999999E-3</v>
      </c>
      <c r="E52" s="33">
        <v>7.0100000000000002E-4</v>
      </c>
      <c r="F52" s="33">
        <v>5.5099999999999995E-4</v>
      </c>
    </row>
  </sheetData>
  <mergeCells count="61">
    <mergeCell ref="C46:D46"/>
    <mergeCell ref="E46:F46"/>
    <mergeCell ref="L4:AH4"/>
    <mergeCell ref="L5:N5"/>
    <mergeCell ref="O5:W5"/>
    <mergeCell ref="X5:AH5"/>
    <mergeCell ref="L6:N6"/>
    <mergeCell ref="O6:W6"/>
    <mergeCell ref="X6:AH6"/>
    <mergeCell ref="L7:N7"/>
    <mergeCell ref="O7:W7"/>
    <mergeCell ref="X7:AH7"/>
    <mergeCell ref="L8:N8"/>
    <mergeCell ref="O8:W8"/>
    <mergeCell ref="X8:AH8"/>
    <mergeCell ref="L9:N9"/>
    <mergeCell ref="O9:W9"/>
    <mergeCell ref="X9:AH9"/>
    <mergeCell ref="L10:N10"/>
    <mergeCell ref="O10:W10"/>
    <mergeCell ref="X10:AH10"/>
    <mergeCell ref="L11:N11"/>
    <mergeCell ref="O11:W11"/>
    <mergeCell ref="X11:AH11"/>
    <mergeCell ref="L12:N12"/>
    <mergeCell ref="O12:W12"/>
    <mergeCell ref="X12:AH12"/>
    <mergeCell ref="L13:AH13"/>
    <mergeCell ref="L14:N14"/>
    <mergeCell ref="O14:W14"/>
    <mergeCell ref="X14:AH14"/>
    <mergeCell ref="L15:N15"/>
    <mergeCell ref="O15:W15"/>
    <mergeCell ref="X15:AH15"/>
    <mergeCell ref="L16:N16"/>
    <mergeCell ref="O16:W16"/>
    <mergeCell ref="X16:AH16"/>
    <mergeCell ref="L17:N17"/>
    <mergeCell ref="O17:W17"/>
    <mergeCell ref="X17:AH17"/>
    <mergeCell ref="L18:N18"/>
    <mergeCell ref="O18:W18"/>
    <mergeCell ref="X18:AH18"/>
    <mergeCell ref="L19:N19"/>
    <mergeCell ref="O19:W19"/>
    <mergeCell ref="X19:AH19"/>
    <mergeCell ref="L20:N20"/>
    <mergeCell ref="O20:W20"/>
    <mergeCell ref="X20:AH20"/>
    <mergeCell ref="L21:N21"/>
    <mergeCell ref="O21:W21"/>
    <mergeCell ref="X21:AH21"/>
    <mergeCell ref="L24:N24"/>
    <mergeCell ref="O24:W24"/>
    <mergeCell ref="X24:AH24"/>
    <mergeCell ref="L22:N22"/>
    <mergeCell ref="O22:W22"/>
    <mergeCell ref="X22:AH22"/>
    <mergeCell ref="L23:N23"/>
    <mergeCell ref="O23:W23"/>
    <mergeCell ref="X23:AH23"/>
  </mergeCells>
  <hyperlinks>
    <hyperlink ref="A1" location="TOC!A1" display="TOC" xr:uid="{00000000-0004-0000-14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D130"/>
  <sheetViews>
    <sheetView topLeftCell="A10" workbookViewId="0">
      <selection activeCell="O35" sqref="O35"/>
    </sheetView>
  </sheetViews>
  <sheetFormatPr defaultColWidth="9.140625" defaultRowHeight="15" x14ac:dyDescent="0.25"/>
  <cols>
    <col min="1" max="1" width="11.42578125" style="20" customWidth="1"/>
    <col min="2" max="2" width="9.140625" style="20"/>
    <col min="3" max="3" width="9.140625" style="49" customWidth="1"/>
    <col min="4" max="7" width="9.140625" style="20" customWidth="1"/>
    <col min="8" max="8" width="9.140625" style="20"/>
    <col min="9" max="9" width="6.85546875" style="20" customWidth="1"/>
    <col min="10" max="10" width="9.140625" style="20" hidden="1" customWidth="1"/>
    <col min="11" max="11" width="1" style="20" customWidth="1"/>
    <col min="12" max="14" width="9.140625" style="20" hidden="1" customWidth="1"/>
    <col min="15" max="16" width="19" style="20" customWidth="1"/>
    <col min="17" max="17" width="9.140625" style="20"/>
    <col min="18" max="18" width="7" style="20" customWidth="1"/>
    <col min="19" max="25" width="9.140625" style="20" hidden="1" customWidth="1"/>
    <col min="26" max="26" width="9.140625" style="20"/>
    <col min="27" max="27" width="5.42578125" style="20" customWidth="1"/>
    <col min="28" max="35" width="9.140625" style="20" hidden="1" customWidth="1"/>
    <col min="36" max="36" width="9.140625" style="20"/>
    <col min="37" max="37" width="6" style="20" customWidth="1"/>
    <col min="38" max="44" width="9.140625" style="20" hidden="1" customWidth="1"/>
    <col min="45" max="46" width="9.140625" style="20"/>
    <col min="47" max="47" width="7.28515625" style="20" customWidth="1"/>
    <col min="48" max="56" width="9.140625" style="20" hidden="1" customWidth="1"/>
    <col min="57" max="58" width="9.140625" style="20"/>
    <col min="59" max="59" width="3.85546875" style="20" customWidth="1"/>
    <col min="60" max="67" width="9.140625" style="20" hidden="1" customWidth="1"/>
    <col min="68" max="69" width="9.140625" style="20"/>
    <col min="70" max="70" width="1.42578125" style="20" customWidth="1"/>
    <col min="71" max="78" width="9.140625" style="20" hidden="1" customWidth="1"/>
    <col min="79" max="16384" width="9.140625" style="20"/>
  </cols>
  <sheetData>
    <row r="1" spans="1:82" x14ac:dyDescent="0.25">
      <c r="A1" s="9" t="s">
        <v>0</v>
      </c>
    </row>
    <row r="2" spans="1:82" x14ac:dyDescent="0.25">
      <c r="A2" s="21" t="s">
        <v>35</v>
      </c>
      <c r="B2" s="22" t="s">
        <v>36</v>
      </c>
      <c r="C2" s="22" t="s">
        <v>350</v>
      </c>
      <c r="H2" s="80"/>
    </row>
    <row r="3" spans="1:82" x14ac:dyDescent="0.25">
      <c r="A3" s="21" t="s">
        <v>37</v>
      </c>
      <c r="B3" s="22" t="s">
        <v>352</v>
      </c>
      <c r="C3" s="22" t="s">
        <v>349</v>
      </c>
      <c r="H3" s="80"/>
    </row>
    <row r="4" spans="1:82" x14ac:dyDescent="0.25">
      <c r="A4" s="22" t="s">
        <v>351</v>
      </c>
      <c r="B4" s="22"/>
      <c r="C4" s="21"/>
      <c r="H4" s="80"/>
    </row>
    <row r="6" spans="1:82" x14ac:dyDescent="0.25">
      <c r="B6" s="23"/>
      <c r="C6" s="23"/>
    </row>
    <row r="7" spans="1:82" x14ac:dyDescent="0.25">
      <c r="B7" s="79" t="s">
        <v>232</v>
      </c>
      <c r="C7" s="23" t="s">
        <v>49</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row>
    <row r="8" spans="1:82" x14ac:dyDescent="0.25">
      <c r="B8" s="47">
        <v>0</v>
      </c>
      <c r="C8" s="75">
        <v>8.5833333333333317E-2</v>
      </c>
      <c r="H8"/>
      <c r="I8" s="67" t="s">
        <v>322</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D8" s="66" t="s">
        <v>336</v>
      </c>
    </row>
    <row r="9" spans="1:82" x14ac:dyDescent="0.25">
      <c r="B9" s="47">
        <v>1</v>
      </c>
      <c r="C9" s="75">
        <v>8.5833333333333331E-2</v>
      </c>
      <c r="H9"/>
      <c r="I9" s="68" t="s">
        <v>323</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row>
    <row r="10" spans="1:82" x14ac:dyDescent="0.25">
      <c r="B10" s="47">
        <v>2</v>
      </c>
      <c r="C10" s="75">
        <v>8.3000000000000004E-2</v>
      </c>
      <c r="H10"/>
      <c r="I10" s="164" t="s">
        <v>324</v>
      </c>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row>
    <row r="11" spans="1:82" x14ac:dyDescent="0.25">
      <c r="B11" s="47">
        <v>3</v>
      </c>
      <c r="C11" s="75">
        <v>8.0666666666666678E-2</v>
      </c>
      <c r="H11"/>
      <c r="I11" s="158" t="s">
        <v>325</v>
      </c>
      <c r="J11" s="158"/>
      <c r="K11" s="158"/>
      <c r="L11" s="158"/>
      <c r="M11" s="158"/>
      <c r="N11" s="158"/>
      <c r="O11" s="70" t="s">
        <v>335</v>
      </c>
      <c r="P11" s="91" t="s">
        <v>428</v>
      </c>
      <c r="Q11" s="165" t="s">
        <v>326</v>
      </c>
      <c r="R11" s="165"/>
      <c r="S11" s="165"/>
      <c r="T11" s="165"/>
      <c r="U11" s="165"/>
      <c r="V11" s="165"/>
      <c r="W11" s="165"/>
      <c r="X11" s="165"/>
      <c r="Y11" s="165"/>
      <c r="Z11" s="166" t="s">
        <v>327</v>
      </c>
      <c r="AA11" s="166"/>
      <c r="AB11" s="166"/>
      <c r="AC11" s="166"/>
      <c r="AD11" s="166"/>
      <c r="AE11" s="166"/>
      <c r="AF11" s="166"/>
      <c r="AG11" s="166"/>
      <c r="AH11" s="166"/>
      <c r="AI11" s="166"/>
      <c r="AJ11" s="166" t="s">
        <v>328</v>
      </c>
      <c r="AK11" s="166"/>
      <c r="AL11" s="166"/>
      <c r="AM11" s="166"/>
      <c r="AN11" s="166"/>
      <c r="AO11" s="166"/>
      <c r="AP11" s="166"/>
      <c r="AQ11" s="166"/>
      <c r="AR11" s="166"/>
      <c r="AS11" s="166" t="s">
        <v>329</v>
      </c>
      <c r="AT11" s="166"/>
      <c r="AU11" s="166"/>
      <c r="AV11" s="166"/>
      <c r="AW11" s="166"/>
      <c r="AX11" s="166"/>
      <c r="AY11" s="166"/>
      <c r="AZ11" s="166"/>
      <c r="BA11" s="166"/>
      <c r="BB11" s="166"/>
      <c r="BC11" s="166"/>
      <c r="BD11" s="166"/>
      <c r="BE11" s="166" t="s">
        <v>330</v>
      </c>
      <c r="BF11" s="166"/>
      <c r="BG11" s="166"/>
      <c r="BH11" s="166"/>
      <c r="BI11" s="166"/>
      <c r="BJ11" s="166"/>
      <c r="BK11" s="166"/>
      <c r="BL11" s="166"/>
      <c r="BM11" s="166"/>
      <c r="BN11" s="166"/>
      <c r="BO11" s="166"/>
      <c r="BP11" s="167" t="s">
        <v>331</v>
      </c>
      <c r="BQ11" s="167"/>
      <c r="BR11" s="167"/>
      <c r="BS11" s="167"/>
      <c r="BT11" s="167"/>
      <c r="BU11" s="167"/>
      <c r="BV11" s="167"/>
      <c r="BW11" s="167"/>
      <c r="BX11" s="167"/>
      <c r="BY11" s="167"/>
      <c r="BZ11" s="167"/>
      <c r="CA11" s="167"/>
      <c r="CB11" s="167"/>
      <c r="CD11" s="72" t="s">
        <v>335</v>
      </c>
    </row>
    <row r="12" spans="1:82" x14ac:dyDescent="0.25">
      <c r="B12" s="47">
        <v>4</v>
      </c>
      <c r="C12" s="75">
        <v>7.8166666666666662E-2</v>
      </c>
      <c r="H12"/>
      <c r="I12" s="146">
        <v>0</v>
      </c>
      <c r="J12" s="146"/>
      <c r="K12" s="146"/>
      <c r="L12" s="146"/>
      <c r="M12" s="146"/>
      <c r="N12" s="146"/>
      <c r="O12" s="74">
        <v>5.0833333333333321E-2</v>
      </c>
      <c r="P12" s="74">
        <f>O12+0.035</f>
        <v>8.5833333333333317E-2</v>
      </c>
      <c r="Q12" s="162">
        <v>6.4000000000000001E-2</v>
      </c>
      <c r="R12" s="162"/>
      <c r="S12" s="162"/>
      <c r="T12" s="162"/>
      <c r="U12" s="162"/>
      <c r="V12" s="162"/>
      <c r="W12" s="162"/>
      <c r="X12" s="162"/>
      <c r="Y12" s="162"/>
      <c r="Z12" s="163">
        <v>5.8000000000000003E-2</v>
      </c>
      <c r="AA12" s="163"/>
      <c r="AB12" s="163"/>
      <c r="AC12" s="163"/>
      <c r="AD12" s="163"/>
      <c r="AE12" s="163"/>
      <c r="AF12" s="163"/>
      <c r="AG12" s="163"/>
      <c r="AH12" s="163"/>
      <c r="AI12" s="163"/>
      <c r="AJ12" s="163">
        <v>5.2999999999999999E-2</v>
      </c>
      <c r="AK12" s="163"/>
      <c r="AL12" s="163"/>
      <c r="AM12" s="163"/>
      <c r="AN12" s="163"/>
      <c r="AO12" s="163"/>
      <c r="AP12" s="163"/>
      <c r="AQ12" s="163"/>
      <c r="AR12" s="163"/>
      <c r="AS12" s="163">
        <v>4.8000000000000001E-2</v>
      </c>
      <c r="AT12" s="163"/>
      <c r="AU12" s="163"/>
      <c r="AV12" s="163"/>
      <c r="AW12" s="163"/>
      <c r="AX12" s="163"/>
      <c r="AY12" s="163"/>
      <c r="AZ12" s="163"/>
      <c r="BA12" s="163"/>
      <c r="BB12" s="163"/>
      <c r="BC12" s="163"/>
      <c r="BD12" s="163"/>
      <c r="BE12" s="163">
        <v>4.4999999999999998E-2</v>
      </c>
      <c r="BF12" s="163"/>
      <c r="BG12" s="163"/>
      <c r="BH12" s="163"/>
      <c r="BI12" s="163"/>
      <c r="BJ12" s="163"/>
      <c r="BK12" s="163"/>
      <c r="BL12" s="163"/>
      <c r="BM12" s="163"/>
      <c r="BN12" s="163"/>
      <c r="BO12" s="163"/>
      <c r="BP12" s="162">
        <v>3.6999999999999998E-2</v>
      </c>
      <c r="BQ12" s="162"/>
      <c r="BR12" s="162"/>
      <c r="BS12" s="162"/>
      <c r="BT12" s="162"/>
      <c r="BU12" s="162"/>
      <c r="BV12" s="162"/>
      <c r="BW12" s="162"/>
      <c r="BX12" s="162"/>
      <c r="BY12" s="162"/>
      <c r="BZ12" s="162"/>
      <c r="CA12" s="162"/>
      <c r="CB12" s="162"/>
      <c r="CD12" s="73">
        <f>AVERAGE(Q12:CB12)</f>
        <v>5.0833333333333321E-2</v>
      </c>
    </row>
    <row r="13" spans="1:82" x14ac:dyDescent="0.25">
      <c r="B13" s="47">
        <v>5</v>
      </c>
      <c r="C13" s="75">
        <v>7.6333333333333336E-2</v>
      </c>
      <c r="H13"/>
      <c r="I13" s="146">
        <v>1</v>
      </c>
      <c r="J13" s="146"/>
      <c r="K13" s="146"/>
      <c r="L13" s="146"/>
      <c r="M13" s="146"/>
      <c r="N13" s="146"/>
      <c r="O13" s="74">
        <v>5.0833333333333328E-2</v>
      </c>
      <c r="P13" s="74">
        <f t="shared" ref="P13:P25" si="0">O13+0.035</f>
        <v>8.5833333333333331E-2</v>
      </c>
      <c r="Q13" s="147">
        <v>6.4</v>
      </c>
      <c r="R13" s="147"/>
      <c r="S13" s="147"/>
      <c r="T13" s="147"/>
      <c r="U13" s="147"/>
      <c r="V13" s="147"/>
      <c r="W13" s="147"/>
      <c r="X13" s="147"/>
      <c r="Y13" s="147"/>
      <c r="Z13" s="147">
        <v>5.8</v>
      </c>
      <c r="AA13" s="147"/>
      <c r="AB13" s="147"/>
      <c r="AC13" s="147"/>
      <c r="AD13" s="147"/>
      <c r="AE13" s="147"/>
      <c r="AF13" s="147"/>
      <c r="AG13" s="147"/>
      <c r="AH13" s="147"/>
      <c r="AI13" s="147"/>
      <c r="AJ13" s="147">
        <v>5.3</v>
      </c>
      <c r="AK13" s="147"/>
      <c r="AL13" s="147"/>
      <c r="AM13" s="147"/>
      <c r="AN13" s="147"/>
      <c r="AO13" s="147"/>
      <c r="AP13" s="147"/>
      <c r="AQ13" s="147"/>
      <c r="AR13" s="147"/>
      <c r="AS13" s="147">
        <v>4.8</v>
      </c>
      <c r="AT13" s="147"/>
      <c r="AU13" s="147"/>
      <c r="AV13" s="147"/>
      <c r="AW13" s="147"/>
      <c r="AX13" s="147"/>
      <c r="AY13" s="147"/>
      <c r="AZ13" s="147"/>
      <c r="BA13" s="147"/>
      <c r="BB13" s="147"/>
      <c r="BC13" s="147"/>
      <c r="BD13" s="147"/>
      <c r="BE13" s="147">
        <v>4.5</v>
      </c>
      <c r="BF13" s="147"/>
      <c r="BG13" s="147"/>
      <c r="BH13" s="147"/>
      <c r="BI13" s="147"/>
      <c r="BJ13" s="147"/>
      <c r="BK13" s="147"/>
      <c r="BL13" s="147"/>
      <c r="BM13" s="147"/>
      <c r="BN13" s="147"/>
      <c r="BO13" s="147"/>
      <c r="BP13" s="148">
        <v>3.7</v>
      </c>
      <c r="BQ13" s="148"/>
      <c r="BR13" s="148"/>
      <c r="BS13" s="148"/>
      <c r="BT13" s="148"/>
      <c r="BU13" s="148"/>
      <c r="BV13" s="148"/>
      <c r="BW13" s="148"/>
      <c r="BX13" s="148"/>
      <c r="BY13" s="148"/>
      <c r="BZ13" s="148"/>
      <c r="CA13" s="148"/>
      <c r="CB13" s="148"/>
      <c r="CD13" s="73">
        <f>AVERAGE(Q13:CB13)/100</f>
        <v>5.0833333333333328E-2</v>
      </c>
    </row>
    <row r="14" spans="1:82" x14ac:dyDescent="0.25">
      <c r="B14" s="47">
        <v>10</v>
      </c>
      <c r="C14" s="75">
        <v>6.3500000000000001E-2</v>
      </c>
      <c r="H14"/>
      <c r="I14" s="146">
        <v>2</v>
      </c>
      <c r="J14" s="146"/>
      <c r="K14" s="146"/>
      <c r="L14" s="146"/>
      <c r="M14" s="146"/>
      <c r="N14" s="146"/>
      <c r="O14" s="74">
        <v>4.8000000000000001E-2</v>
      </c>
      <c r="P14" s="74">
        <f t="shared" si="0"/>
        <v>8.3000000000000004E-2</v>
      </c>
      <c r="Q14" s="147">
        <v>6</v>
      </c>
      <c r="R14" s="147"/>
      <c r="S14" s="147"/>
      <c r="T14" s="147"/>
      <c r="U14" s="147"/>
      <c r="V14" s="147"/>
      <c r="W14" s="147"/>
      <c r="X14" s="147"/>
      <c r="Y14" s="147"/>
      <c r="Z14" s="147">
        <v>5.5</v>
      </c>
      <c r="AA14" s="147"/>
      <c r="AB14" s="147"/>
      <c r="AC14" s="147"/>
      <c r="AD14" s="147"/>
      <c r="AE14" s="147"/>
      <c r="AF14" s="147"/>
      <c r="AG14" s="147"/>
      <c r="AH14" s="147"/>
      <c r="AI14" s="147"/>
      <c r="AJ14" s="147">
        <v>5</v>
      </c>
      <c r="AK14" s="147"/>
      <c r="AL14" s="147"/>
      <c r="AM14" s="147"/>
      <c r="AN14" s="147"/>
      <c r="AO14" s="147"/>
      <c r="AP14" s="147"/>
      <c r="AQ14" s="147"/>
      <c r="AR14" s="147"/>
      <c r="AS14" s="147">
        <v>4.5</v>
      </c>
      <c r="AT14" s="147"/>
      <c r="AU14" s="147"/>
      <c r="AV14" s="147"/>
      <c r="AW14" s="147"/>
      <c r="AX14" s="147"/>
      <c r="AY14" s="147"/>
      <c r="AZ14" s="147"/>
      <c r="BA14" s="147"/>
      <c r="BB14" s="147"/>
      <c r="BC14" s="147"/>
      <c r="BD14" s="147"/>
      <c r="BE14" s="147">
        <v>4.3</v>
      </c>
      <c r="BF14" s="147"/>
      <c r="BG14" s="147"/>
      <c r="BH14" s="147"/>
      <c r="BI14" s="147"/>
      <c r="BJ14" s="147"/>
      <c r="BK14" s="147"/>
      <c r="BL14" s="147"/>
      <c r="BM14" s="147"/>
      <c r="BN14" s="147"/>
      <c r="BO14" s="147"/>
      <c r="BP14" s="148">
        <v>3.5</v>
      </c>
      <c r="BQ14" s="148"/>
      <c r="BR14" s="148"/>
      <c r="BS14" s="148"/>
      <c r="BT14" s="148"/>
      <c r="BU14" s="148"/>
      <c r="BV14" s="148"/>
      <c r="BW14" s="148"/>
      <c r="BX14" s="148"/>
      <c r="BY14" s="148"/>
      <c r="BZ14" s="148"/>
      <c r="CA14" s="148"/>
      <c r="CB14" s="148"/>
      <c r="CD14" s="73">
        <f>AVERAGE(Q14:CB14)/100</f>
        <v>4.8000000000000001E-2</v>
      </c>
    </row>
    <row r="15" spans="1:82" x14ac:dyDescent="0.25">
      <c r="B15" s="47">
        <v>15</v>
      </c>
      <c r="C15" s="75">
        <v>4.883333333333334E-2</v>
      </c>
      <c r="H15"/>
      <c r="I15" s="146">
        <v>3</v>
      </c>
      <c r="J15" s="146"/>
      <c r="K15" s="146"/>
      <c r="L15" s="146"/>
      <c r="M15" s="146"/>
      <c r="N15" s="146"/>
      <c r="O15" s="74">
        <v>4.5666666666666675E-2</v>
      </c>
      <c r="P15" s="74">
        <f t="shared" si="0"/>
        <v>8.0666666666666678E-2</v>
      </c>
      <c r="Q15" s="147">
        <v>5.6</v>
      </c>
      <c r="R15" s="147"/>
      <c r="S15" s="147"/>
      <c r="T15" s="147"/>
      <c r="U15" s="147"/>
      <c r="V15" s="147"/>
      <c r="W15" s="147"/>
      <c r="X15" s="147"/>
      <c r="Y15" s="147"/>
      <c r="Z15" s="147">
        <v>5.3</v>
      </c>
      <c r="AA15" s="147"/>
      <c r="AB15" s="147"/>
      <c r="AC15" s="147"/>
      <c r="AD15" s="147"/>
      <c r="AE15" s="147"/>
      <c r="AF15" s="147"/>
      <c r="AG15" s="147"/>
      <c r="AH15" s="147"/>
      <c r="AI15" s="147"/>
      <c r="AJ15" s="147">
        <v>4.8</v>
      </c>
      <c r="AK15" s="147"/>
      <c r="AL15" s="147"/>
      <c r="AM15" s="147"/>
      <c r="AN15" s="147"/>
      <c r="AO15" s="147"/>
      <c r="AP15" s="147"/>
      <c r="AQ15" s="147"/>
      <c r="AR15" s="147"/>
      <c r="AS15" s="147">
        <v>4.3</v>
      </c>
      <c r="AT15" s="147"/>
      <c r="AU15" s="147"/>
      <c r="AV15" s="147"/>
      <c r="AW15" s="147"/>
      <c r="AX15" s="147"/>
      <c r="AY15" s="147"/>
      <c r="AZ15" s="147"/>
      <c r="BA15" s="147"/>
      <c r="BB15" s="147"/>
      <c r="BC15" s="147"/>
      <c r="BD15" s="147"/>
      <c r="BE15" s="147">
        <v>4.0999999999999996</v>
      </c>
      <c r="BF15" s="147"/>
      <c r="BG15" s="147"/>
      <c r="BH15" s="147"/>
      <c r="BI15" s="147"/>
      <c r="BJ15" s="147"/>
      <c r="BK15" s="147"/>
      <c r="BL15" s="147"/>
      <c r="BM15" s="147"/>
      <c r="BN15" s="147"/>
      <c r="BO15" s="147"/>
      <c r="BP15" s="148">
        <v>3.3</v>
      </c>
      <c r="BQ15" s="148"/>
      <c r="BR15" s="148"/>
      <c r="BS15" s="148"/>
      <c r="BT15" s="148"/>
      <c r="BU15" s="148"/>
      <c r="BV15" s="148"/>
      <c r="BW15" s="148"/>
      <c r="BX15" s="148"/>
      <c r="BY15" s="148"/>
      <c r="BZ15" s="148"/>
      <c r="CA15" s="148"/>
      <c r="CB15" s="148"/>
      <c r="CD15" s="73">
        <f t="shared" ref="CD15:CD25" si="1">AVERAGE(Q15:CB15)/100</f>
        <v>4.5666666666666675E-2</v>
      </c>
    </row>
    <row r="16" spans="1:82" x14ac:dyDescent="0.25">
      <c r="B16" s="47">
        <v>20</v>
      </c>
      <c r="C16" s="75">
        <v>4.4833333333333336E-2</v>
      </c>
      <c r="H16"/>
      <c r="I16" s="146">
        <v>4</v>
      </c>
      <c r="J16" s="146"/>
      <c r="K16" s="146"/>
      <c r="L16" s="146"/>
      <c r="M16" s="146"/>
      <c r="N16" s="146"/>
      <c r="O16" s="74">
        <v>4.3166666666666666E-2</v>
      </c>
      <c r="P16" s="74">
        <f t="shared" si="0"/>
        <v>7.8166666666666662E-2</v>
      </c>
      <c r="Q16" s="147">
        <v>5.4</v>
      </c>
      <c r="R16" s="147"/>
      <c r="S16" s="147"/>
      <c r="T16" s="147"/>
      <c r="U16" s="147"/>
      <c r="V16" s="147"/>
      <c r="W16" s="147"/>
      <c r="X16" s="147"/>
      <c r="Y16" s="147"/>
      <c r="Z16" s="147">
        <v>5</v>
      </c>
      <c r="AA16" s="147"/>
      <c r="AB16" s="147"/>
      <c r="AC16" s="147"/>
      <c r="AD16" s="147"/>
      <c r="AE16" s="147"/>
      <c r="AF16" s="147"/>
      <c r="AG16" s="147"/>
      <c r="AH16" s="147"/>
      <c r="AI16" s="147"/>
      <c r="AJ16" s="147">
        <v>4.5</v>
      </c>
      <c r="AK16" s="147"/>
      <c r="AL16" s="147"/>
      <c r="AM16" s="147"/>
      <c r="AN16" s="147"/>
      <c r="AO16" s="147"/>
      <c r="AP16" s="147"/>
      <c r="AQ16" s="147"/>
      <c r="AR16" s="147"/>
      <c r="AS16" s="147">
        <v>4.0999999999999996</v>
      </c>
      <c r="AT16" s="147"/>
      <c r="AU16" s="147"/>
      <c r="AV16" s="147"/>
      <c r="AW16" s="147"/>
      <c r="AX16" s="147"/>
      <c r="AY16" s="147"/>
      <c r="AZ16" s="147"/>
      <c r="BA16" s="147"/>
      <c r="BB16" s="147"/>
      <c r="BC16" s="147"/>
      <c r="BD16" s="147"/>
      <c r="BE16" s="147">
        <v>3.9</v>
      </c>
      <c r="BF16" s="147"/>
      <c r="BG16" s="147"/>
      <c r="BH16" s="147"/>
      <c r="BI16" s="147"/>
      <c r="BJ16" s="147"/>
      <c r="BK16" s="147"/>
      <c r="BL16" s="147"/>
      <c r="BM16" s="147"/>
      <c r="BN16" s="147"/>
      <c r="BO16" s="147"/>
      <c r="BP16" s="148">
        <v>3</v>
      </c>
      <c r="BQ16" s="148"/>
      <c r="BR16" s="148"/>
      <c r="BS16" s="148"/>
      <c r="BT16" s="148"/>
      <c r="BU16" s="148"/>
      <c r="BV16" s="148"/>
      <c r="BW16" s="148"/>
      <c r="BX16" s="148"/>
      <c r="BY16" s="148"/>
      <c r="BZ16" s="148"/>
      <c r="CA16" s="148"/>
      <c r="CB16" s="148"/>
      <c r="CD16" s="73">
        <f t="shared" si="1"/>
        <v>4.3166666666666666E-2</v>
      </c>
    </row>
    <row r="17" spans="2:82" x14ac:dyDescent="0.25">
      <c r="B17" s="47">
        <v>25</v>
      </c>
      <c r="C17" s="75">
        <v>4.3400000000000008E-2</v>
      </c>
      <c r="H17"/>
      <c r="I17" s="146">
        <v>5</v>
      </c>
      <c r="J17" s="146"/>
      <c r="K17" s="146"/>
      <c r="L17" s="146"/>
      <c r="M17" s="146"/>
      <c r="N17" s="146"/>
      <c r="O17" s="74">
        <v>4.133333333333334E-2</v>
      </c>
      <c r="P17" s="74">
        <f t="shared" si="0"/>
        <v>7.6333333333333336E-2</v>
      </c>
      <c r="Q17" s="147">
        <v>5.2</v>
      </c>
      <c r="R17" s="147"/>
      <c r="S17" s="147"/>
      <c r="T17" s="147"/>
      <c r="U17" s="147"/>
      <c r="V17" s="147"/>
      <c r="W17" s="147"/>
      <c r="X17" s="147"/>
      <c r="Y17" s="147"/>
      <c r="Z17" s="147">
        <v>4.8</v>
      </c>
      <c r="AA17" s="147"/>
      <c r="AB17" s="147"/>
      <c r="AC17" s="147"/>
      <c r="AD17" s="147"/>
      <c r="AE17" s="147"/>
      <c r="AF17" s="147"/>
      <c r="AG17" s="147"/>
      <c r="AH17" s="147"/>
      <c r="AI17" s="147"/>
      <c r="AJ17" s="147">
        <v>4.3</v>
      </c>
      <c r="AK17" s="147"/>
      <c r="AL17" s="147"/>
      <c r="AM17" s="147"/>
      <c r="AN17" s="147"/>
      <c r="AO17" s="147"/>
      <c r="AP17" s="147"/>
      <c r="AQ17" s="147"/>
      <c r="AR17" s="147"/>
      <c r="AS17" s="147">
        <v>3.9</v>
      </c>
      <c r="AT17" s="147"/>
      <c r="AU17" s="147"/>
      <c r="AV17" s="147"/>
      <c r="AW17" s="147"/>
      <c r="AX17" s="147"/>
      <c r="AY17" s="147"/>
      <c r="AZ17" s="147"/>
      <c r="BA17" s="147"/>
      <c r="BB17" s="147"/>
      <c r="BC17" s="147"/>
      <c r="BD17" s="147"/>
      <c r="BE17" s="147">
        <v>3.8</v>
      </c>
      <c r="BF17" s="147"/>
      <c r="BG17" s="147"/>
      <c r="BH17" s="147"/>
      <c r="BI17" s="147"/>
      <c r="BJ17" s="147"/>
      <c r="BK17" s="147"/>
      <c r="BL17" s="147"/>
      <c r="BM17" s="147"/>
      <c r="BN17" s="147"/>
      <c r="BO17" s="147"/>
      <c r="BP17" s="148">
        <v>2.8</v>
      </c>
      <c r="BQ17" s="148"/>
      <c r="BR17" s="148"/>
      <c r="BS17" s="148"/>
      <c r="BT17" s="148"/>
      <c r="BU17" s="148"/>
      <c r="BV17" s="148"/>
      <c r="BW17" s="148"/>
      <c r="BX17" s="148"/>
      <c r="BY17" s="148"/>
      <c r="BZ17" s="148"/>
      <c r="CA17" s="148"/>
      <c r="CB17" s="148"/>
      <c r="CD17" s="73">
        <f t="shared" si="1"/>
        <v>4.133333333333334E-2</v>
      </c>
    </row>
    <row r="18" spans="2:82" x14ac:dyDescent="0.25">
      <c r="B18" s="47">
        <v>30</v>
      </c>
      <c r="C18" s="75">
        <v>4.2250000000000003E-2</v>
      </c>
      <c r="H18"/>
      <c r="I18" s="160">
        <v>10</v>
      </c>
      <c r="J18" s="160"/>
      <c r="K18" s="160"/>
      <c r="L18" s="160"/>
      <c r="M18" s="160"/>
      <c r="N18" s="160"/>
      <c r="O18" s="74">
        <v>2.8500000000000001E-2</v>
      </c>
      <c r="P18" s="74">
        <f t="shared" si="0"/>
        <v>6.3500000000000001E-2</v>
      </c>
      <c r="Q18" s="147">
        <v>3.7</v>
      </c>
      <c r="R18" s="147"/>
      <c r="S18" s="147"/>
      <c r="T18" s="147"/>
      <c r="U18" s="147"/>
      <c r="V18" s="147"/>
      <c r="W18" s="147"/>
      <c r="X18" s="147"/>
      <c r="Y18" s="147"/>
      <c r="Z18" s="147">
        <v>3.4</v>
      </c>
      <c r="AA18" s="147"/>
      <c r="AB18" s="147"/>
      <c r="AC18" s="147"/>
      <c r="AD18" s="147"/>
      <c r="AE18" s="147"/>
      <c r="AF18" s="147"/>
      <c r="AG18" s="147"/>
      <c r="AH18" s="147"/>
      <c r="AI18" s="147"/>
      <c r="AJ18" s="147">
        <v>3</v>
      </c>
      <c r="AK18" s="147"/>
      <c r="AL18" s="147"/>
      <c r="AM18" s="147"/>
      <c r="AN18" s="147"/>
      <c r="AO18" s="147"/>
      <c r="AP18" s="147"/>
      <c r="AQ18" s="147"/>
      <c r="AR18" s="147"/>
      <c r="AS18" s="147">
        <v>2.7</v>
      </c>
      <c r="AT18" s="147"/>
      <c r="AU18" s="147"/>
      <c r="AV18" s="147"/>
      <c r="AW18" s="147"/>
      <c r="AX18" s="147"/>
      <c r="AY18" s="147"/>
      <c r="AZ18" s="147"/>
      <c r="BA18" s="147"/>
      <c r="BB18" s="147"/>
      <c r="BC18" s="147"/>
      <c r="BD18" s="147"/>
      <c r="BE18" s="147">
        <v>2.5</v>
      </c>
      <c r="BF18" s="147"/>
      <c r="BG18" s="147"/>
      <c r="BH18" s="147"/>
      <c r="BI18" s="147"/>
      <c r="BJ18" s="147"/>
      <c r="BK18" s="147"/>
      <c r="BL18" s="147"/>
      <c r="BM18" s="147"/>
      <c r="BN18" s="147"/>
      <c r="BO18" s="147"/>
      <c r="BP18" s="148">
        <v>1.8</v>
      </c>
      <c r="BQ18" s="148"/>
      <c r="BR18" s="148"/>
      <c r="BS18" s="148"/>
      <c r="BT18" s="148"/>
      <c r="BU18" s="148"/>
      <c r="BV18" s="148"/>
      <c r="BW18" s="148"/>
      <c r="BX18" s="148"/>
      <c r="BY18" s="148"/>
      <c r="BZ18" s="148"/>
      <c r="CA18" s="148"/>
      <c r="CB18" s="148"/>
      <c r="CD18" s="73">
        <f t="shared" si="1"/>
        <v>2.8500000000000001E-2</v>
      </c>
    </row>
    <row r="19" spans="2:82" x14ac:dyDescent="0.25">
      <c r="B19" s="47">
        <v>35</v>
      </c>
      <c r="C19" s="75">
        <v>4.2000000000000003E-2</v>
      </c>
      <c r="H19"/>
      <c r="I19" s="160">
        <v>15</v>
      </c>
      <c r="J19" s="160"/>
      <c r="K19" s="160"/>
      <c r="L19" s="160"/>
      <c r="M19" s="160"/>
      <c r="N19" s="160"/>
      <c r="O19" s="74">
        <v>1.3833333333333335E-2</v>
      </c>
      <c r="P19" s="74">
        <f t="shared" si="0"/>
        <v>4.883333333333334E-2</v>
      </c>
      <c r="Q19" s="147">
        <v>1.8</v>
      </c>
      <c r="R19" s="147"/>
      <c r="S19" s="147"/>
      <c r="T19" s="147"/>
      <c r="U19" s="147"/>
      <c r="V19" s="147"/>
      <c r="W19" s="147"/>
      <c r="X19" s="147"/>
      <c r="Y19" s="147"/>
      <c r="Z19" s="147">
        <v>1.7</v>
      </c>
      <c r="AA19" s="147"/>
      <c r="AB19" s="147"/>
      <c r="AC19" s="147"/>
      <c r="AD19" s="147"/>
      <c r="AE19" s="147"/>
      <c r="AF19" s="147"/>
      <c r="AG19" s="147"/>
      <c r="AH19" s="147"/>
      <c r="AI19" s="147"/>
      <c r="AJ19" s="147">
        <v>1.5</v>
      </c>
      <c r="AK19" s="147"/>
      <c r="AL19" s="147"/>
      <c r="AM19" s="147"/>
      <c r="AN19" s="147"/>
      <c r="AO19" s="147"/>
      <c r="AP19" s="147"/>
      <c r="AQ19" s="147"/>
      <c r="AR19" s="147"/>
      <c r="AS19" s="147">
        <v>1.2</v>
      </c>
      <c r="AT19" s="147"/>
      <c r="AU19" s="147"/>
      <c r="AV19" s="147"/>
      <c r="AW19" s="147"/>
      <c r="AX19" s="147"/>
      <c r="AY19" s="147"/>
      <c r="AZ19" s="147"/>
      <c r="BA19" s="147"/>
      <c r="BB19" s="147"/>
      <c r="BC19" s="147"/>
      <c r="BD19" s="147"/>
      <c r="BE19" s="147">
        <v>1.2</v>
      </c>
      <c r="BF19" s="147"/>
      <c r="BG19" s="147"/>
      <c r="BH19" s="147"/>
      <c r="BI19" s="147"/>
      <c r="BJ19" s="147"/>
      <c r="BK19" s="147"/>
      <c r="BL19" s="147"/>
      <c r="BM19" s="147"/>
      <c r="BN19" s="147"/>
      <c r="BO19" s="147"/>
      <c r="BP19" s="148">
        <v>0.9</v>
      </c>
      <c r="BQ19" s="148"/>
      <c r="BR19" s="148"/>
      <c r="BS19" s="148"/>
      <c r="BT19" s="148"/>
      <c r="BU19" s="148"/>
      <c r="BV19" s="148"/>
      <c r="BW19" s="148"/>
      <c r="BX19" s="148"/>
      <c r="BY19" s="148"/>
      <c r="BZ19" s="148"/>
      <c r="CA19" s="148"/>
      <c r="CB19" s="148"/>
      <c r="CD19" s="73">
        <f t="shared" si="1"/>
        <v>1.3833333333333335E-2</v>
      </c>
    </row>
    <row r="20" spans="2:82" x14ac:dyDescent="0.25">
      <c r="B20" s="47">
        <v>40</v>
      </c>
      <c r="C20" s="75">
        <v>4.2500000000000003E-2</v>
      </c>
      <c r="H20"/>
      <c r="I20" s="160">
        <v>20</v>
      </c>
      <c r="J20" s="160"/>
      <c r="K20" s="160"/>
      <c r="L20" s="160"/>
      <c r="M20" s="160"/>
      <c r="N20" s="160"/>
      <c r="O20" s="74">
        <v>9.8333333333333328E-3</v>
      </c>
      <c r="P20" s="74">
        <f t="shared" si="0"/>
        <v>4.4833333333333336E-2</v>
      </c>
      <c r="Q20" s="147">
        <v>1.3</v>
      </c>
      <c r="R20" s="147"/>
      <c r="S20" s="147"/>
      <c r="T20" s="147"/>
      <c r="U20" s="147"/>
      <c r="V20" s="147"/>
      <c r="W20" s="147"/>
      <c r="X20" s="147"/>
      <c r="Y20" s="147"/>
      <c r="Z20" s="147">
        <v>1.2</v>
      </c>
      <c r="AA20" s="147"/>
      <c r="AB20" s="147"/>
      <c r="AC20" s="147"/>
      <c r="AD20" s="147"/>
      <c r="AE20" s="147"/>
      <c r="AF20" s="147"/>
      <c r="AG20" s="147"/>
      <c r="AH20" s="147"/>
      <c r="AI20" s="147"/>
      <c r="AJ20" s="147">
        <v>1.2</v>
      </c>
      <c r="AK20" s="147"/>
      <c r="AL20" s="147"/>
      <c r="AM20" s="147"/>
      <c r="AN20" s="147"/>
      <c r="AO20" s="147"/>
      <c r="AP20" s="147"/>
      <c r="AQ20" s="147"/>
      <c r="AR20" s="147"/>
      <c r="AS20" s="147">
        <v>0.8</v>
      </c>
      <c r="AT20" s="147"/>
      <c r="AU20" s="147"/>
      <c r="AV20" s="147"/>
      <c r="AW20" s="147"/>
      <c r="AX20" s="147"/>
      <c r="AY20" s="147"/>
      <c r="AZ20" s="147"/>
      <c r="BA20" s="147"/>
      <c r="BB20" s="147"/>
      <c r="BC20" s="147"/>
      <c r="BD20" s="147"/>
      <c r="BE20" s="147">
        <v>0.8</v>
      </c>
      <c r="BF20" s="147"/>
      <c r="BG20" s="147"/>
      <c r="BH20" s="147"/>
      <c r="BI20" s="147"/>
      <c r="BJ20" s="147"/>
      <c r="BK20" s="147"/>
      <c r="BL20" s="147"/>
      <c r="BM20" s="147"/>
      <c r="BN20" s="147"/>
      <c r="BO20" s="147"/>
      <c r="BP20" s="148">
        <v>0.6</v>
      </c>
      <c r="BQ20" s="148"/>
      <c r="BR20" s="148"/>
      <c r="BS20" s="148"/>
      <c r="BT20" s="148"/>
      <c r="BU20" s="148"/>
      <c r="BV20" s="148"/>
      <c r="BW20" s="148"/>
      <c r="BX20" s="148"/>
      <c r="BY20" s="148"/>
      <c r="BZ20" s="148"/>
      <c r="CA20" s="148"/>
      <c r="CB20" s="148"/>
      <c r="CD20" s="73">
        <f t="shared" si="1"/>
        <v>9.8333333333333328E-3</v>
      </c>
    </row>
    <row r="21" spans="2:82" x14ac:dyDescent="0.25">
      <c r="B21" s="47">
        <v>45</v>
      </c>
      <c r="C21" s="79">
        <v>4.3000000000000003E-2</v>
      </c>
      <c r="H21"/>
      <c r="I21" s="160">
        <v>25</v>
      </c>
      <c r="J21" s="160"/>
      <c r="K21" s="160"/>
      <c r="L21" s="160"/>
      <c r="M21" s="160"/>
      <c r="N21" s="160"/>
      <c r="O21" s="74">
        <v>8.4000000000000012E-3</v>
      </c>
      <c r="P21" s="74">
        <f t="shared" si="0"/>
        <v>4.3400000000000008E-2</v>
      </c>
      <c r="Q21" s="147">
        <v>1.1000000000000001</v>
      </c>
      <c r="R21" s="147"/>
      <c r="S21" s="147"/>
      <c r="T21" s="147"/>
      <c r="U21" s="147"/>
      <c r="V21" s="147"/>
      <c r="W21" s="147"/>
      <c r="X21" s="147"/>
      <c r="Y21" s="147"/>
      <c r="Z21" s="147">
        <v>1</v>
      </c>
      <c r="AA21" s="147"/>
      <c r="AB21" s="147"/>
      <c r="AC21" s="147"/>
      <c r="AD21" s="147"/>
      <c r="AE21" s="147"/>
      <c r="AF21" s="147"/>
      <c r="AG21" s="147"/>
      <c r="AH21" s="147"/>
      <c r="AI21" s="147"/>
      <c r="AJ21" s="147">
        <v>0.9</v>
      </c>
      <c r="AK21" s="147"/>
      <c r="AL21" s="147"/>
      <c r="AM21" s="147"/>
      <c r="AN21" s="147"/>
      <c r="AO21" s="147"/>
      <c r="AP21" s="147"/>
      <c r="AQ21" s="147"/>
      <c r="AR21" s="147"/>
      <c r="AS21" s="147">
        <v>0.6</v>
      </c>
      <c r="AT21" s="147"/>
      <c r="AU21" s="147"/>
      <c r="AV21" s="147"/>
      <c r="AW21" s="147"/>
      <c r="AX21" s="147"/>
      <c r="AY21" s="147"/>
      <c r="AZ21" s="147"/>
      <c r="BA21" s="147"/>
      <c r="BB21" s="147"/>
      <c r="BC21" s="147"/>
      <c r="BD21" s="147"/>
      <c r="BE21" s="147">
        <v>0.6</v>
      </c>
      <c r="BF21" s="147"/>
      <c r="BG21" s="147"/>
      <c r="BH21" s="147"/>
      <c r="BI21" s="147"/>
      <c r="BJ21" s="147"/>
      <c r="BK21" s="147"/>
      <c r="BL21" s="147"/>
      <c r="BM21" s="147"/>
      <c r="BN21" s="147"/>
      <c r="BO21" s="147"/>
      <c r="BP21" s="159"/>
      <c r="BQ21" s="159"/>
      <c r="BR21" s="159"/>
      <c r="BS21" s="159"/>
      <c r="BT21" s="159"/>
      <c r="BU21" s="159"/>
      <c r="BV21" s="159"/>
      <c r="BW21" s="159"/>
      <c r="BX21" s="159"/>
      <c r="BY21" s="159"/>
      <c r="BZ21" s="159"/>
      <c r="CA21" s="159"/>
      <c r="CB21" s="159"/>
      <c r="CD21" s="73">
        <f t="shared" si="1"/>
        <v>8.4000000000000012E-3</v>
      </c>
    </row>
    <row r="22" spans="2:82" x14ac:dyDescent="0.25">
      <c r="B22" s="50"/>
      <c r="H22"/>
      <c r="I22" s="160">
        <v>30</v>
      </c>
      <c r="J22" s="160"/>
      <c r="K22" s="160"/>
      <c r="L22" s="160"/>
      <c r="M22" s="160"/>
      <c r="N22" s="160"/>
      <c r="O22" s="74">
        <v>7.2500000000000012E-3</v>
      </c>
      <c r="P22" s="74">
        <f t="shared" si="0"/>
        <v>4.2250000000000003E-2</v>
      </c>
      <c r="Q22" s="147">
        <v>0.9</v>
      </c>
      <c r="R22" s="147"/>
      <c r="S22" s="147"/>
      <c r="T22" s="147"/>
      <c r="U22" s="147"/>
      <c r="V22" s="147"/>
      <c r="W22" s="147"/>
      <c r="X22" s="147"/>
      <c r="Y22" s="147"/>
      <c r="Z22" s="147">
        <v>0.8</v>
      </c>
      <c r="AA22" s="147"/>
      <c r="AB22" s="147"/>
      <c r="AC22" s="147"/>
      <c r="AD22" s="147"/>
      <c r="AE22" s="147"/>
      <c r="AF22" s="147"/>
      <c r="AG22" s="147"/>
      <c r="AH22" s="147"/>
      <c r="AI22" s="147"/>
      <c r="AJ22" s="147">
        <v>0.7</v>
      </c>
      <c r="AK22" s="147"/>
      <c r="AL22" s="147"/>
      <c r="AM22" s="147"/>
      <c r="AN22" s="147"/>
      <c r="AO22" s="147"/>
      <c r="AP22" s="147"/>
      <c r="AQ22" s="147"/>
      <c r="AR22" s="147"/>
      <c r="AS22" s="147">
        <v>0.5</v>
      </c>
      <c r="AT22" s="147"/>
      <c r="AU22" s="147"/>
      <c r="AV22" s="147"/>
      <c r="AW22" s="147"/>
      <c r="AX22" s="147"/>
      <c r="AY22" s="147"/>
      <c r="AZ22" s="147"/>
      <c r="BA22" s="147"/>
      <c r="BB22" s="147"/>
      <c r="BC22" s="147"/>
      <c r="BD22" s="147"/>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D22" s="73">
        <f t="shared" si="1"/>
        <v>7.2500000000000012E-3</v>
      </c>
    </row>
    <row r="23" spans="2:82" x14ac:dyDescent="0.25">
      <c r="B23" s="50"/>
      <c r="H23"/>
      <c r="I23" s="160">
        <v>35</v>
      </c>
      <c r="J23" s="160"/>
      <c r="K23" s="160"/>
      <c r="L23" s="160"/>
      <c r="M23" s="160"/>
      <c r="N23" s="160"/>
      <c r="O23" s="74">
        <v>7.000000000000001E-3</v>
      </c>
      <c r="P23" s="74">
        <f t="shared" si="0"/>
        <v>4.2000000000000003E-2</v>
      </c>
      <c r="Q23" s="147">
        <v>0.8</v>
      </c>
      <c r="R23" s="147"/>
      <c r="S23" s="147"/>
      <c r="T23" s="147"/>
      <c r="U23" s="147"/>
      <c r="V23" s="147"/>
      <c r="W23" s="147"/>
      <c r="X23" s="147"/>
      <c r="Y23" s="147"/>
      <c r="Z23" s="147">
        <v>0.7</v>
      </c>
      <c r="AA23" s="147"/>
      <c r="AB23" s="147"/>
      <c r="AC23" s="147"/>
      <c r="AD23" s="147"/>
      <c r="AE23" s="147"/>
      <c r="AF23" s="147"/>
      <c r="AG23" s="147"/>
      <c r="AH23" s="147"/>
      <c r="AI23" s="147"/>
      <c r="AJ23" s="147">
        <v>0.6</v>
      </c>
      <c r="AK23" s="147"/>
      <c r="AL23" s="147"/>
      <c r="AM23" s="147"/>
      <c r="AN23" s="147"/>
      <c r="AO23" s="147"/>
      <c r="AP23" s="147"/>
      <c r="AQ23" s="147"/>
      <c r="AR23" s="147"/>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D23" s="73">
        <f t="shared" si="1"/>
        <v>7.000000000000001E-3</v>
      </c>
    </row>
    <row r="24" spans="2:82" x14ac:dyDescent="0.25">
      <c r="B24" s="50"/>
      <c r="H24"/>
      <c r="I24" s="160">
        <v>40</v>
      </c>
      <c r="J24" s="160"/>
      <c r="K24" s="160"/>
      <c r="L24" s="160"/>
      <c r="M24" s="160"/>
      <c r="N24" s="160"/>
      <c r="O24" s="74">
        <v>7.4999999999999997E-3</v>
      </c>
      <c r="P24" s="74">
        <f t="shared" si="0"/>
        <v>4.2500000000000003E-2</v>
      </c>
      <c r="Q24" s="147">
        <v>0.8</v>
      </c>
      <c r="R24" s="147"/>
      <c r="S24" s="147"/>
      <c r="T24" s="147"/>
      <c r="U24" s="147"/>
      <c r="V24" s="147"/>
      <c r="W24" s="147"/>
      <c r="X24" s="147"/>
      <c r="Y24" s="147"/>
      <c r="Z24" s="147">
        <v>0.7</v>
      </c>
      <c r="AA24" s="147"/>
      <c r="AB24" s="147"/>
      <c r="AC24" s="147"/>
      <c r="AD24" s="147"/>
      <c r="AE24" s="147"/>
      <c r="AF24" s="147"/>
      <c r="AG24" s="147"/>
      <c r="AH24" s="147"/>
      <c r="AI24" s="147"/>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D24" s="73">
        <f t="shared" si="1"/>
        <v>7.4999999999999997E-3</v>
      </c>
    </row>
    <row r="25" spans="2:82" x14ac:dyDescent="0.25">
      <c r="B25" s="50"/>
      <c r="H25"/>
      <c r="I25" s="160">
        <v>45</v>
      </c>
      <c r="J25" s="160"/>
      <c r="K25" s="160"/>
      <c r="L25" s="160"/>
      <c r="M25" s="160"/>
      <c r="N25" s="160"/>
      <c r="O25" s="74">
        <v>8.0000000000000002E-3</v>
      </c>
      <c r="P25" s="74">
        <f t="shared" si="0"/>
        <v>4.3000000000000003E-2</v>
      </c>
      <c r="Q25" s="147">
        <v>0.8</v>
      </c>
      <c r="R25" s="147"/>
      <c r="S25" s="147"/>
      <c r="T25" s="147"/>
      <c r="U25" s="147"/>
      <c r="V25" s="147"/>
      <c r="W25" s="147"/>
      <c r="X25" s="147"/>
      <c r="Y25" s="147"/>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D25" s="73">
        <f t="shared" si="1"/>
        <v>8.0000000000000002E-3</v>
      </c>
    </row>
    <row r="26" spans="2:82" x14ac:dyDescent="0.25">
      <c r="B26" s="50"/>
      <c r="H26"/>
      <c r="I26" s="158" t="s">
        <v>332</v>
      </c>
      <c r="J26" s="158"/>
      <c r="K26" s="158"/>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c r="BK26" s="158"/>
      <c r="BL26" s="158"/>
      <c r="BM26" s="158"/>
      <c r="BN26" s="158"/>
      <c r="BO26" s="158"/>
      <c r="BP26" s="158"/>
      <c r="BQ26" s="158"/>
      <c r="BR26" s="158"/>
      <c r="BS26" s="158"/>
      <c r="BT26" s="158"/>
      <c r="BU26" s="158"/>
      <c r="BV26" s="158"/>
      <c r="BW26" s="158"/>
      <c r="BX26" s="158"/>
      <c r="BY26" s="158"/>
      <c r="BZ26" s="158"/>
      <c r="CA26" s="158"/>
      <c r="CB26" s="158"/>
    </row>
    <row r="27" spans="2:82" x14ac:dyDescent="0.25">
      <c r="B27" s="50"/>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row>
    <row r="28" spans="2:82" x14ac:dyDescent="0.25">
      <c r="B28" s="50"/>
    </row>
    <row r="29" spans="2:82" x14ac:dyDescent="0.25">
      <c r="B29" s="50"/>
    </row>
    <row r="30" spans="2:82" x14ac:dyDescent="0.25">
      <c r="B30" s="50"/>
    </row>
    <row r="31" spans="2:82" x14ac:dyDescent="0.25">
      <c r="B31" s="50"/>
    </row>
    <row r="32" spans="2:82" x14ac:dyDescent="0.25">
      <c r="B32" s="50"/>
    </row>
    <row r="33" spans="2:3" x14ac:dyDescent="0.25">
      <c r="B33" s="50"/>
      <c r="C33" s="71"/>
    </row>
    <row r="34" spans="2:3" x14ac:dyDescent="0.25">
      <c r="B34" s="50"/>
      <c r="C34" s="71"/>
    </row>
    <row r="35" spans="2:3" x14ac:dyDescent="0.25">
      <c r="B35" s="50"/>
      <c r="C35" s="71"/>
    </row>
    <row r="36" spans="2:3" x14ac:dyDescent="0.25">
      <c r="B36" s="50"/>
      <c r="C36" s="71"/>
    </row>
    <row r="37" spans="2:3" x14ac:dyDescent="0.25">
      <c r="B37" s="50"/>
      <c r="C37" s="71"/>
    </row>
    <row r="38" spans="2:3" x14ac:dyDescent="0.25">
      <c r="B38" s="50"/>
      <c r="C38" s="71"/>
    </row>
    <row r="39" spans="2:3" x14ac:dyDescent="0.25">
      <c r="B39" s="50"/>
      <c r="C39" s="71"/>
    </row>
    <row r="40" spans="2:3" x14ac:dyDescent="0.25">
      <c r="B40" s="50"/>
      <c r="C40" s="71"/>
    </row>
    <row r="41" spans="2:3" x14ac:dyDescent="0.25">
      <c r="B41" s="50"/>
      <c r="C41" s="71"/>
    </row>
    <row r="42" spans="2:3" x14ac:dyDescent="0.25">
      <c r="B42" s="50"/>
      <c r="C42" s="71"/>
    </row>
    <row r="43" spans="2:3" x14ac:dyDescent="0.25">
      <c r="B43" s="50"/>
      <c r="C43" s="71"/>
    </row>
    <row r="44" spans="2:3" x14ac:dyDescent="0.25">
      <c r="B44" s="50"/>
      <c r="C44" s="71"/>
    </row>
    <row r="45" spans="2:3" x14ac:dyDescent="0.25">
      <c r="B45" s="50"/>
      <c r="C45" s="71"/>
    </row>
    <row r="46" spans="2:3" x14ac:dyDescent="0.25">
      <c r="B46" s="50"/>
      <c r="C46" s="71"/>
    </row>
    <row r="47" spans="2:3" x14ac:dyDescent="0.25">
      <c r="B47" s="50"/>
      <c r="C47" s="71"/>
    </row>
    <row r="48" spans="2:3" x14ac:dyDescent="0.25">
      <c r="B48" s="50"/>
      <c r="C48" s="71"/>
    </row>
    <row r="49" spans="2:3" x14ac:dyDescent="0.25">
      <c r="B49" s="50"/>
      <c r="C49" s="71"/>
    </row>
    <row r="50" spans="2:3" x14ac:dyDescent="0.25">
      <c r="B50" s="50"/>
      <c r="C50" s="71"/>
    </row>
    <row r="51" spans="2:3" x14ac:dyDescent="0.25">
      <c r="B51" s="50"/>
      <c r="C51" s="71"/>
    </row>
    <row r="52" spans="2:3" x14ac:dyDescent="0.25">
      <c r="B52" s="50"/>
      <c r="C52" s="71"/>
    </row>
    <row r="53" spans="2:3" x14ac:dyDescent="0.25">
      <c r="B53" s="50"/>
    </row>
    <row r="54" spans="2:3" x14ac:dyDescent="0.25">
      <c r="B54" s="50"/>
    </row>
    <row r="55" spans="2:3" x14ac:dyDescent="0.25">
      <c r="B55" s="50"/>
    </row>
    <row r="56" spans="2:3" x14ac:dyDescent="0.25">
      <c r="B56" s="50"/>
    </row>
    <row r="57" spans="2:3" x14ac:dyDescent="0.25">
      <c r="B57" s="50"/>
    </row>
    <row r="58" spans="2:3" x14ac:dyDescent="0.25">
      <c r="B58" s="50"/>
    </row>
    <row r="59" spans="2:3" x14ac:dyDescent="0.25">
      <c r="B59" s="50"/>
    </row>
    <row r="60" spans="2:3" x14ac:dyDescent="0.25">
      <c r="B60" s="50"/>
    </row>
    <row r="61" spans="2:3" x14ac:dyDescent="0.25">
      <c r="B61" s="50"/>
    </row>
    <row r="71" spans="2:3" x14ac:dyDescent="0.25">
      <c r="B71" s="66" t="s">
        <v>304</v>
      </c>
    </row>
    <row r="73" spans="2:3" x14ac:dyDescent="0.25">
      <c r="C73" s="20"/>
    </row>
    <row r="75" spans="2:3" x14ac:dyDescent="0.25">
      <c r="B75" s="46" t="s">
        <v>232</v>
      </c>
      <c r="C75" s="23" t="s">
        <v>49</v>
      </c>
    </row>
    <row r="76" spans="2:3" x14ac:dyDescent="0.25">
      <c r="B76" s="47">
        <v>0</v>
      </c>
      <c r="C76" s="48">
        <v>9.5000000000000001E-2</v>
      </c>
    </row>
    <row r="77" spans="2:3" x14ac:dyDescent="0.25">
      <c r="B77" s="50">
        <v>1</v>
      </c>
      <c r="C77" s="48">
        <v>0.06</v>
      </c>
    </row>
    <row r="78" spans="2:3" x14ac:dyDescent="0.25">
      <c r="B78" s="50">
        <v>2</v>
      </c>
      <c r="C78" s="48">
        <v>5.4000000000000006E-2</v>
      </c>
    </row>
    <row r="79" spans="2:3" x14ac:dyDescent="0.25">
      <c r="B79" s="50">
        <v>3</v>
      </c>
      <c r="C79" s="48">
        <v>5.2000000000000005E-2</v>
      </c>
    </row>
    <row r="80" spans="2:3" x14ac:dyDescent="0.25">
      <c r="B80" s="50">
        <v>4</v>
      </c>
      <c r="C80" s="48">
        <v>0.05</v>
      </c>
    </row>
    <row r="81" spans="2:3" x14ac:dyDescent="0.25">
      <c r="B81" s="50">
        <v>5</v>
      </c>
      <c r="C81" s="48">
        <v>4.9000000000000002E-2</v>
      </c>
    </row>
    <row r="82" spans="2:3" x14ac:dyDescent="0.25">
      <c r="B82" s="50">
        <v>6</v>
      </c>
      <c r="C82" s="48">
        <v>4.7E-2</v>
      </c>
    </row>
    <row r="83" spans="2:3" x14ac:dyDescent="0.25">
      <c r="B83" s="50">
        <v>7</v>
      </c>
      <c r="C83" s="48">
        <v>4.4999999999999998E-2</v>
      </c>
    </row>
    <row r="84" spans="2:3" x14ac:dyDescent="0.25">
      <c r="B84" s="50">
        <v>8</v>
      </c>
      <c r="C84" s="48">
        <v>4.4999999999999998E-2</v>
      </c>
    </row>
    <row r="85" spans="2:3" x14ac:dyDescent="0.25">
      <c r="B85" s="50">
        <v>9</v>
      </c>
      <c r="C85" s="48">
        <v>4.4999999999999998E-2</v>
      </c>
    </row>
    <row r="86" spans="2:3" x14ac:dyDescent="0.25">
      <c r="B86" s="50">
        <v>10</v>
      </c>
      <c r="C86" s="48">
        <v>4.4999999999999998E-2</v>
      </c>
    </row>
    <row r="87" spans="2:3" x14ac:dyDescent="0.25">
      <c r="B87" s="50">
        <v>11</v>
      </c>
      <c r="C87" s="48">
        <v>4.4999999999999998E-2</v>
      </c>
    </row>
    <row r="88" spans="2:3" x14ac:dyDescent="0.25">
      <c r="B88" s="50">
        <v>12</v>
      </c>
      <c r="C88" s="48">
        <v>4.2999999999999997E-2</v>
      </c>
    </row>
    <row r="89" spans="2:3" x14ac:dyDescent="0.25">
      <c r="B89" s="50">
        <v>13</v>
      </c>
      <c r="C89" s="48">
        <v>4.2000000000000003E-2</v>
      </c>
    </row>
    <row r="90" spans="2:3" x14ac:dyDescent="0.25">
      <c r="B90" s="50">
        <v>14</v>
      </c>
      <c r="C90" s="48">
        <v>4.0999999999999995E-2</v>
      </c>
    </row>
    <row r="91" spans="2:3" x14ac:dyDescent="0.25">
      <c r="B91" s="50">
        <v>15</v>
      </c>
      <c r="C91" s="48">
        <v>0.04</v>
      </c>
    </row>
    <row r="92" spans="2:3" x14ac:dyDescent="0.25">
      <c r="B92" s="50">
        <v>16</v>
      </c>
      <c r="C92" s="48">
        <v>0.04</v>
      </c>
    </row>
    <row r="93" spans="2:3" x14ac:dyDescent="0.25">
      <c r="B93" s="50">
        <v>17</v>
      </c>
      <c r="C93" s="48">
        <v>3.9E-2</v>
      </c>
    </row>
    <row r="94" spans="2:3" x14ac:dyDescent="0.25">
      <c r="B94" s="50">
        <v>18</v>
      </c>
      <c r="C94" s="48">
        <v>3.7999999999999999E-2</v>
      </c>
    </row>
    <row r="95" spans="2:3" x14ac:dyDescent="0.25">
      <c r="B95" s="50">
        <v>19</v>
      </c>
      <c r="C95" s="48">
        <v>3.7999999999999999E-2</v>
      </c>
    </row>
    <row r="96" spans="2:3" x14ac:dyDescent="0.25">
      <c r="B96" s="50">
        <v>20</v>
      </c>
      <c r="C96" s="48">
        <v>3.7000000000000005E-2</v>
      </c>
    </row>
    <row r="97" spans="2:22" x14ac:dyDescent="0.25">
      <c r="B97" s="50">
        <v>21</v>
      </c>
      <c r="C97" s="48">
        <v>3.7000000000000005E-2</v>
      </c>
    </row>
    <row r="98" spans="2:22" x14ac:dyDescent="0.25">
      <c r="B98" s="50">
        <v>22</v>
      </c>
      <c r="C98" s="48">
        <v>3.6000000000000004E-2</v>
      </c>
    </row>
    <row r="99" spans="2:22" x14ac:dyDescent="0.25">
      <c r="B99" s="50">
        <v>23</v>
      </c>
      <c r="C99" s="48">
        <v>3.6000000000000004E-2</v>
      </c>
    </row>
    <row r="100" spans="2:22" x14ac:dyDescent="0.25">
      <c r="B100" s="50">
        <v>24</v>
      </c>
      <c r="C100" s="48">
        <v>3.5000000000000003E-2</v>
      </c>
    </row>
    <row r="101" spans="2:22" x14ac:dyDescent="0.25">
      <c r="B101" s="50">
        <v>25</v>
      </c>
      <c r="C101" s="48">
        <v>3.5000000000000003E-2</v>
      </c>
    </row>
    <row r="102" spans="2:22" x14ac:dyDescent="0.25">
      <c r="B102" s="50">
        <v>26</v>
      </c>
      <c r="C102" s="48">
        <v>3.5000000000000003E-2</v>
      </c>
    </row>
    <row r="103" spans="2:22" x14ac:dyDescent="0.25">
      <c r="B103" s="50">
        <v>27</v>
      </c>
      <c r="C103" s="48">
        <v>3.5000000000000003E-2</v>
      </c>
    </row>
    <row r="104" spans="2:22" x14ac:dyDescent="0.25">
      <c r="B104" s="50">
        <v>28</v>
      </c>
      <c r="C104" s="48">
        <v>3.5000000000000003E-2</v>
      </c>
    </row>
    <row r="105" spans="2:22" x14ac:dyDescent="0.25">
      <c r="B105" s="50">
        <v>29</v>
      </c>
      <c r="C105" s="48">
        <v>3.5000000000000003E-2</v>
      </c>
    </row>
    <row r="106" spans="2:22" x14ac:dyDescent="0.25">
      <c r="B106" s="50">
        <v>30</v>
      </c>
      <c r="C106" s="48">
        <v>3.5000000000000003E-2</v>
      </c>
    </row>
    <row r="107" spans="2:22" x14ac:dyDescent="0.25">
      <c r="B107" s="50">
        <v>31</v>
      </c>
      <c r="C107" s="48">
        <v>3.5000000000000003E-2</v>
      </c>
    </row>
    <row r="108" spans="2:22" x14ac:dyDescent="0.25">
      <c r="B108" s="50">
        <v>32</v>
      </c>
      <c r="C108" s="48">
        <v>3.5000000000000003E-2</v>
      </c>
    </row>
    <row r="109" spans="2:22" x14ac:dyDescent="0.25">
      <c r="B109" s="50">
        <v>33</v>
      </c>
      <c r="C109" s="48">
        <v>3.5000000000000003E-2</v>
      </c>
    </row>
    <row r="110" spans="2:22" x14ac:dyDescent="0.25">
      <c r="B110" s="50">
        <v>34</v>
      </c>
      <c r="C110" s="48">
        <v>3.5000000000000003E-2</v>
      </c>
      <c r="V110" s="49"/>
    </row>
    <row r="111" spans="2:22" x14ac:dyDescent="0.25">
      <c r="B111" s="50">
        <v>35</v>
      </c>
      <c r="C111" s="48">
        <v>3.5000000000000003E-2</v>
      </c>
      <c r="V111" s="49"/>
    </row>
    <row r="112" spans="2:22" x14ac:dyDescent="0.25">
      <c r="B112" s="50">
        <v>36</v>
      </c>
      <c r="C112" s="48">
        <v>3.5000000000000003E-2</v>
      </c>
    </row>
    <row r="113" spans="2:3" x14ac:dyDescent="0.25">
      <c r="B113" s="50">
        <v>37</v>
      </c>
      <c r="C113" s="48">
        <v>3.5000000000000003E-2</v>
      </c>
    </row>
    <row r="114" spans="2:3" x14ac:dyDescent="0.25">
      <c r="B114" s="50">
        <v>38</v>
      </c>
      <c r="C114" s="48">
        <v>3.5000000000000003E-2</v>
      </c>
    </row>
    <row r="115" spans="2:3" x14ac:dyDescent="0.25">
      <c r="B115" s="50">
        <v>39</v>
      </c>
      <c r="C115" s="48">
        <v>3.5000000000000003E-2</v>
      </c>
    </row>
    <row r="116" spans="2:3" x14ac:dyDescent="0.25">
      <c r="B116" s="50">
        <v>40</v>
      </c>
      <c r="C116" s="48">
        <v>3.5000000000000003E-2</v>
      </c>
    </row>
    <row r="117" spans="2:3" x14ac:dyDescent="0.25">
      <c r="B117" s="50">
        <v>41</v>
      </c>
      <c r="C117" s="48">
        <v>3.5000000000000003E-2</v>
      </c>
    </row>
    <row r="118" spans="2:3" x14ac:dyDescent="0.25">
      <c r="B118" s="50">
        <v>42</v>
      </c>
      <c r="C118" s="48">
        <v>3.5000000000000003E-2</v>
      </c>
    </row>
    <row r="119" spans="2:3" x14ac:dyDescent="0.25">
      <c r="B119" s="50">
        <v>43</v>
      </c>
      <c r="C119" s="48">
        <v>3.5000000000000003E-2</v>
      </c>
    </row>
    <row r="120" spans="2:3" x14ac:dyDescent="0.25">
      <c r="B120" s="50">
        <v>44</v>
      </c>
      <c r="C120" s="48">
        <v>3.5000000000000003E-2</v>
      </c>
    </row>
    <row r="121" spans="2:3" x14ac:dyDescent="0.25">
      <c r="B121" s="50">
        <v>45</v>
      </c>
      <c r="C121" s="48">
        <v>3.5000000000000003E-2</v>
      </c>
    </row>
    <row r="122" spans="2:3" x14ac:dyDescent="0.25">
      <c r="B122" s="50">
        <v>46</v>
      </c>
      <c r="C122" s="48">
        <v>3.5000000000000003E-2</v>
      </c>
    </row>
    <row r="123" spans="2:3" x14ac:dyDescent="0.25">
      <c r="B123" s="50">
        <v>47</v>
      </c>
      <c r="C123" s="48">
        <v>3.5000000000000003E-2</v>
      </c>
    </row>
    <row r="124" spans="2:3" x14ac:dyDescent="0.25">
      <c r="B124" s="50">
        <v>48</v>
      </c>
      <c r="C124" s="48">
        <v>3.5000000000000003E-2</v>
      </c>
    </row>
    <row r="125" spans="2:3" x14ac:dyDescent="0.25">
      <c r="B125" s="50">
        <v>49</v>
      </c>
      <c r="C125" s="48">
        <v>3.5000000000000003E-2</v>
      </c>
    </row>
    <row r="126" spans="2:3" x14ac:dyDescent="0.25">
      <c r="B126" s="50">
        <v>50</v>
      </c>
      <c r="C126" s="48">
        <v>3.5000000000000003E-2</v>
      </c>
    </row>
    <row r="127" spans="2:3" x14ac:dyDescent="0.25">
      <c r="B127" s="50">
        <v>51</v>
      </c>
      <c r="C127" s="48">
        <v>3.5000000000000003E-2</v>
      </c>
    </row>
    <row r="128" spans="2:3" x14ac:dyDescent="0.25">
      <c r="B128" s="50">
        <v>52</v>
      </c>
      <c r="C128" s="48">
        <v>3.5000000000000003E-2</v>
      </c>
    </row>
    <row r="129" spans="2:3" x14ac:dyDescent="0.25">
      <c r="B129" s="50">
        <v>53</v>
      </c>
      <c r="C129" s="48">
        <v>3.5000000000000003E-2</v>
      </c>
    </row>
    <row r="130" spans="2:3" x14ac:dyDescent="0.25">
      <c r="B130" s="50">
        <v>54</v>
      </c>
      <c r="C130" s="48">
        <v>3.5000000000000003E-2</v>
      </c>
    </row>
  </sheetData>
  <mergeCells count="107">
    <mergeCell ref="I10:CB10"/>
    <mergeCell ref="I11:N11"/>
    <mergeCell ref="Q11:Y11"/>
    <mergeCell ref="Z11:AI11"/>
    <mergeCell ref="AJ11:AR11"/>
    <mergeCell ref="AS11:BD11"/>
    <mergeCell ref="BE11:BO11"/>
    <mergeCell ref="BP11:CB11"/>
    <mergeCell ref="BP12:CB12"/>
    <mergeCell ref="I13:N13"/>
    <mergeCell ref="Q13:Y13"/>
    <mergeCell ref="Z13:AI13"/>
    <mergeCell ref="AJ13:AR13"/>
    <mergeCell ref="AS13:BD13"/>
    <mergeCell ref="BE13:BO13"/>
    <mergeCell ref="BP13:CB13"/>
    <mergeCell ref="I12:N12"/>
    <mergeCell ref="Q12:Y12"/>
    <mergeCell ref="Z12:AI12"/>
    <mergeCell ref="AJ12:AR12"/>
    <mergeCell ref="AS12:BD12"/>
    <mergeCell ref="BE12:BO12"/>
    <mergeCell ref="BP14:CB14"/>
    <mergeCell ref="I15:N15"/>
    <mergeCell ref="Q15:Y15"/>
    <mergeCell ref="Z15:AI15"/>
    <mergeCell ref="AJ15:AR15"/>
    <mergeCell ref="AS15:BD15"/>
    <mergeCell ref="BE15:BO15"/>
    <mergeCell ref="BP15:CB15"/>
    <mergeCell ref="I14:N14"/>
    <mergeCell ref="Q14:Y14"/>
    <mergeCell ref="Z14:AI14"/>
    <mergeCell ref="AJ14:AR14"/>
    <mergeCell ref="AS14:BD14"/>
    <mergeCell ref="BE14:BO14"/>
    <mergeCell ref="BP16:CB16"/>
    <mergeCell ref="I17:N17"/>
    <mergeCell ref="Q17:Y17"/>
    <mergeCell ref="Z17:AI17"/>
    <mergeCell ref="AJ17:AR17"/>
    <mergeCell ref="AS17:BD17"/>
    <mergeCell ref="BE17:BO17"/>
    <mergeCell ref="BP17:CB17"/>
    <mergeCell ref="I16:N16"/>
    <mergeCell ref="Q16:Y16"/>
    <mergeCell ref="Z16:AI16"/>
    <mergeCell ref="AJ16:AR16"/>
    <mergeCell ref="AS16:BD16"/>
    <mergeCell ref="BE16:BO16"/>
    <mergeCell ref="BP18:CB18"/>
    <mergeCell ref="I19:N19"/>
    <mergeCell ref="Q19:Y19"/>
    <mergeCell ref="Z19:AI19"/>
    <mergeCell ref="AJ19:AR19"/>
    <mergeCell ref="AS19:BD19"/>
    <mergeCell ref="BE19:BO19"/>
    <mergeCell ref="BP19:CB19"/>
    <mergeCell ref="I18:N18"/>
    <mergeCell ref="Q18:Y18"/>
    <mergeCell ref="Z18:AI18"/>
    <mergeCell ref="AJ18:AR18"/>
    <mergeCell ref="AS18:BD18"/>
    <mergeCell ref="BE18:BO18"/>
    <mergeCell ref="BP20:CB20"/>
    <mergeCell ref="I21:N21"/>
    <mergeCell ref="Q21:Y21"/>
    <mergeCell ref="Z21:AI21"/>
    <mergeCell ref="AJ21:AR21"/>
    <mergeCell ref="AS21:BD21"/>
    <mergeCell ref="BE21:BO21"/>
    <mergeCell ref="BP21:CB21"/>
    <mergeCell ref="I20:N20"/>
    <mergeCell ref="Q20:Y20"/>
    <mergeCell ref="Z20:AI20"/>
    <mergeCell ref="AJ20:AR20"/>
    <mergeCell ref="AS20:BD20"/>
    <mergeCell ref="BE20:BO20"/>
    <mergeCell ref="BP22:CB22"/>
    <mergeCell ref="I23:N23"/>
    <mergeCell ref="Q23:Y23"/>
    <mergeCell ref="Z23:AI23"/>
    <mergeCell ref="AJ23:AR23"/>
    <mergeCell ref="AS23:BD23"/>
    <mergeCell ref="BE23:BO23"/>
    <mergeCell ref="BP23:CB23"/>
    <mergeCell ref="I22:N22"/>
    <mergeCell ref="Q22:Y22"/>
    <mergeCell ref="Z22:AI22"/>
    <mergeCell ref="AJ22:AR22"/>
    <mergeCell ref="AS22:BD22"/>
    <mergeCell ref="BE22:BO22"/>
    <mergeCell ref="I26:CB26"/>
    <mergeCell ref="BP24:CB24"/>
    <mergeCell ref="I25:N25"/>
    <mergeCell ref="Q25:Y25"/>
    <mergeCell ref="Z25:AI25"/>
    <mergeCell ref="AJ25:AR25"/>
    <mergeCell ref="AS25:BD25"/>
    <mergeCell ref="BE25:BO25"/>
    <mergeCell ref="BP25:CB25"/>
    <mergeCell ref="I24:N24"/>
    <mergeCell ref="Q24:Y24"/>
    <mergeCell ref="Z24:AI24"/>
    <mergeCell ref="AJ24:AR24"/>
    <mergeCell ref="AS24:BD24"/>
    <mergeCell ref="BE24:BO24"/>
  </mergeCells>
  <hyperlinks>
    <hyperlink ref="A1" location="TOC!A1" display="TOC" xr:uid="{9A721A4F-3462-4877-8533-C0E2A1F1226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selection activeCell="B39" sqref="B39"/>
    </sheetView>
  </sheetViews>
  <sheetFormatPr defaultRowHeight="15" x14ac:dyDescent="0.25"/>
  <cols>
    <col min="1" max="1" width="9.5703125" customWidth="1"/>
    <col min="2" max="2" width="22.28515625" customWidth="1"/>
    <col min="3" max="3" width="38.5703125" customWidth="1"/>
    <col min="4" max="4" width="19.28515625" customWidth="1"/>
  </cols>
  <sheetData>
    <row r="1" spans="1:4" x14ac:dyDescent="0.25">
      <c r="A1" s="1" t="s">
        <v>0</v>
      </c>
    </row>
    <row r="3" spans="1:4" s="28" customFormat="1" x14ac:dyDescent="0.25">
      <c r="A3" s="27" t="s">
        <v>77</v>
      </c>
    </row>
    <row r="4" spans="1:4" s="30" customFormat="1" x14ac:dyDescent="0.25">
      <c r="A4" s="29" t="s">
        <v>78</v>
      </c>
    </row>
    <row r="6" spans="1:4" x14ac:dyDescent="0.25">
      <c r="A6" s="26" t="s">
        <v>23</v>
      </c>
      <c r="B6" t="s">
        <v>15</v>
      </c>
      <c r="C6" t="s">
        <v>99</v>
      </c>
    </row>
    <row r="7" spans="1:4" x14ac:dyDescent="0.25">
      <c r="A7" s="26" t="s">
        <v>23</v>
      </c>
      <c r="B7" t="s">
        <v>16</v>
      </c>
      <c r="C7" t="s">
        <v>100</v>
      </c>
    </row>
    <row r="8" spans="1:4" x14ac:dyDescent="0.25">
      <c r="A8" s="26" t="s">
        <v>23</v>
      </c>
      <c r="B8" t="s">
        <v>79</v>
      </c>
      <c r="C8" t="s">
        <v>101</v>
      </c>
    </row>
    <row r="9" spans="1:4" x14ac:dyDescent="0.25">
      <c r="A9" s="26" t="s">
        <v>23</v>
      </c>
      <c r="B9" t="s">
        <v>17</v>
      </c>
      <c r="C9" t="s">
        <v>102</v>
      </c>
    </row>
    <row r="10" spans="1:4" x14ac:dyDescent="0.25">
      <c r="A10" s="26" t="s">
        <v>23</v>
      </c>
      <c r="B10" t="s">
        <v>18</v>
      </c>
      <c r="C10" t="s">
        <v>103</v>
      </c>
    </row>
    <row r="11" spans="1:4" x14ac:dyDescent="0.25">
      <c r="A11" s="26" t="s">
        <v>23</v>
      </c>
      <c r="B11" t="s">
        <v>108</v>
      </c>
      <c r="C11" t="s">
        <v>109</v>
      </c>
    </row>
    <row r="12" spans="1:4" x14ac:dyDescent="0.25">
      <c r="A12" s="26" t="s">
        <v>23</v>
      </c>
      <c r="B12" t="s">
        <v>70</v>
      </c>
      <c r="C12" t="s">
        <v>105</v>
      </c>
    </row>
    <row r="13" spans="1:4" x14ac:dyDescent="0.25">
      <c r="A13" s="26"/>
    </row>
    <row r="14" spans="1:4" x14ac:dyDescent="0.25">
      <c r="A14" s="26" t="s">
        <v>110</v>
      </c>
      <c r="B14" t="s">
        <v>27</v>
      </c>
      <c r="C14" t="s">
        <v>28</v>
      </c>
    </row>
    <row r="15" spans="1:4" x14ac:dyDescent="0.25">
      <c r="A15" s="26" t="s">
        <v>110</v>
      </c>
      <c r="B15" t="s">
        <v>54</v>
      </c>
      <c r="C15" t="s">
        <v>71</v>
      </c>
    </row>
    <row r="16" spans="1:4" x14ac:dyDescent="0.25">
      <c r="A16" s="26" t="s">
        <v>110</v>
      </c>
      <c r="B16" s="26" t="s">
        <v>111</v>
      </c>
      <c r="C16" t="s">
        <v>72</v>
      </c>
      <c r="D16" t="s">
        <v>50</v>
      </c>
    </row>
    <row r="17" spans="1:4" x14ac:dyDescent="0.25">
      <c r="A17" s="26"/>
    </row>
    <row r="18" spans="1:4" x14ac:dyDescent="0.25">
      <c r="A18" s="26" t="s">
        <v>74</v>
      </c>
      <c r="B18" t="s">
        <v>51</v>
      </c>
      <c r="C18" t="s">
        <v>104</v>
      </c>
      <c r="D18" t="s">
        <v>52</v>
      </c>
    </row>
    <row r="21" spans="1:4" s="30" customFormat="1" x14ac:dyDescent="0.25">
      <c r="A21" s="29" t="s">
        <v>80</v>
      </c>
    </row>
    <row r="22" spans="1:4" x14ac:dyDescent="0.25">
      <c r="A22">
        <v>1</v>
      </c>
      <c r="B22" t="s">
        <v>227</v>
      </c>
    </row>
    <row r="23" spans="1:4" x14ac:dyDescent="0.25">
      <c r="A23">
        <v>1</v>
      </c>
      <c r="B23" t="s">
        <v>81</v>
      </c>
    </row>
    <row r="24" spans="1:4" x14ac:dyDescent="0.25">
      <c r="C24" t="s">
        <v>82</v>
      </c>
    </row>
    <row r="25" spans="1:4" x14ac:dyDescent="0.25">
      <c r="C25" t="s">
        <v>83</v>
      </c>
    </row>
    <row r="26" spans="1:4" x14ac:dyDescent="0.25">
      <c r="C26" t="s">
        <v>84</v>
      </c>
    </row>
    <row r="28" spans="1:4" x14ac:dyDescent="0.25">
      <c r="A28">
        <v>2</v>
      </c>
      <c r="B28" t="s">
        <v>85</v>
      </c>
    </row>
    <row r="29" spans="1:4" x14ac:dyDescent="0.25">
      <c r="A29">
        <v>2</v>
      </c>
      <c r="B29" t="s">
        <v>86</v>
      </c>
    </row>
    <row r="31" spans="1:4" x14ac:dyDescent="0.25">
      <c r="A31">
        <v>3</v>
      </c>
      <c r="B31" t="s">
        <v>87</v>
      </c>
    </row>
    <row r="32" spans="1:4" x14ac:dyDescent="0.25">
      <c r="C32" t="s">
        <v>88</v>
      </c>
    </row>
    <row r="33" spans="1:3" x14ac:dyDescent="0.25">
      <c r="C33" t="s">
        <v>89</v>
      </c>
    </row>
    <row r="34" spans="1:3" x14ac:dyDescent="0.25">
      <c r="C34" t="s">
        <v>90</v>
      </c>
    </row>
    <row r="35" spans="1:3" x14ac:dyDescent="0.25">
      <c r="C35" t="s">
        <v>83</v>
      </c>
    </row>
    <row r="36" spans="1:3" x14ac:dyDescent="0.25">
      <c r="C36" t="s">
        <v>84</v>
      </c>
    </row>
    <row r="38" spans="1:3" x14ac:dyDescent="0.25">
      <c r="A38">
        <v>4</v>
      </c>
      <c r="B38" t="s">
        <v>91</v>
      </c>
    </row>
    <row r="39" spans="1:3" x14ac:dyDescent="0.25">
      <c r="A39">
        <v>4</v>
      </c>
      <c r="B39" t="s">
        <v>92</v>
      </c>
    </row>
    <row r="40" spans="1:3" x14ac:dyDescent="0.25">
      <c r="C40" t="s">
        <v>93</v>
      </c>
    </row>
    <row r="41" spans="1:3" x14ac:dyDescent="0.25">
      <c r="C41" t="s">
        <v>83</v>
      </c>
    </row>
    <row r="43" spans="1:3" x14ac:dyDescent="0.25">
      <c r="A43">
        <v>5</v>
      </c>
      <c r="B43" t="s">
        <v>94</v>
      </c>
    </row>
    <row r="44" spans="1:3" x14ac:dyDescent="0.25">
      <c r="A44">
        <v>6</v>
      </c>
      <c r="B44" t="s">
        <v>95</v>
      </c>
    </row>
    <row r="47" spans="1:3" s="30" customFormat="1" x14ac:dyDescent="0.25">
      <c r="A47" s="29" t="s">
        <v>96</v>
      </c>
    </row>
    <row r="48" spans="1:3" x14ac:dyDescent="0.25">
      <c r="B48" t="s">
        <v>97</v>
      </c>
    </row>
    <row r="49" spans="2:2" x14ac:dyDescent="0.25">
      <c r="B49" t="s">
        <v>98</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310D-292F-436F-B553-68529ED4C3DF}">
  <dimension ref="A1:CQ29"/>
  <sheetViews>
    <sheetView workbookViewId="0"/>
  </sheetViews>
  <sheetFormatPr defaultRowHeight="15" x14ac:dyDescent="0.25"/>
  <cols>
    <col min="16" max="16" width="7.7109375" customWidth="1"/>
    <col min="17" max="17" width="9.140625" hidden="1" customWidth="1"/>
    <col min="18" max="18" width="5.42578125" hidden="1" customWidth="1"/>
    <col min="19" max="20" width="9.140625" hidden="1" customWidth="1"/>
    <col min="22" max="22" width="7.140625" customWidth="1"/>
    <col min="23" max="25" width="9.140625" hidden="1" customWidth="1"/>
    <col min="26" max="26" width="3.140625" hidden="1" customWidth="1"/>
    <col min="27" max="29" width="9.140625" hidden="1" customWidth="1"/>
    <col min="31" max="31" width="4" customWidth="1"/>
    <col min="32" max="39" width="9.140625" hidden="1" customWidth="1"/>
    <col min="41" max="41" width="1.42578125" customWidth="1"/>
    <col min="42" max="48" width="9.140625" hidden="1" customWidth="1"/>
    <col min="50" max="50" width="3.28515625" customWidth="1"/>
    <col min="51" max="60" width="9.140625" hidden="1" customWidth="1"/>
    <col min="62" max="62" width="7" customWidth="1"/>
    <col min="63" max="71" width="9.140625" hidden="1" customWidth="1"/>
    <col min="73" max="73" width="7.28515625" customWidth="1"/>
    <col min="74" max="84" width="9.140625" hidden="1" customWidth="1"/>
  </cols>
  <sheetData>
    <row r="1" spans="1:95" x14ac:dyDescent="0.25">
      <c r="A1" s="1" t="s">
        <v>0</v>
      </c>
    </row>
    <row r="4" spans="1:95" ht="15" customHeight="1" x14ac:dyDescent="0.25"/>
    <row r="5" spans="1:95" x14ac:dyDescent="0.25">
      <c r="O5" s="67" t="s">
        <v>322</v>
      </c>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row>
    <row r="6" spans="1:95" x14ac:dyDescent="0.25">
      <c r="O6" s="68" t="s">
        <v>323</v>
      </c>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row>
    <row r="7" spans="1:95" x14ac:dyDescent="0.25">
      <c r="O7" s="164" t="s">
        <v>324</v>
      </c>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c r="BQ7" s="164"/>
      <c r="BR7" s="164"/>
      <c r="BS7" s="164"/>
      <c r="BT7" s="164"/>
      <c r="BU7" s="164"/>
      <c r="BV7" s="164"/>
      <c r="BW7" s="164"/>
      <c r="BX7" s="164"/>
      <c r="BY7" s="164"/>
      <c r="BZ7" s="164"/>
      <c r="CA7" s="164"/>
      <c r="CB7" s="164"/>
      <c r="CC7" s="164"/>
      <c r="CD7" s="164"/>
      <c r="CE7" s="164"/>
      <c r="CF7" s="164"/>
      <c r="CG7" s="32"/>
      <c r="CH7" s="32"/>
      <c r="CI7" s="32"/>
      <c r="CJ7" s="32"/>
      <c r="CK7" s="32"/>
      <c r="CL7" s="32"/>
      <c r="CM7" s="32"/>
      <c r="CN7" s="32"/>
      <c r="CO7" s="32"/>
      <c r="CP7" s="32"/>
      <c r="CQ7" s="32"/>
    </row>
    <row r="8" spans="1:95" x14ac:dyDescent="0.25">
      <c r="O8" s="158" t="s">
        <v>325</v>
      </c>
      <c r="P8" s="158"/>
      <c r="Q8" s="158"/>
      <c r="R8" s="158"/>
      <c r="S8" s="158"/>
      <c r="T8" s="158"/>
      <c r="U8" s="165" t="s">
        <v>326</v>
      </c>
      <c r="V8" s="165"/>
      <c r="W8" s="165"/>
      <c r="X8" s="165"/>
      <c r="Y8" s="165"/>
      <c r="Z8" s="165"/>
      <c r="AA8" s="165"/>
      <c r="AB8" s="165"/>
      <c r="AC8" s="165"/>
      <c r="AD8" s="166" t="s">
        <v>327</v>
      </c>
      <c r="AE8" s="166"/>
      <c r="AF8" s="166"/>
      <c r="AG8" s="166"/>
      <c r="AH8" s="166"/>
      <c r="AI8" s="166"/>
      <c r="AJ8" s="166"/>
      <c r="AK8" s="166"/>
      <c r="AL8" s="166"/>
      <c r="AM8" s="166"/>
      <c r="AN8" s="166" t="s">
        <v>328</v>
      </c>
      <c r="AO8" s="166"/>
      <c r="AP8" s="166"/>
      <c r="AQ8" s="166"/>
      <c r="AR8" s="166"/>
      <c r="AS8" s="166"/>
      <c r="AT8" s="166"/>
      <c r="AU8" s="166"/>
      <c r="AV8" s="166"/>
      <c r="AW8" s="166" t="s">
        <v>329</v>
      </c>
      <c r="AX8" s="166"/>
      <c r="AY8" s="166"/>
      <c r="AZ8" s="166"/>
      <c r="BA8" s="166"/>
      <c r="BB8" s="166"/>
      <c r="BC8" s="166"/>
      <c r="BD8" s="166"/>
      <c r="BE8" s="166"/>
      <c r="BF8" s="166"/>
      <c r="BG8" s="166"/>
      <c r="BH8" s="166"/>
      <c r="BI8" s="166" t="s">
        <v>330</v>
      </c>
      <c r="BJ8" s="166"/>
      <c r="BK8" s="166"/>
      <c r="BL8" s="166"/>
      <c r="BM8" s="166"/>
      <c r="BN8" s="166"/>
      <c r="BO8" s="166"/>
      <c r="BP8" s="166"/>
      <c r="BQ8" s="166"/>
      <c r="BR8" s="166"/>
      <c r="BS8" s="166"/>
      <c r="BT8" s="167" t="s">
        <v>331</v>
      </c>
      <c r="BU8" s="167"/>
      <c r="BV8" s="167"/>
      <c r="BW8" s="167"/>
      <c r="BX8" s="167"/>
      <c r="BY8" s="167"/>
      <c r="BZ8" s="167"/>
      <c r="CA8" s="167"/>
      <c r="CB8" s="167"/>
      <c r="CC8" s="167"/>
      <c r="CD8" s="167"/>
      <c r="CE8" s="167"/>
      <c r="CF8" s="167"/>
      <c r="CG8" s="32"/>
      <c r="CH8" s="32"/>
      <c r="CI8" s="32"/>
      <c r="CJ8" s="32"/>
      <c r="CK8" s="32"/>
      <c r="CL8" s="32"/>
      <c r="CM8" s="32"/>
      <c r="CN8" s="32"/>
      <c r="CO8" s="32"/>
      <c r="CP8" s="32"/>
      <c r="CQ8" s="32"/>
    </row>
    <row r="9" spans="1:95" x14ac:dyDescent="0.25">
      <c r="O9" s="146">
        <v>0</v>
      </c>
      <c r="P9" s="146"/>
      <c r="Q9" s="146"/>
      <c r="R9" s="146"/>
      <c r="S9" s="146"/>
      <c r="T9" s="146"/>
      <c r="U9" s="162">
        <v>6.4000000000000001E-2</v>
      </c>
      <c r="V9" s="162"/>
      <c r="W9" s="162"/>
      <c r="X9" s="162"/>
      <c r="Y9" s="162"/>
      <c r="Z9" s="162"/>
      <c r="AA9" s="162"/>
      <c r="AB9" s="162"/>
      <c r="AC9" s="162"/>
      <c r="AD9" s="163">
        <v>5.8000000000000003E-2</v>
      </c>
      <c r="AE9" s="163"/>
      <c r="AF9" s="163"/>
      <c r="AG9" s="163"/>
      <c r="AH9" s="163"/>
      <c r="AI9" s="163"/>
      <c r="AJ9" s="163"/>
      <c r="AK9" s="163"/>
      <c r="AL9" s="163"/>
      <c r="AM9" s="163"/>
      <c r="AN9" s="163">
        <v>5.2999999999999999E-2</v>
      </c>
      <c r="AO9" s="163"/>
      <c r="AP9" s="163"/>
      <c r="AQ9" s="163"/>
      <c r="AR9" s="163"/>
      <c r="AS9" s="163"/>
      <c r="AT9" s="163"/>
      <c r="AU9" s="163"/>
      <c r="AV9" s="163"/>
      <c r="AW9" s="163">
        <v>4.8000000000000001E-2</v>
      </c>
      <c r="AX9" s="163"/>
      <c r="AY9" s="163"/>
      <c r="AZ9" s="163"/>
      <c r="BA9" s="163"/>
      <c r="BB9" s="163"/>
      <c r="BC9" s="163"/>
      <c r="BD9" s="163"/>
      <c r="BE9" s="163"/>
      <c r="BF9" s="163"/>
      <c r="BG9" s="163"/>
      <c r="BH9" s="163"/>
      <c r="BI9" s="163">
        <v>4.4999999999999998E-2</v>
      </c>
      <c r="BJ9" s="163"/>
      <c r="BK9" s="163"/>
      <c r="BL9" s="163"/>
      <c r="BM9" s="163"/>
      <c r="BN9" s="163"/>
      <c r="BO9" s="163"/>
      <c r="BP9" s="163"/>
      <c r="BQ9" s="163"/>
      <c r="BR9" s="163"/>
      <c r="BS9" s="163"/>
      <c r="BT9" s="162">
        <v>3.6999999999999998E-2</v>
      </c>
      <c r="BU9" s="162"/>
      <c r="BV9" s="162"/>
      <c r="BW9" s="162"/>
      <c r="BX9" s="162"/>
      <c r="BY9" s="162"/>
      <c r="BZ9" s="162"/>
      <c r="CA9" s="162"/>
      <c r="CB9" s="162"/>
      <c r="CC9" s="162"/>
      <c r="CD9" s="162"/>
      <c r="CE9" s="162"/>
      <c r="CF9" s="162"/>
      <c r="CG9" s="32"/>
      <c r="CH9" s="32"/>
      <c r="CI9" s="32"/>
      <c r="CJ9" s="32"/>
      <c r="CK9" s="32"/>
      <c r="CL9" s="32"/>
      <c r="CM9" s="32"/>
      <c r="CN9" s="32"/>
      <c r="CO9" s="32"/>
      <c r="CP9" s="32"/>
      <c r="CQ9" s="32"/>
    </row>
    <row r="10" spans="1:95" x14ac:dyDescent="0.25">
      <c r="O10" s="146">
        <v>1</v>
      </c>
      <c r="P10" s="146"/>
      <c r="Q10" s="146"/>
      <c r="R10" s="146"/>
      <c r="S10" s="146"/>
      <c r="T10" s="146"/>
      <c r="U10" s="147">
        <v>6.4</v>
      </c>
      <c r="V10" s="147"/>
      <c r="W10" s="147"/>
      <c r="X10" s="147"/>
      <c r="Y10" s="147"/>
      <c r="Z10" s="147"/>
      <c r="AA10" s="147"/>
      <c r="AB10" s="147"/>
      <c r="AC10" s="147"/>
      <c r="AD10" s="147">
        <v>5.8</v>
      </c>
      <c r="AE10" s="147"/>
      <c r="AF10" s="147"/>
      <c r="AG10" s="147"/>
      <c r="AH10" s="147"/>
      <c r="AI10" s="147"/>
      <c r="AJ10" s="147"/>
      <c r="AK10" s="147"/>
      <c r="AL10" s="147"/>
      <c r="AM10" s="147"/>
      <c r="AN10" s="147">
        <v>5.3</v>
      </c>
      <c r="AO10" s="147"/>
      <c r="AP10" s="147"/>
      <c r="AQ10" s="147"/>
      <c r="AR10" s="147"/>
      <c r="AS10" s="147"/>
      <c r="AT10" s="147"/>
      <c r="AU10" s="147"/>
      <c r="AV10" s="147"/>
      <c r="AW10" s="147">
        <v>4.8</v>
      </c>
      <c r="AX10" s="147"/>
      <c r="AY10" s="147"/>
      <c r="AZ10" s="147"/>
      <c r="BA10" s="147"/>
      <c r="BB10" s="147"/>
      <c r="BC10" s="147"/>
      <c r="BD10" s="147"/>
      <c r="BE10" s="147"/>
      <c r="BF10" s="147"/>
      <c r="BG10" s="147"/>
      <c r="BH10" s="147"/>
      <c r="BI10" s="147">
        <v>4.5</v>
      </c>
      <c r="BJ10" s="147"/>
      <c r="BK10" s="147"/>
      <c r="BL10" s="147"/>
      <c r="BM10" s="147"/>
      <c r="BN10" s="147"/>
      <c r="BO10" s="147"/>
      <c r="BP10" s="147"/>
      <c r="BQ10" s="147"/>
      <c r="BR10" s="147"/>
      <c r="BS10" s="147"/>
      <c r="BT10" s="148">
        <v>3.7</v>
      </c>
      <c r="BU10" s="148"/>
      <c r="BV10" s="148"/>
      <c r="BW10" s="148"/>
      <c r="BX10" s="148"/>
      <c r="BY10" s="148"/>
      <c r="BZ10" s="148"/>
      <c r="CA10" s="148"/>
      <c r="CB10" s="148"/>
      <c r="CC10" s="148"/>
      <c r="CD10" s="148"/>
      <c r="CE10" s="148"/>
      <c r="CF10" s="148"/>
      <c r="CG10" s="32"/>
      <c r="CH10" s="32"/>
      <c r="CI10" s="32"/>
      <c r="CJ10" s="32"/>
      <c r="CK10" s="32"/>
      <c r="CL10" s="32"/>
      <c r="CM10" s="32"/>
      <c r="CN10" s="32"/>
      <c r="CO10" s="32"/>
      <c r="CP10" s="32"/>
      <c r="CQ10" s="32"/>
    </row>
    <row r="11" spans="1:95" x14ac:dyDescent="0.25">
      <c r="O11" s="146">
        <v>2</v>
      </c>
      <c r="P11" s="146"/>
      <c r="Q11" s="146"/>
      <c r="R11" s="146"/>
      <c r="S11" s="146"/>
      <c r="T11" s="146"/>
      <c r="U11" s="147">
        <v>6</v>
      </c>
      <c r="V11" s="147"/>
      <c r="W11" s="147"/>
      <c r="X11" s="147"/>
      <c r="Y11" s="147"/>
      <c r="Z11" s="147"/>
      <c r="AA11" s="147"/>
      <c r="AB11" s="147"/>
      <c r="AC11" s="147"/>
      <c r="AD11" s="147">
        <v>5.5</v>
      </c>
      <c r="AE11" s="147"/>
      <c r="AF11" s="147"/>
      <c r="AG11" s="147"/>
      <c r="AH11" s="147"/>
      <c r="AI11" s="147"/>
      <c r="AJ11" s="147"/>
      <c r="AK11" s="147"/>
      <c r="AL11" s="147"/>
      <c r="AM11" s="147"/>
      <c r="AN11" s="147">
        <v>5</v>
      </c>
      <c r="AO11" s="147"/>
      <c r="AP11" s="147"/>
      <c r="AQ11" s="147"/>
      <c r="AR11" s="147"/>
      <c r="AS11" s="147"/>
      <c r="AT11" s="147"/>
      <c r="AU11" s="147"/>
      <c r="AV11" s="147"/>
      <c r="AW11" s="147">
        <v>4.5</v>
      </c>
      <c r="AX11" s="147"/>
      <c r="AY11" s="147"/>
      <c r="AZ11" s="147"/>
      <c r="BA11" s="147"/>
      <c r="BB11" s="147"/>
      <c r="BC11" s="147"/>
      <c r="BD11" s="147"/>
      <c r="BE11" s="147"/>
      <c r="BF11" s="147"/>
      <c r="BG11" s="147"/>
      <c r="BH11" s="147"/>
      <c r="BI11" s="147">
        <v>4.3</v>
      </c>
      <c r="BJ11" s="147"/>
      <c r="BK11" s="147"/>
      <c r="BL11" s="147"/>
      <c r="BM11" s="147"/>
      <c r="BN11" s="147"/>
      <c r="BO11" s="147"/>
      <c r="BP11" s="147"/>
      <c r="BQ11" s="147"/>
      <c r="BR11" s="147"/>
      <c r="BS11" s="147"/>
      <c r="BT11" s="148">
        <v>3.5</v>
      </c>
      <c r="BU11" s="148"/>
      <c r="BV11" s="148"/>
      <c r="BW11" s="148"/>
      <c r="BX11" s="148"/>
      <c r="BY11" s="148"/>
      <c r="BZ11" s="148"/>
      <c r="CA11" s="148"/>
      <c r="CB11" s="148"/>
      <c r="CC11" s="148"/>
      <c r="CD11" s="148"/>
      <c r="CE11" s="148"/>
      <c r="CF11" s="148"/>
      <c r="CG11" s="32"/>
      <c r="CH11" s="32"/>
      <c r="CI11" s="32"/>
      <c r="CJ11" s="32"/>
      <c r="CK11" s="32"/>
      <c r="CL11" s="32"/>
      <c r="CM11" s="32"/>
      <c r="CN11" s="32"/>
      <c r="CO11" s="32"/>
      <c r="CP11" s="32"/>
      <c r="CQ11" s="32"/>
    </row>
    <row r="12" spans="1:95" x14ac:dyDescent="0.25">
      <c r="O12" s="146">
        <v>3</v>
      </c>
      <c r="P12" s="146"/>
      <c r="Q12" s="146"/>
      <c r="R12" s="146"/>
      <c r="S12" s="146"/>
      <c r="T12" s="146"/>
      <c r="U12" s="147">
        <v>5.6</v>
      </c>
      <c r="V12" s="147"/>
      <c r="W12" s="147"/>
      <c r="X12" s="147"/>
      <c r="Y12" s="147"/>
      <c r="Z12" s="147"/>
      <c r="AA12" s="147"/>
      <c r="AB12" s="147"/>
      <c r="AC12" s="147"/>
      <c r="AD12" s="147">
        <v>5.3</v>
      </c>
      <c r="AE12" s="147"/>
      <c r="AF12" s="147"/>
      <c r="AG12" s="147"/>
      <c r="AH12" s="147"/>
      <c r="AI12" s="147"/>
      <c r="AJ12" s="147"/>
      <c r="AK12" s="147"/>
      <c r="AL12" s="147"/>
      <c r="AM12" s="147"/>
      <c r="AN12" s="147">
        <v>4.8</v>
      </c>
      <c r="AO12" s="147"/>
      <c r="AP12" s="147"/>
      <c r="AQ12" s="147"/>
      <c r="AR12" s="147"/>
      <c r="AS12" s="147"/>
      <c r="AT12" s="147"/>
      <c r="AU12" s="147"/>
      <c r="AV12" s="147"/>
      <c r="AW12" s="147">
        <v>4.3</v>
      </c>
      <c r="AX12" s="147"/>
      <c r="AY12" s="147"/>
      <c r="AZ12" s="147"/>
      <c r="BA12" s="147"/>
      <c r="BB12" s="147"/>
      <c r="BC12" s="147"/>
      <c r="BD12" s="147"/>
      <c r="BE12" s="147"/>
      <c r="BF12" s="147"/>
      <c r="BG12" s="147"/>
      <c r="BH12" s="147"/>
      <c r="BI12" s="147">
        <v>4.0999999999999996</v>
      </c>
      <c r="BJ12" s="147"/>
      <c r="BK12" s="147"/>
      <c r="BL12" s="147"/>
      <c r="BM12" s="147"/>
      <c r="BN12" s="147"/>
      <c r="BO12" s="147"/>
      <c r="BP12" s="147"/>
      <c r="BQ12" s="147"/>
      <c r="BR12" s="147"/>
      <c r="BS12" s="147"/>
      <c r="BT12" s="148">
        <v>3.3</v>
      </c>
      <c r="BU12" s="148"/>
      <c r="BV12" s="148"/>
      <c r="BW12" s="148"/>
      <c r="BX12" s="148"/>
      <c r="BY12" s="148"/>
      <c r="BZ12" s="148"/>
      <c r="CA12" s="148"/>
      <c r="CB12" s="148"/>
      <c r="CC12" s="148"/>
      <c r="CD12" s="148"/>
      <c r="CE12" s="148"/>
      <c r="CF12" s="148"/>
      <c r="CG12" s="32"/>
      <c r="CH12" s="32"/>
      <c r="CI12" s="32"/>
      <c r="CJ12" s="32"/>
      <c r="CK12" s="32"/>
      <c r="CL12" s="32"/>
      <c r="CM12" s="32"/>
      <c r="CN12" s="32"/>
      <c r="CO12" s="32"/>
      <c r="CP12" s="32"/>
      <c r="CQ12" s="32"/>
    </row>
    <row r="13" spans="1:95" x14ac:dyDescent="0.25">
      <c r="O13" s="146">
        <v>4</v>
      </c>
      <c r="P13" s="146"/>
      <c r="Q13" s="146"/>
      <c r="R13" s="146"/>
      <c r="S13" s="146"/>
      <c r="T13" s="146"/>
      <c r="U13" s="147">
        <v>5.4</v>
      </c>
      <c r="V13" s="147"/>
      <c r="W13" s="147"/>
      <c r="X13" s="147"/>
      <c r="Y13" s="147"/>
      <c r="Z13" s="147"/>
      <c r="AA13" s="147"/>
      <c r="AB13" s="147"/>
      <c r="AC13" s="147"/>
      <c r="AD13" s="147">
        <v>5</v>
      </c>
      <c r="AE13" s="147"/>
      <c r="AF13" s="147"/>
      <c r="AG13" s="147"/>
      <c r="AH13" s="147"/>
      <c r="AI13" s="147"/>
      <c r="AJ13" s="147"/>
      <c r="AK13" s="147"/>
      <c r="AL13" s="147"/>
      <c r="AM13" s="147"/>
      <c r="AN13" s="147">
        <v>4.5</v>
      </c>
      <c r="AO13" s="147"/>
      <c r="AP13" s="147"/>
      <c r="AQ13" s="147"/>
      <c r="AR13" s="147"/>
      <c r="AS13" s="147"/>
      <c r="AT13" s="147"/>
      <c r="AU13" s="147"/>
      <c r="AV13" s="147"/>
      <c r="AW13" s="147">
        <v>4.0999999999999996</v>
      </c>
      <c r="AX13" s="147"/>
      <c r="AY13" s="147"/>
      <c r="AZ13" s="147"/>
      <c r="BA13" s="147"/>
      <c r="BB13" s="147"/>
      <c r="BC13" s="147"/>
      <c r="BD13" s="147"/>
      <c r="BE13" s="147"/>
      <c r="BF13" s="147"/>
      <c r="BG13" s="147"/>
      <c r="BH13" s="147"/>
      <c r="BI13" s="147">
        <v>3.9</v>
      </c>
      <c r="BJ13" s="147"/>
      <c r="BK13" s="147"/>
      <c r="BL13" s="147"/>
      <c r="BM13" s="147"/>
      <c r="BN13" s="147"/>
      <c r="BO13" s="147"/>
      <c r="BP13" s="147"/>
      <c r="BQ13" s="147"/>
      <c r="BR13" s="147"/>
      <c r="BS13" s="147"/>
      <c r="BT13" s="148">
        <v>3</v>
      </c>
      <c r="BU13" s="148"/>
      <c r="BV13" s="148"/>
      <c r="BW13" s="148"/>
      <c r="BX13" s="148"/>
      <c r="BY13" s="148"/>
      <c r="BZ13" s="148"/>
      <c r="CA13" s="148"/>
      <c r="CB13" s="148"/>
      <c r="CC13" s="148"/>
      <c r="CD13" s="148"/>
      <c r="CE13" s="148"/>
      <c r="CF13" s="148"/>
      <c r="CG13" s="32"/>
      <c r="CH13" s="32"/>
      <c r="CI13" s="32"/>
      <c r="CJ13" s="32"/>
      <c r="CK13" s="32"/>
      <c r="CL13" s="32"/>
      <c r="CM13" s="32"/>
      <c r="CN13" s="32"/>
      <c r="CO13" s="32"/>
      <c r="CP13" s="32"/>
      <c r="CQ13" s="32"/>
    </row>
    <row r="14" spans="1:95" x14ac:dyDescent="0.25">
      <c r="O14" s="146">
        <v>5</v>
      </c>
      <c r="P14" s="146"/>
      <c r="Q14" s="146"/>
      <c r="R14" s="146"/>
      <c r="S14" s="146"/>
      <c r="T14" s="146"/>
      <c r="U14" s="147">
        <v>5.2</v>
      </c>
      <c r="V14" s="147"/>
      <c r="W14" s="147"/>
      <c r="X14" s="147"/>
      <c r="Y14" s="147"/>
      <c r="Z14" s="147"/>
      <c r="AA14" s="147"/>
      <c r="AB14" s="147"/>
      <c r="AC14" s="147"/>
      <c r="AD14" s="147">
        <v>4.8</v>
      </c>
      <c r="AE14" s="147"/>
      <c r="AF14" s="147"/>
      <c r="AG14" s="147"/>
      <c r="AH14" s="147"/>
      <c r="AI14" s="147"/>
      <c r="AJ14" s="147"/>
      <c r="AK14" s="147"/>
      <c r="AL14" s="147"/>
      <c r="AM14" s="147"/>
      <c r="AN14" s="147">
        <v>4.3</v>
      </c>
      <c r="AO14" s="147"/>
      <c r="AP14" s="147"/>
      <c r="AQ14" s="147"/>
      <c r="AR14" s="147"/>
      <c r="AS14" s="147"/>
      <c r="AT14" s="147"/>
      <c r="AU14" s="147"/>
      <c r="AV14" s="147"/>
      <c r="AW14" s="147">
        <v>3.9</v>
      </c>
      <c r="AX14" s="147"/>
      <c r="AY14" s="147"/>
      <c r="AZ14" s="147"/>
      <c r="BA14" s="147"/>
      <c r="BB14" s="147"/>
      <c r="BC14" s="147"/>
      <c r="BD14" s="147"/>
      <c r="BE14" s="147"/>
      <c r="BF14" s="147"/>
      <c r="BG14" s="147"/>
      <c r="BH14" s="147"/>
      <c r="BI14" s="147">
        <v>3.8</v>
      </c>
      <c r="BJ14" s="147"/>
      <c r="BK14" s="147"/>
      <c r="BL14" s="147"/>
      <c r="BM14" s="147"/>
      <c r="BN14" s="147"/>
      <c r="BO14" s="147"/>
      <c r="BP14" s="147"/>
      <c r="BQ14" s="147"/>
      <c r="BR14" s="147"/>
      <c r="BS14" s="147"/>
      <c r="BT14" s="148">
        <v>2.8</v>
      </c>
      <c r="BU14" s="148"/>
      <c r="BV14" s="148"/>
      <c r="BW14" s="148"/>
      <c r="BX14" s="148"/>
      <c r="BY14" s="148"/>
      <c r="BZ14" s="148"/>
      <c r="CA14" s="148"/>
      <c r="CB14" s="148"/>
      <c r="CC14" s="148"/>
      <c r="CD14" s="148"/>
      <c r="CE14" s="148"/>
      <c r="CF14" s="148"/>
      <c r="CG14" s="32"/>
      <c r="CH14" s="32"/>
      <c r="CI14" s="32"/>
      <c r="CJ14" s="32"/>
      <c r="CK14" s="32"/>
      <c r="CL14" s="32"/>
      <c r="CM14" s="32"/>
      <c r="CN14" s="32"/>
      <c r="CO14" s="32"/>
      <c r="CP14" s="32"/>
      <c r="CQ14" s="32"/>
    </row>
    <row r="15" spans="1:95" x14ac:dyDescent="0.25">
      <c r="O15" s="160">
        <v>10</v>
      </c>
      <c r="P15" s="160"/>
      <c r="Q15" s="160"/>
      <c r="R15" s="160"/>
      <c r="S15" s="160"/>
      <c r="T15" s="160"/>
      <c r="U15" s="147">
        <v>3.7</v>
      </c>
      <c r="V15" s="147"/>
      <c r="W15" s="147"/>
      <c r="X15" s="147"/>
      <c r="Y15" s="147"/>
      <c r="Z15" s="147"/>
      <c r="AA15" s="147"/>
      <c r="AB15" s="147"/>
      <c r="AC15" s="147"/>
      <c r="AD15" s="147">
        <v>3.4</v>
      </c>
      <c r="AE15" s="147"/>
      <c r="AF15" s="147"/>
      <c r="AG15" s="147"/>
      <c r="AH15" s="147"/>
      <c r="AI15" s="147"/>
      <c r="AJ15" s="147"/>
      <c r="AK15" s="147"/>
      <c r="AL15" s="147"/>
      <c r="AM15" s="147"/>
      <c r="AN15" s="147">
        <v>3</v>
      </c>
      <c r="AO15" s="147"/>
      <c r="AP15" s="147"/>
      <c r="AQ15" s="147"/>
      <c r="AR15" s="147"/>
      <c r="AS15" s="147"/>
      <c r="AT15" s="147"/>
      <c r="AU15" s="147"/>
      <c r="AV15" s="147"/>
      <c r="AW15" s="147">
        <v>2.7</v>
      </c>
      <c r="AX15" s="147"/>
      <c r="AY15" s="147"/>
      <c r="AZ15" s="147"/>
      <c r="BA15" s="147"/>
      <c r="BB15" s="147"/>
      <c r="BC15" s="147"/>
      <c r="BD15" s="147"/>
      <c r="BE15" s="147"/>
      <c r="BF15" s="147"/>
      <c r="BG15" s="147"/>
      <c r="BH15" s="147"/>
      <c r="BI15" s="147">
        <v>2.5</v>
      </c>
      <c r="BJ15" s="147"/>
      <c r="BK15" s="147"/>
      <c r="BL15" s="147"/>
      <c r="BM15" s="147"/>
      <c r="BN15" s="147"/>
      <c r="BO15" s="147"/>
      <c r="BP15" s="147"/>
      <c r="BQ15" s="147"/>
      <c r="BR15" s="147"/>
      <c r="BS15" s="147"/>
      <c r="BT15" s="148">
        <v>1.8</v>
      </c>
      <c r="BU15" s="148"/>
      <c r="BV15" s="148"/>
      <c r="BW15" s="148"/>
      <c r="BX15" s="148"/>
      <c r="BY15" s="148"/>
      <c r="BZ15" s="148"/>
      <c r="CA15" s="148"/>
      <c r="CB15" s="148"/>
      <c r="CC15" s="148"/>
      <c r="CD15" s="148"/>
      <c r="CE15" s="148"/>
      <c r="CF15" s="148"/>
      <c r="CG15" s="32"/>
      <c r="CH15" s="32"/>
      <c r="CI15" s="32"/>
      <c r="CJ15" s="32"/>
      <c r="CK15" s="32"/>
      <c r="CL15" s="32"/>
      <c r="CM15" s="32"/>
      <c r="CN15" s="32"/>
      <c r="CO15" s="32"/>
      <c r="CP15" s="32"/>
      <c r="CQ15" s="32"/>
    </row>
    <row r="16" spans="1:95" x14ac:dyDescent="0.25">
      <c r="O16" s="160">
        <v>15</v>
      </c>
      <c r="P16" s="160"/>
      <c r="Q16" s="160"/>
      <c r="R16" s="160"/>
      <c r="S16" s="160"/>
      <c r="T16" s="160"/>
      <c r="U16" s="147">
        <v>1.8</v>
      </c>
      <c r="V16" s="147"/>
      <c r="W16" s="147"/>
      <c r="X16" s="147"/>
      <c r="Y16" s="147"/>
      <c r="Z16" s="147"/>
      <c r="AA16" s="147"/>
      <c r="AB16" s="147"/>
      <c r="AC16" s="147"/>
      <c r="AD16" s="147">
        <v>1.7</v>
      </c>
      <c r="AE16" s="147"/>
      <c r="AF16" s="147"/>
      <c r="AG16" s="147"/>
      <c r="AH16" s="147"/>
      <c r="AI16" s="147"/>
      <c r="AJ16" s="147"/>
      <c r="AK16" s="147"/>
      <c r="AL16" s="147"/>
      <c r="AM16" s="147"/>
      <c r="AN16" s="147">
        <v>1.5</v>
      </c>
      <c r="AO16" s="147"/>
      <c r="AP16" s="147"/>
      <c r="AQ16" s="147"/>
      <c r="AR16" s="147"/>
      <c r="AS16" s="147"/>
      <c r="AT16" s="147"/>
      <c r="AU16" s="147"/>
      <c r="AV16" s="147"/>
      <c r="AW16" s="147">
        <v>1.2</v>
      </c>
      <c r="AX16" s="147"/>
      <c r="AY16" s="147"/>
      <c r="AZ16" s="147"/>
      <c r="BA16" s="147"/>
      <c r="BB16" s="147"/>
      <c r="BC16" s="147"/>
      <c r="BD16" s="147"/>
      <c r="BE16" s="147"/>
      <c r="BF16" s="147"/>
      <c r="BG16" s="147"/>
      <c r="BH16" s="147"/>
      <c r="BI16" s="147">
        <v>1.2</v>
      </c>
      <c r="BJ16" s="147"/>
      <c r="BK16" s="147"/>
      <c r="BL16" s="147"/>
      <c r="BM16" s="147"/>
      <c r="BN16" s="147"/>
      <c r="BO16" s="147"/>
      <c r="BP16" s="147"/>
      <c r="BQ16" s="147"/>
      <c r="BR16" s="147"/>
      <c r="BS16" s="147"/>
      <c r="BT16" s="148">
        <v>0.9</v>
      </c>
      <c r="BU16" s="148"/>
      <c r="BV16" s="148"/>
      <c r="BW16" s="148"/>
      <c r="BX16" s="148"/>
      <c r="BY16" s="148"/>
      <c r="BZ16" s="148"/>
      <c r="CA16" s="148"/>
      <c r="CB16" s="148"/>
      <c r="CC16" s="148"/>
      <c r="CD16" s="148"/>
      <c r="CE16" s="148"/>
      <c r="CF16" s="148"/>
      <c r="CG16" s="32"/>
      <c r="CH16" s="32"/>
      <c r="CI16" s="32"/>
      <c r="CJ16" s="32"/>
      <c r="CK16" s="32"/>
      <c r="CL16" s="32"/>
      <c r="CM16" s="32"/>
      <c r="CN16" s="32"/>
      <c r="CO16" s="32"/>
      <c r="CP16" s="32"/>
      <c r="CQ16" s="32"/>
    </row>
    <row r="17" spans="15:95" x14ac:dyDescent="0.25">
      <c r="O17" s="160">
        <v>20</v>
      </c>
      <c r="P17" s="160"/>
      <c r="Q17" s="160"/>
      <c r="R17" s="160"/>
      <c r="S17" s="160"/>
      <c r="T17" s="160"/>
      <c r="U17" s="147">
        <v>1.3</v>
      </c>
      <c r="V17" s="147"/>
      <c r="W17" s="147"/>
      <c r="X17" s="147"/>
      <c r="Y17" s="147"/>
      <c r="Z17" s="147"/>
      <c r="AA17" s="147"/>
      <c r="AB17" s="147"/>
      <c r="AC17" s="147"/>
      <c r="AD17" s="147">
        <v>1.2</v>
      </c>
      <c r="AE17" s="147"/>
      <c r="AF17" s="147"/>
      <c r="AG17" s="147"/>
      <c r="AH17" s="147"/>
      <c r="AI17" s="147"/>
      <c r="AJ17" s="147"/>
      <c r="AK17" s="147"/>
      <c r="AL17" s="147"/>
      <c r="AM17" s="147"/>
      <c r="AN17" s="147">
        <v>1.2</v>
      </c>
      <c r="AO17" s="147"/>
      <c r="AP17" s="147"/>
      <c r="AQ17" s="147"/>
      <c r="AR17" s="147"/>
      <c r="AS17" s="147"/>
      <c r="AT17" s="147"/>
      <c r="AU17" s="147"/>
      <c r="AV17" s="147"/>
      <c r="AW17" s="147">
        <v>0.8</v>
      </c>
      <c r="AX17" s="147"/>
      <c r="AY17" s="147"/>
      <c r="AZ17" s="147"/>
      <c r="BA17" s="147"/>
      <c r="BB17" s="147"/>
      <c r="BC17" s="147"/>
      <c r="BD17" s="147"/>
      <c r="BE17" s="147"/>
      <c r="BF17" s="147"/>
      <c r="BG17" s="147"/>
      <c r="BH17" s="147"/>
      <c r="BI17" s="147">
        <v>0.8</v>
      </c>
      <c r="BJ17" s="147"/>
      <c r="BK17" s="147"/>
      <c r="BL17" s="147"/>
      <c r="BM17" s="147"/>
      <c r="BN17" s="147"/>
      <c r="BO17" s="147"/>
      <c r="BP17" s="147"/>
      <c r="BQ17" s="147"/>
      <c r="BR17" s="147"/>
      <c r="BS17" s="147"/>
      <c r="BT17" s="148">
        <v>0.6</v>
      </c>
      <c r="BU17" s="148"/>
      <c r="BV17" s="148"/>
      <c r="BW17" s="148"/>
      <c r="BX17" s="148"/>
      <c r="BY17" s="148"/>
      <c r="BZ17" s="148"/>
      <c r="CA17" s="148"/>
      <c r="CB17" s="148"/>
      <c r="CC17" s="148"/>
      <c r="CD17" s="148"/>
      <c r="CE17" s="148"/>
      <c r="CF17" s="148"/>
      <c r="CG17" s="32"/>
      <c r="CH17" s="32"/>
      <c r="CI17" s="32"/>
      <c r="CJ17" s="32"/>
      <c r="CK17" s="32"/>
      <c r="CL17" s="32"/>
      <c r="CM17" s="32"/>
      <c r="CN17" s="32"/>
      <c r="CO17" s="32"/>
      <c r="CP17" s="32"/>
      <c r="CQ17" s="32"/>
    </row>
    <row r="18" spans="15:95" x14ac:dyDescent="0.25">
      <c r="O18" s="160">
        <v>25</v>
      </c>
      <c r="P18" s="160"/>
      <c r="Q18" s="160"/>
      <c r="R18" s="160"/>
      <c r="S18" s="160"/>
      <c r="T18" s="160"/>
      <c r="U18" s="147">
        <v>1.1000000000000001</v>
      </c>
      <c r="V18" s="147"/>
      <c r="W18" s="147"/>
      <c r="X18" s="147"/>
      <c r="Y18" s="147"/>
      <c r="Z18" s="147"/>
      <c r="AA18" s="147"/>
      <c r="AB18" s="147"/>
      <c r="AC18" s="147"/>
      <c r="AD18" s="147">
        <v>1</v>
      </c>
      <c r="AE18" s="147"/>
      <c r="AF18" s="147"/>
      <c r="AG18" s="147"/>
      <c r="AH18" s="147"/>
      <c r="AI18" s="147"/>
      <c r="AJ18" s="147"/>
      <c r="AK18" s="147"/>
      <c r="AL18" s="147"/>
      <c r="AM18" s="147"/>
      <c r="AN18" s="147">
        <v>0.9</v>
      </c>
      <c r="AO18" s="147"/>
      <c r="AP18" s="147"/>
      <c r="AQ18" s="147"/>
      <c r="AR18" s="147"/>
      <c r="AS18" s="147"/>
      <c r="AT18" s="147"/>
      <c r="AU18" s="147"/>
      <c r="AV18" s="147"/>
      <c r="AW18" s="147">
        <v>0.6</v>
      </c>
      <c r="AX18" s="147"/>
      <c r="AY18" s="147"/>
      <c r="AZ18" s="147"/>
      <c r="BA18" s="147"/>
      <c r="BB18" s="147"/>
      <c r="BC18" s="147"/>
      <c r="BD18" s="147"/>
      <c r="BE18" s="147"/>
      <c r="BF18" s="147"/>
      <c r="BG18" s="147"/>
      <c r="BH18" s="147"/>
      <c r="BI18" s="147">
        <v>0.6</v>
      </c>
      <c r="BJ18" s="147"/>
      <c r="BK18" s="147"/>
      <c r="BL18" s="147"/>
      <c r="BM18" s="147"/>
      <c r="BN18" s="147"/>
      <c r="BO18" s="147"/>
      <c r="BP18" s="147"/>
      <c r="BQ18" s="147"/>
      <c r="BR18" s="147"/>
      <c r="BS18" s="147"/>
      <c r="BT18" s="159"/>
      <c r="BU18" s="159"/>
      <c r="BV18" s="159"/>
      <c r="BW18" s="159"/>
      <c r="BX18" s="159"/>
      <c r="BY18" s="159"/>
      <c r="BZ18" s="159"/>
      <c r="CA18" s="159"/>
      <c r="CB18" s="159"/>
      <c r="CC18" s="159"/>
      <c r="CD18" s="159"/>
      <c r="CE18" s="159"/>
      <c r="CF18" s="159"/>
      <c r="CG18" s="32"/>
      <c r="CH18" s="32"/>
      <c r="CI18" s="32"/>
      <c r="CJ18" s="32"/>
      <c r="CK18" s="32"/>
      <c r="CL18" s="32"/>
      <c r="CM18" s="32"/>
      <c r="CN18" s="32"/>
      <c r="CO18" s="32"/>
      <c r="CP18" s="32"/>
      <c r="CQ18" s="32"/>
    </row>
    <row r="19" spans="15:95" x14ac:dyDescent="0.25">
      <c r="O19" s="160">
        <v>30</v>
      </c>
      <c r="P19" s="160"/>
      <c r="Q19" s="160"/>
      <c r="R19" s="160"/>
      <c r="S19" s="160"/>
      <c r="T19" s="160"/>
      <c r="U19" s="147">
        <v>0.9</v>
      </c>
      <c r="V19" s="147"/>
      <c r="W19" s="147"/>
      <c r="X19" s="147"/>
      <c r="Y19" s="147"/>
      <c r="Z19" s="147"/>
      <c r="AA19" s="147"/>
      <c r="AB19" s="147"/>
      <c r="AC19" s="147"/>
      <c r="AD19" s="147">
        <v>0.8</v>
      </c>
      <c r="AE19" s="147"/>
      <c r="AF19" s="147"/>
      <c r="AG19" s="147"/>
      <c r="AH19" s="147"/>
      <c r="AI19" s="147"/>
      <c r="AJ19" s="147"/>
      <c r="AK19" s="147"/>
      <c r="AL19" s="147"/>
      <c r="AM19" s="147"/>
      <c r="AN19" s="147">
        <v>0.7</v>
      </c>
      <c r="AO19" s="147"/>
      <c r="AP19" s="147"/>
      <c r="AQ19" s="147"/>
      <c r="AR19" s="147"/>
      <c r="AS19" s="147"/>
      <c r="AT19" s="147"/>
      <c r="AU19" s="147"/>
      <c r="AV19" s="147"/>
      <c r="AW19" s="147">
        <v>0.5</v>
      </c>
      <c r="AX19" s="147"/>
      <c r="AY19" s="147"/>
      <c r="AZ19" s="147"/>
      <c r="BA19" s="147"/>
      <c r="BB19" s="147"/>
      <c r="BC19" s="147"/>
      <c r="BD19" s="147"/>
      <c r="BE19" s="147"/>
      <c r="BF19" s="147"/>
      <c r="BG19" s="147"/>
      <c r="BH19" s="147"/>
      <c r="BI19" s="159"/>
      <c r="BJ19" s="159"/>
      <c r="BK19" s="159"/>
      <c r="BL19" s="159"/>
      <c r="BM19" s="159"/>
      <c r="BN19" s="159"/>
      <c r="BO19" s="159"/>
      <c r="BP19" s="159"/>
      <c r="BQ19" s="159"/>
      <c r="BR19" s="159"/>
      <c r="BS19" s="159"/>
      <c r="BT19" s="159"/>
      <c r="BU19" s="159"/>
      <c r="BV19" s="159"/>
      <c r="BW19" s="159"/>
      <c r="BX19" s="159"/>
      <c r="BY19" s="159"/>
      <c r="BZ19" s="159"/>
      <c r="CA19" s="159"/>
      <c r="CB19" s="159"/>
      <c r="CC19" s="159"/>
      <c r="CD19" s="159"/>
      <c r="CE19" s="159"/>
      <c r="CF19" s="159"/>
      <c r="CG19" s="32"/>
      <c r="CH19" s="32"/>
      <c r="CI19" s="32"/>
      <c r="CJ19" s="32"/>
      <c r="CK19" s="32"/>
      <c r="CL19" s="32"/>
      <c r="CM19" s="32"/>
      <c r="CN19" s="32"/>
      <c r="CO19" s="32"/>
      <c r="CP19" s="32"/>
      <c r="CQ19" s="32"/>
    </row>
    <row r="20" spans="15:95" x14ac:dyDescent="0.25">
      <c r="O20" s="160">
        <v>35</v>
      </c>
      <c r="P20" s="160"/>
      <c r="Q20" s="160"/>
      <c r="R20" s="160"/>
      <c r="S20" s="160"/>
      <c r="T20" s="160"/>
      <c r="U20" s="147">
        <v>0.8</v>
      </c>
      <c r="V20" s="147"/>
      <c r="W20" s="147"/>
      <c r="X20" s="147"/>
      <c r="Y20" s="147"/>
      <c r="Z20" s="147"/>
      <c r="AA20" s="147"/>
      <c r="AB20" s="147"/>
      <c r="AC20" s="147"/>
      <c r="AD20" s="147">
        <v>0.7</v>
      </c>
      <c r="AE20" s="147"/>
      <c r="AF20" s="147"/>
      <c r="AG20" s="147"/>
      <c r="AH20" s="147"/>
      <c r="AI20" s="147"/>
      <c r="AJ20" s="147"/>
      <c r="AK20" s="147"/>
      <c r="AL20" s="147"/>
      <c r="AM20" s="147"/>
      <c r="AN20" s="147">
        <v>0.6</v>
      </c>
      <c r="AO20" s="147"/>
      <c r="AP20" s="147"/>
      <c r="AQ20" s="147"/>
      <c r="AR20" s="147"/>
      <c r="AS20" s="147"/>
      <c r="AT20" s="147"/>
      <c r="AU20" s="147"/>
      <c r="AV20" s="147"/>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32"/>
      <c r="CH20" s="32"/>
      <c r="CI20" s="32"/>
      <c r="CJ20" s="32"/>
      <c r="CK20" s="32"/>
      <c r="CL20" s="32"/>
      <c r="CM20" s="32"/>
      <c r="CN20" s="32"/>
      <c r="CO20" s="32"/>
      <c r="CP20" s="32"/>
      <c r="CQ20" s="32"/>
    </row>
    <row r="21" spans="15:95" x14ac:dyDescent="0.25">
      <c r="O21" s="160">
        <v>40</v>
      </c>
      <c r="P21" s="160"/>
      <c r="Q21" s="160"/>
      <c r="R21" s="160"/>
      <c r="S21" s="160"/>
      <c r="T21" s="160"/>
      <c r="U21" s="147">
        <v>0.8</v>
      </c>
      <c r="V21" s="147"/>
      <c r="W21" s="147"/>
      <c r="X21" s="147"/>
      <c r="Y21" s="147"/>
      <c r="Z21" s="147"/>
      <c r="AA21" s="147"/>
      <c r="AB21" s="147"/>
      <c r="AC21" s="147"/>
      <c r="AD21" s="147">
        <v>0.7</v>
      </c>
      <c r="AE21" s="147"/>
      <c r="AF21" s="147"/>
      <c r="AG21" s="147"/>
      <c r="AH21" s="147"/>
      <c r="AI21" s="147"/>
      <c r="AJ21" s="147"/>
      <c r="AK21" s="147"/>
      <c r="AL21" s="147"/>
      <c r="AM21" s="147"/>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9"/>
      <c r="BQ21" s="159"/>
      <c r="BR21" s="159"/>
      <c r="BS21" s="159"/>
      <c r="BT21" s="159"/>
      <c r="BU21" s="159"/>
      <c r="BV21" s="159"/>
      <c r="BW21" s="159"/>
      <c r="BX21" s="159"/>
      <c r="BY21" s="159"/>
      <c r="BZ21" s="159"/>
      <c r="CA21" s="159"/>
      <c r="CB21" s="159"/>
      <c r="CC21" s="159"/>
      <c r="CD21" s="159"/>
      <c r="CE21" s="159"/>
      <c r="CF21" s="159"/>
      <c r="CG21" s="32"/>
      <c r="CH21" s="32"/>
      <c r="CI21" s="32"/>
      <c r="CJ21" s="32"/>
      <c r="CK21" s="32"/>
      <c r="CL21" s="32"/>
      <c r="CM21" s="32"/>
      <c r="CN21" s="32"/>
      <c r="CO21" s="32"/>
      <c r="CP21" s="32"/>
      <c r="CQ21" s="32"/>
    </row>
    <row r="22" spans="15:95" x14ac:dyDescent="0.25">
      <c r="O22" s="160">
        <v>45</v>
      </c>
      <c r="P22" s="160"/>
      <c r="Q22" s="160"/>
      <c r="R22" s="160"/>
      <c r="S22" s="160"/>
      <c r="T22" s="160"/>
      <c r="U22" s="147">
        <v>0.8</v>
      </c>
      <c r="V22" s="147"/>
      <c r="W22" s="147"/>
      <c r="X22" s="147"/>
      <c r="Y22" s="147"/>
      <c r="Z22" s="147"/>
      <c r="AA22" s="147"/>
      <c r="AB22" s="147"/>
      <c r="AC22" s="147"/>
      <c r="AD22" s="161"/>
      <c r="AE22" s="161"/>
      <c r="AF22" s="161"/>
      <c r="AG22" s="161"/>
      <c r="AH22" s="161"/>
      <c r="AI22" s="161"/>
      <c r="AJ22" s="161"/>
      <c r="AK22" s="161"/>
      <c r="AL22" s="161"/>
      <c r="AM22" s="161"/>
      <c r="AN22" s="161"/>
      <c r="AO22" s="161"/>
      <c r="AP22" s="161"/>
      <c r="AQ22" s="161"/>
      <c r="AR22" s="161"/>
      <c r="AS22" s="161"/>
      <c r="AT22" s="161"/>
      <c r="AU22" s="161"/>
      <c r="AV22" s="161"/>
      <c r="AW22" s="161"/>
      <c r="AX22" s="161"/>
      <c r="AY22" s="161"/>
      <c r="AZ22" s="161"/>
      <c r="BA22" s="161"/>
      <c r="BB22" s="161"/>
      <c r="BC22" s="161"/>
      <c r="BD22" s="161"/>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32"/>
      <c r="CH22" s="32"/>
      <c r="CI22" s="32"/>
      <c r="CJ22" s="32"/>
      <c r="CK22" s="32"/>
      <c r="CL22" s="32"/>
      <c r="CM22" s="32"/>
      <c r="CN22" s="32"/>
      <c r="CO22" s="32"/>
      <c r="CP22" s="32"/>
      <c r="CQ22" s="32"/>
    </row>
    <row r="23" spans="15:95" x14ac:dyDescent="0.25">
      <c r="O23" s="158" t="s">
        <v>332</v>
      </c>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c r="BV23" s="158"/>
      <c r="BW23" s="158"/>
      <c r="BX23" s="158"/>
      <c r="BY23" s="158"/>
      <c r="BZ23" s="158"/>
      <c r="CA23" s="158"/>
      <c r="CB23" s="158"/>
      <c r="CC23" s="158"/>
      <c r="CD23" s="158"/>
      <c r="CE23" s="158"/>
      <c r="CF23" s="158"/>
      <c r="CG23" s="32"/>
      <c r="CH23" s="32"/>
      <c r="CI23" s="32"/>
      <c r="CJ23" s="32"/>
      <c r="CK23" s="32"/>
      <c r="CL23" s="32"/>
      <c r="CM23" s="32"/>
      <c r="CN23" s="32"/>
      <c r="CO23" s="32"/>
      <c r="CP23" s="32"/>
      <c r="CQ23" s="32"/>
    </row>
    <row r="29" spans="15:95" ht="15" customHeight="1" x14ac:dyDescent="0.25"/>
  </sheetData>
  <mergeCells count="107">
    <mergeCell ref="O23:CF23"/>
    <mergeCell ref="BT21:CF21"/>
    <mergeCell ref="O22:T22"/>
    <mergeCell ref="U22:AC22"/>
    <mergeCell ref="AD22:AM22"/>
    <mergeCell ref="AN22:AV22"/>
    <mergeCell ref="AW22:BH22"/>
    <mergeCell ref="BI22:BS22"/>
    <mergeCell ref="BT22:CF22"/>
    <mergeCell ref="O21:T21"/>
    <mergeCell ref="U21:AC21"/>
    <mergeCell ref="AD21:AM21"/>
    <mergeCell ref="AN21:AV21"/>
    <mergeCell ref="AW21:BH21"/>
    <mergeCell ref="BI21:BS21"/>
    <mergeCell ref="BT19:CF19"/>
    <mergeCell ref="O20:T20"/>
    <mergeCell ref="U20:AC20"/>
    <mergeCell ref="AD20:AM20"/>
    <mergeCell ref="AN20:AV20"/>
    <mergeCell ref="AW20:BH20"/>
    <mergeCell ref="BI20:BS20"/>
    <mergeCell ref="BT20:CF20"/>
    <mergeCell ref="O19:T19"/>
    <mergeCell ref="U19:AC19"/>
    <mergeCell ref="AD19:AM19"/>
    <mergeCell ref="AN19:AV19"/>
    <mergeCell ref="AW19:BH19"/>
    <mergeCell ref="BI19:BS19"/>
    <mergeCell ref="BT17:CF17"/>
    <mergeCell ref="O18:T18"/>
    <mergeCell ref="U18:AC18"/>
    <mergeCell ref="AD18:AM18"/>
    <mergeCell ref="AN18:AV18"/>
    <mergeCell ref="AW18:BH18"/>
    <mergeCell ref="BI18:BS18"/>
    <mergeCell ref="BT18:CF18"/>
    <mergeCell ref="O17:T17"/>
    <mergeCell ref="U17:AC17"/>
    <mergeCell ref="AD17:AM17"/>
    <mergeCell ref="AN17:AV17"/>
    <mergeCell ref="AW17:BH17"/>
    <mergeCell ref="BI17:BS17"/>
    <mergeCell ref="BT15:CF15"/>
    <mergeCell ref="O16:T16"/>
    <mergeCell ref="U16:AC16"/>
    <mergeCell ref="AD16:AM16"/>
    <mergeCell ref="AN16:AV16"/>
    <mergeCell ref="AW16:BH16"/>
    <mergeCell ref="BI16:BS16"/>
    <mergeCell ref="BT16:CF16"/>
    <mergeCell ref="O15:T15"/>
    <mergeCell ref="U15:AC15"/>
    <mergeCell ref="AD15:AM15"/>
    <mergeCell ref="AN15:AV15"/>
    <mergeCell ref="AW15:BH15"/>
    <mergeCell ref="BI15:BS15"/>
    <mergeCell ref="BT13:CF13"/>
    <mergeCell ref="O14:T14"/>
    <mergeCell ref="U14:AC14"/>
    <mergeCell ref="AD14:AM14"/>
    <mergeCell ref="AN14:AV14"/>
    <mergeCell ref="AW14:BH14"/>
    <mergeCell ref="BI14:BS14"/>
    <mergeCell ref="BT14:CF14"/>
    <mergeCell ref="O13:T13"/>
    <mergeCell ref="U13:AC13"/>
    <mergeCell ref="AD13:AM13"/>
    <mergeCell ref="AN13:AV13"/>
    <mergeCell ref="AW13:BH13"/>
    <mergeCell ref="BI13:BS13"/>
    <mergeCell ref="BT11:CF11"/>
    <mergeCell ref="O12:T12"/>
    <mergeCell ref="U12:AC12"/>
    <mergeCell ref="AD12:AM12"/>
    <mergeCell ref="AN12:AV12"/>
    <mergeCell ref="AW12:BH12"/>
    <mergeCell ref="BI12:BS12"/>
    <mergeCell ref="BT12:CF12"/>
    <mergeCell ref="O11:T11"/>
    <mergeCell ref="U11:AC11"/>
    <mergeCell ref="AD11:AM11"/>
    <mergeCell ref="AN11:AV11"/>
    <mergeCell ref="AW11:BH11"/>
    <mergeCell ref="BI11:BS11"/>
    <mergeCell ref="O10:T10"/>
    <mergeCell ref="U10:AC10"/>
    <mergeCell ref="AD10:AM10"/>
    <mergeCell ref="AN10:AV10"/>
    <mergeCell ref="AW10:BH10"/>
    <mergeCell ref="BI10:BS10"/>
    <mergeCell ref="BT10:CF10"/>
    <mergeCell ref="O9:T9"/>
    <mergeCell ref="U9:AC9"/>
    <mergeCell ref="AD9:AM9"/>
    <mergeCell ref="AN9:AV9"/>
    <mergeCell ref="AW9:BH9"/>
    <mergeCell ref="BI9:BS9"/>
    <mergeCell ref="O7:CF7"/>
    <mergeCell ref="O8:T8"/>
    <mergeCell ref="U8:AC8"/>
    <mergeCell ref="AD8:AM8"/>
    <mergeCell ref="AN8:AV8"/>
    <mergeCell ref="AW8:BH8"/>
    <mergeCell ref="BI8:BS8"/>
    <mergeCell ref="BT8:CF8"/>
    <mergeCell ref="BT9:CF9"/>
  </mergeCells>
  <hyperlinks>
    <hyperlink ref="A1" location="TOC!A1" display="TOC" xr:uid="{9364D882-1BF4-44B4-AE13-237F32F11023}"/>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
  <sheetViews>
    <sheetView workbookViewId="0">
      <selection activeCell="M34" sqref="M34"/>
    </sheetView>
  </sheetViews>
  <sheetFormatPr defaultRowHeight="15" x14ac:dyDescent="0.25"/>
  <sheetData>
    <row r="1" spans="1:4" x14ac:dyDescent="0.25">
      <c r="A1" s="1" t="s">
        <v>0</v>
      </c>
      <c r="D1" s="58" t="s">
        <v>334</v>
      </c>
    </row>
  </sheetData>
  <hyperlinks>
    <hyperlink ref="A1" location="TOC!A1" display="TOC" xr:uid="{A413937B-8DC0-4002-AFB5-0FCA1F34640C}"/>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ColWidth="9.140625"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112</v>
      </c>
    </row>
    <row r="4" spans="1:2" x14ac:dyDescent="0.25">
      <c r="A4" s="3"/>
      <c r="B4" s="2" t="s">
        <v>215</v>
      </c>
    </row>
    <row r="5" spans="1:2" x14ac:dyDescent="0.25">
      <c r="A5" s="3"/>
      <c r="B5" s="2" t="s">
        <v>210</v>
      </c>
    </row>
    <row r="6" spans="1:2" x14ac:dyDescent="0.25">
      <c r="A6" s="3"/>
      <c r="B6" s="2" t="s">
        <v>209</v>
      </c>
    </row>
    <row r="7" spans="1:2" x14ac:dyDescent="0.25">
      <c r="A7" s="3"/>
      <c r="B7" s="2" t="s">
        <v>211</v>
      </c>
    </row>
    <row r="8" spans="1:2" x14ac:dyDescent="0.25">
      <c r="A8" s="3"/>
      <c r="B8" s="2" t="s">
        <v>212</v>
      </c>
    </row>
    <row r="9" spans="1:2" x14ac:dyDescent="0.25">
      <c r="A9" s="3"/>
      <c r="B9" s="2" t="s">
        <v>213</v>
      </c>
    </row>
    <row r="10" spans="1:2" x14ac:dyDescent="0.25">
      <c r="A10" s="3"/>
      <c r="B10" s="2" t="s">
        <v>214</v>
      </c>
    </row>
    <row r="11" spans="1:2" x14ac:dyDescent="0.25">
      <c r="A11" s="3"/>
    </row>
    <row r="12" spans="1:2" x14ac:dyDescent="0.25">
      <c r="A12" s="3" t="s">
        <v>225</v>
      </c>
    </row>
    <row r="13" spans="1:2" x14ac:dyDescent="0.25">
      <c r="A13" s="3"/>
      <c r="B13" s="2" t="s">
        <v>226</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election activeCell="B8" sqref="B8"/>
    </sheetView>
  </sheetViews>
  <sheetFormatPr defaultRowHeight="15" x14ac:dyDescent="0.25"/>
  <cols>
    <col min="2" max="2" width="52" customWidth="1"/>
    <col min="3" max="3" width="49.5703125" customWidth="1"/>
  </cols>
  <sheetData>
    <row r="1" spans="1:3" x14ac:dyDescent="0.25">
      <c r="A1" s="1" t="s">
        <v>0</v>
      </c>
    </row>
    <row r="4" spans="1:3" x14ac:dyDescent="0.25">
      <c r="A4" s="7" t="s">
        <v>113</v>
      </c>
      <c r="C4" s="7"/>
    </row>
    <row r="5" spans="1:3" x14ac:dyDescent="0.25">
      <c r="A5" s="31" t="s">
        <v>114</v>
      </c>
      <c r="B5" s="31" t="s">
        <v>115</v>
      </c>
      <c r="C5" s="31" t="s">
        <v>116</v>
      </c>
    </row>
    <row r="6" spans="1:3" x14ac:dyDescent="0.25">
      <c r="A6">
        <v>9</v>
      </c>
      <c r="B6" t="s">
        <v>117</v>
      </c>
      <c r="C6" t="s">
        <v>118</v>
      </c>
    </row>
    <row r="7" spans="1:3" x14ac:dyDescent="0.25">
      <c r="A7">
        <v>83</v>
      </c>
      <c r="B7" t="s">
        <v>119</v>
      </c>
      <c r="C7" t="s">
        <v>120</v>
      </c>
    </row>
    <row r="8" spans="1:3" x14ac:dyDescent="0.25">
      <c r="A8">
        <v>26</v>
      </c>
      <c r="B8" t="s">
        <v>121</v>
      </c>
      <c r="C8" t="s">
        <v>122</v>
      </c>
    </row>
    <row r="9" spans="1:3" x14ac:dyDescent="0.25">
      <c r="A9">
        <v>125</v>
      </c>
      <c r="B9" t="s">
        <v>123</v>
      </c>
      <c r="C9" t="s">
        <v>124</v>
      </c>
    </row>
    <row r="10" spans="1:3" x14ac:dyDescent="0.25">
      <c r="A10">
        <v>85</v>
      </c>
      <c r="B10" t="s">
        <v>125</v>
      </c>
      <c r="C10" t="s">
        <v>126</v>
      </c>
    </row>
    <row r="11" spans="1:3" x14ac:dyDescent="0.25">
      <c r="A11">
        <v>115</v>
      </c>
      <c r="B11" t="s">
        <v>127</v>
      </c>
      <c r="C11" t="s">
        <v>128</v>
      </c>
    </row>
    <row r="12" spans="1:3" x14ac:dyDescent="0.25">
      <c r="A12">
        <v>80</v>
      </c>
      <c r="B12" t="s">
        <v>129</v>
      </c>
      <c r="C12" t="s">
        <v>130</v>
      </c>
    </row>
    <row r="13" spans="1:3" x14ac:dyDescent="0.25">
      <c r="A13">
        <v>91</v>
      </c>
      <c r="B13" t="s">
        <v>131</v>
      </c>
      <c r="C13" t="s">
        <v>132</v>
      </c>
    </row>
    <row r="14" spans="1:3" x14ac:dyDescent="0.25">
      <c r="A14">
        <v>76</v>
      </c>
      <c r="B14" t="s">
        <v>133</v>
      </c>
      <c r="C14" t="s">
        <v>134</v>
      </c>
    </row>
    <row r="15" spans="1:3" x14ac:dyDescent="0.25">
      <c r="A15">
        <v>43</v>
      </c>
      <c r="B15" t="s">
        <v>135</v>
      </c>
      <c r="C15" t="s">
        <v>136</v>
      </c>
    </row>
    <row r="16" spans="1:3" x14ac:dyDescent="0.25">
      <c r="A16">
        <v>32</v>
      </c>
      <c r="B16" t="s">
        <v>137</v>
      </c>
      <c r="C16" t="s">
        <v>138</v>
      </c>
    </row>
    <row r="17" spans="1:3" x14ac:dyDescent="0.25">
      <c r="A17">
        <v>6</v>
      </c>
      <c r="B17" t="s">
        <v>139</v>
      </c>
      <c r="C17" t="s">
        <v>140</v>
      </c>
    </row>
    <row r="18" spans="1:3" x14ac:dyDescent="0.25">
      <c r="A18">
        <v>119</v>
      </c>
      <c r="B18" t="s">
        <v>141</v>
      </c>
      <c r="C18" t="s">
        <v>142</v>
      </c>
    </row>
    <row r="19" spans="1:3" x14ac:dyDescent="0.25">
      <c r="A19">
        <v>38</v>
      </c>
      <c r="B19" t="s">
        <v>143</v>
      </c>
      <c r="C19" t="s">
        <v>144</v>
      </c>
    </row>
    <row r="20" spans="1:3" x14ac:dyDescent="0.25">
      <c r="A20">
        <v>69</v>
      </c>
      <c r="B20" t="s">
        <v>145</v>
      </c>
      <c r="C20" t="s">
        <v>146</v>
      </c>
    </row>
    <row r="22" spans="1:3" x14ac:dyDescent="0.25">
      <c r="A22" s="7" t="s">
        <v>147</v>
      </c>
      <c r="C22" s="7"/>
    </row>
    <row r="23" spans="1:3" x14ac:dyDescent="0.25">
      <c r="A23" s="31" t="s">
        <v>114</v>
      </c>
      <c r="B23" s="31"/>
      <c r="C23" s="31" t="s">
        <v>116</v>
      </c>
    </row>
    <row r="24" spans="1:3" x14ac:dyDescent="0.25">
      <c r="A24">
        <v>10</v>
      </c>
      <c r="B24" t="s">
        <v>148</v>
      </c>
      <c r="C24" t="s">
        <v>149</v>
      </c>
    </row>
    <row r="25" spans="1:3" x14ac:dyDescent="0.25">
      <c r="A25">
        <v>108</v>
      </c>
      <c r="B25" t="s">
        <v>150</v>
      </c>
      <c r="C25" t="s">
        <v>151</v>
      </c>
    </row>
    <row r="26" spans="1:3" x14ac:dyDescent="0.25">
      <c r="A26">
        <v>78</v>
      </c>
      <c r="B26" t="s">
        <v>152</v>
      </c>
      <c r="C26" t="s">
        <v>153</v>
      </c>
    </row>
    <row r="27" spans="1:3" x14ac:dyDescent="0.25">
      <c r="A27">
        <v>88</v>
      </c>
      <c r="B27" t="s">
        <v>154</v>
      </c>
      <c r="C27" t="s">
        <v>155</v>
      </c>
    </row>
    <row r="28" spans="1:3" x14ac:dyDescent="0.25">
      <c r="A28">
        <v>28</v>
      </c>
      <c r="B28" t="s">
        <v>156</v>
      </c>
      <c r="C28" t="s">
        <v>157</v>
      </c>
    </row>
    <row r="29" spans="1:3" x14ac:dyDescent="0.25">
      <c r="A29">
        <v>111</v>
      </c>
      <c r="B29" t="s">
        <v>158</v>
      </c>
      <c r="C29" t="s">
        <v>159</v>
      </c>
    </row>
    <row r="30" spans="1:3" x14ac:dyDescent="0.25">
      <c r="A30">
        <v>92</v>
      </c>
      <c r="B30" t="s">
        <v>160</v>
      </c>
      <c r="C30" t="s">
        <v>161</v>
      </c>
    </row>
    <row r="31" spans="1:3" x14ac:dyDescent="0.25">
      <c r="A31">
        <v>34</v>
      </c>
      <c r="B31" t="s">
        <v>162</v>
      </c>
      <c r="C31" t="s">
        <v>163</v>
      </c>
    </row>
    <row r="32" spans="1:3" x14ac:dyDescent="0.25">
      <c r="A32">
        <v>77</v>
      </c>
      <c r="B32" t="s">
        <v>164</v>
      </c>
      <c r="C32" t="s">
        <v>165</v>
      </c>
    </row>
    <row r="33" spans="1:3" x14ac:dyDescent="0.25">
      <c r="A33">
        <v>53</v>
      </c>
      <c r="B33" t="s">
        <v>166</v>
      </c>
      <c r="C33" t="s">
        <v>167</v>
      </c>
    </row>
    <row r="34" spans="1:3" x14ac:dyDescent="0.25">
      <c r="A34">
        <v>64</v>
      </c>
      <c r="B34" t="s">
        <v>168</v>
      </c>
      <c r="C34" t="s">
        <v>169</v>
      </c>
    </row>
    <row r="35" spans="1:3" x14ac:dyDescent="0.25">
      <c r="A35">
        <v>49</v>
      </c>
      <c r="B35" t="s">
        <v>170</v>
      </c>
      <c r="C35" t="s">
        <v>171</v>
      </c>
    </row>
    <row r="36" spans="1:3" x14ac:dyDescent="0.25">
      <c r="A36">
        <v>51</v>
      </c>
      <c r="B36" t="s">
        <v>172</v>
      </c>
      <c r="C36" t="s">
        <v>173</v>
      </c>
    </row>
    <row r="37" spans="1:3" x14ac:dyDescent="0.25">
      <c r="A37">
        <v>2</v>
      </c>
      <c r="B37" t="s">
        <v>174</v>
      </c>
      <c r="C37" t="s">
        <v>175</v>
      </c>
    </row>
    <row r="38" spans="1:3" x14ac:dyDescent="0.25">
      <c r="A38">
        <v>73</v>
      </c>
      <c r="B38" t="s">
        <v>176</v>
      </c>
      <c r="C38" t="s">
        <v>177</v>
      </c>
    </row>
    <row r="40" spans="1:3" x14ac:dyDescent="0.25">
      <c r="A40" s="7" t="s">
        <v>178</v>
      </c>
      <c r="C40" s="7"/>
    </row>
    <row r="41" spans="1:3" x14ac:dyDescent="0.25">
      <c r="A41" s="31" t="s">
        <v>114</v>
      </c>
      <c r="B41" s="31"/>
      <c r="C41" s="31" t="s">
        <v>116</v>
      </c>
    </row>
    <row r="42" spans="1:3" x14ac:dyDescent="0.25">
      <c r="A42">
        <v>150</v>
      </c>
      <c r="B42" t="s">
        <v>179</v>
      </c>
      <c r="C42" t="s">
        <v>180</v>
      </c>
    </row>
    <row r="43" spans="1:3" x14ac:dyDescent="0.25">
      <c r="A43">
        <v>84</v>
      </c>
      <c r="B43" t="s">
        <v>181</v>
      </c>
      <c r="C43" t="s">
        <v>182</v>
      </c>
    </row>
    <row r="44" spans="1:3" x14ac:dyDescent="0.25">
      <c r="A44">
        <v>72</v>
      </c>
      <c r="B44" t="s">
        <v>183</v>
      </c>
      <c r="C44" t="s">
        <v>184</v>
      </c>
    </row>
    <row r="45" spans="1:3" x14ac:dyDescent="0.25">
      <c r="A45">
        <v>140</v>
      </c>
      <c r="B45" t="s">
        <v>185</v>
      </c>
      <c r="C45" t="s">
        <v>186</v>
      </c>
    </row>
    <row r="46" spans="1:3" x14ac:dyDescent="0.25">
      <c r="A46">
        <v>86</v>
      </c>
      <c r="B46" t="s">
        <v>187</v>
      </c>
      <c r="C46" t="s">
        <v>188</v>
      </c>
    </row>
    <row r="47" spans="1:3" x14ac:dyDescent="0.25">
      <c r="A47">
        <v>149</v>
      </c>
      <c r="B47" t="s">
        <v>189</v>
      </c>
      <c r="C47" t="s">
        <v>190</v>
      </c>
    </row>
    <row r="48" spans="1:3" x14ac:dyDescent="0.25">
      <c r="A48">
        <v>117</v>
      </c>
      <c r="B48" t="s">
        <v>191</v>
      </c>
      <c r="C48" t="s">
        <v>192</v>
      </c>
    </row>
    <row r="49" spans="1:3" x14ac:dyDescent="0.25">
      <c r="A49">
        <v>68</v>
      </c>
      <c r="B49" t="s">
        <v>193</v>
      </c>
      <c r="C49" t="s">
        <v>194</v>
      </c>
    </row>
    <row r="50" spans="1:3" x14ac:dyDescent="0.25">
      <c r="A50">
        <v>133</v>
      </c>
      <c r="B50" t="s">
        <v>195</v>
      </c>
      <c r="C50" t="s">
        <v>196</v>
      </c>
    </row>
    <row r="51" spans="1:3" x14ac:dyDescent="0.25">
      <c r="A51">
        <v>5</v>
      </c>
      <c r="B51" t="s">
        <v>197</v>
      </c>
      <c r="C51" t="s">
        <v>198</v>
      </c>
    </row>
    <row r="52" spans="1:3" x14ac:dyDescent="0.25">
      <c r="A52">
        <v>19</v>
      </c>
      <c r="B52" t="s">
        <v>199</v>
      </c>
      <c r="C52" t="s">
        <v>200</v>
      </c>
    </row>
    <row r="53" spans="1:3" x14ac:dyDescent="0.25">
      <c r="A53">
        <v>99</v>
      </c>
      <c r="B53" t="s">
        <v>201</v>
      </c>
      <c r="C53" t="s">
        <v>202</v>
      </c>
    </row>
    <row r="54" spans="1:3" x14ac:dyDescent="0.25">
      <c r="A54">
        <v>30</v>
      </c>
      <c r="B54" t="s">
        <v>203</v>
      </c>
      <c r="C54" t="s">
        <v>204</v>
      </c>
    </row>
    <row r="55" spans="1:3" x14ac:dyDescent="0.25">
      <c r="A55">
        <v>135</v>
      </c>
      <c r="B55" t="s">
        <v>205</v>
      </c>
      <c r="C55" t="s">
        <v>206</v>
      </c>
    </row>
    <row r="56" spans="1:3" x14ac:dyDescent="0.25">
      <c r="A56">
        <v>146</v>
      </c>
      <c r="B56" t="s">
        <v>207</v>
      </c>
      <c r="C56" t="s">
        <v>208</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tabSelected="1" zoomScaleNormal="100" workbookViewId="0">
      <pane xSplit="5" ySplit="7" topLeftCell="F8" activePane="bottomRight" state="frozen"/>
      <selection pane="topRight" activeCell="D1" sqref="D1"/>
      <selection pane="bottomLeft" activeCell="A4" sqref="A4"/>
      <selection pane="bottomRight" activeCell="A13" sqref="A13:XFD13"/>
    </sheetView>
  </sheetViews>
  <sheetFormatPr defaultRowHeight="15" x14ac:dyDescent="0.25"/>
  <cols>
    <col min="2" max="2" width="12.85546875" customWidth="1"/>
    <col min="3" max="3" width="24.7109375" customWidth="1"/>
    <col min="4" max="4" width="19.85546875" customWidth="1"/>
    <col min="5" max="5" width="35.28515625" customWidth="1"/>
    <col min="6" max="6" width="22.5703125" customWidth="1"/>
    <col min="7" max="7" width="12.42578125" customWidth="1"/>
    <col min="8" max="8" width="18.5703125" customWidth="1"/>
    <col min="9" max="9" width="26" customWidth="1"/>
    <col min="10" max="10" width="15.5703125" customWidth="1"/>
    <col min="11" max="11" width="44"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412</v>
      </c>
    </row>
    <row r="4" spans="1:12" x14ac:dyDescent="0.25">
      <c r="A4" s="1"/>
    </row>
    <row r="5" spans="1:12" x14ac:dyDescent="0.25">
      <c r="A5" s="1"/>
    </row>
    <row r="6" spans="1:12" ht="60" x14ac:dyDescent="0.25">
      <c r="J6" s="24" t="s">
        <v>66</v>
      </c>
      <c r="K6" s="24"/>
      <c r="L6" s="24"/>
    </row>
    <row r="7" spans="1:12" s="7" customFormat="1" x14ac:dyDescent="0.25">
      <c r="B7" s="7" t="s">
        <v>24</v>
      </c>
      <c r="C7" s="7" t="s">
        <v>19</v>
      </c>
      <c r="D7" s="7" t="s">
        <v>413</v>
      </c>
      <c r="E7" s="7" t="s">
        <v>20</v>
      </c>
      <c r="F7" s="7" t="s">
        <v>53</v>
      </c>
      <c r="G7" s="7" t="s">
        <v>69</v>
      </c>
      <c r="H7" s="7" t="s">
        <v>67</v>
      </c>
      <c r="I7" s="7" t="s">
        <v>64</v>
      </c>
      <c r="J7" s="7" t="s">
        <v>65</v>
      </c>
      <c r="K7" s="7" t="s">
        <v>68</v>
      </c>
    </row>
    <row r="8" spans="1:12" s="7" customFormat="1" x14ac:dyDescent="0.25">
      <c r="B8" s="92" t="s">
        <v>414</v>
      </c>
      <c r="C8" s="92" t="s">
        <v>415</v>
      </c>
      <c r="D8" s="26" t="s">
        <v>416</v>
      </c>
      <c r="E8" t="s">
        <v>149</v>
      </c>
      <c r="F8" t="s">
        <v>418</v>
      </c>
    </row>
    <row r="9" spans="1:12" s="7" customFormat="1" x14ac:dyDescent="0.25">
      <c r="B9" s="92" t="s">
        <v>414</v>
      </c>
      <c r="C9" s="92" t="s">
        <v>417</v>
      </c>
      <c r="D9" s="26" t="s">
        <v>416</v>
      </c>
      <c r="F9" s="92" t="s">
        <v>419</v>
      </c>
    </row>
    <row r="10" spans="1:12" s="7" customFormat="1" x14ac:dyDescent="0.25"/>
    <row r="11" spans="1:12" x14ac:dyDescent="0.25">
      <c r="B11" s="26" t="s">
        <v>23</v>
      </c>
      <c r="C11" s="26" t="s">
        <v>15</v>
      </c>
      <c r="D11" s="26" t="s">
        <v>421</v>
      </c>
      <c r="E11" s="26" t="s">
        <v>21</v>
      </c>
      <c r="F11" s="98">
        <v>116273</v>
      </c>
      <c r="G11" s="93">
        <v>1000000</v>
      </c>
      <c r="H11" s="52" t="s">
        <v>262</v>
      </c>
      <c r="I11" s="53" t="s">
        <v>263</v>
      </c>
      <c r="J11" s="54" t="s">
        <v>264</v>
      </c>
    </row>
    <row r="12" spans="1:12" x14ac:dyDescent="0.25">
      <c r="B12" s="26" t="s">
        <v>23</v>
      </c>
      <c r="C12" s="26" t="s">
        <v>16</v>
      </c>
      <c r="D12" s="26" t="s">
        <v>421</v>
      </c>
      <c r="E12" s="26" t="s">
        <v>22</v>
      </c>
      <c r="F12" s="98">
        <v>144793</v>
      </c>
      <c r="G12" s="93">
        <v>1000000</v>
      </c>
      <c r="H12" s="52" t="s">
        <v>262</v>
      </c>
      <c r="I12" s="53" t="s">
        <v>263</v>
      </c>
      <c r="J12" s="54" t="s">
        <v>264</v>
      </c>
    </row>
    <row r="13" spans="1:12" x14ac:dyDescent="0.25">
      <c r="B13" s="26" t="s">
        <v>23</v>
      </c>
      <c r="C13" t="s">
        <v>79</v>
      </c>
      <c r="D13" s="26" t="s">
        <v>421</v>
      </c>
      <c r="E13" t="s">
        <v>101</v>
      </c>
      <c r="F13" s="98">
        <v>266704</v>
      </c>
      <c r="G13" s="93">
        <v>1000000</v>
      </c>
      <c r="H13" s="52" t="s">
        <v>262</v>
      </c>
      <c r="I13" s="53" t="s">
        <v>263</v>
      </c>
      <c r="J13" s="54" t="s">
        <v>264</v>
      </c>
    </row>
    <row r="14" spans="1:12" x14ac:dyDescent="0.25">
      <c r="B14" s="26" t="s">
        <v>23</v>
      </c>
      <c r="C14" s="26" t="s">
        <v>17</v>
      </c>
      <c r="D14" s="26" t="s">
        <v>421</v>
      </c>
      <c r="E14" s="26" t="s">
        <v>25</v>
      </c>
      <c r="F14" s="98">
        <v>182901</v>
      </c>
      <c r="G14" s="93">
        <v>1000000</v>
      </c>
      <c r="H14" s="52" t="s">
        <v>262</v>
      </c>
      <c r="I14" s="53" t="s">
        <v>263</v>
      </c>
      <c r="J14" s="54" t="s">
        <v>265</v>
      </c>
      <c r="L14" s="76" t="e">
        <f>#REF!+F16</f>
        <v>#REF!</v>
      </c>
    </row>
    <row r="15" spans="1:12" x14ac:dyDescent="0.25">
      <c r="B15" s="26" t="s">
        <v>23</v>
      </c>
      <c r="C15" s="26" t="s">
        <v>18</v>
      </c>
      <c r="D15" s="26" t="s">
        <v>421</v>
      </c>
      <c r="E15" s="26" t="s">
        <v>26</v>
      </c>
      <c r="F15" s="98">
        <v>144793</v>
      </c>
      <c r="G15" s="93">
        <v>1000000</v>
      </c>
      <c r="H15" s="52" t="s">
        <v>262</v>
      </c>
      <c r="I15" s="53" t="s">
        <v>263</v>
      </c>
      <c r="J15" s="54" t="s">
        <v>265</v>
      </c>
      <c r="L15" s="53"/>
    </row>
    <row r="16" spans="1:12" x14ac:dyDescent="0.25">
      <c r="B16" s="26" t="s">
        <v>23</v>
      </c>
      <c r="C16" t="s">
        <v>108</v>
      </c>
      <c r="D16" s="26" t="s">
        <v>421</v>
      </c>
      <c r="E16" t="s">
        <v>109</v>
      </c>
      <c r="F16" s="98">
        <v>66628</v>
      </c>
      <c r="G16" s="93">
        <v>1000000</v>
      </c>
      <c r="H16" s="52" t="s">
        <v>262</v>
      </c>
      <c r="I16" s="53" t="s">
        <v>263</v>
      </c>
      <c r="J16" s="54" t="s">
        <v>265</v>
      </c>
      <c r="L16" s="53"/>
    </row>
    <row r="17" spans="2:12" ht="15.75" customHeight="1" x14ac:dyDescent="0.25">
      <c r="B17" s="26" t="s">
        <v>23</v>
      </c>
      <c r="C17" s="26" t="s">
        <v>70</v>
      </c>
      <c r="D17" s="26" t="s">
        <v>421</v>
      </c>
      <c r="E17" s="26" t="s">
        <v>73</v>
      </c>
      <c r="F17" s="98">
        <v>29826</v>
      </c>
      <c r="G17" s="93">
        <v>1000000</v>
      </c>
      <c r="H17" s="52" t="s">
        <v>262</v>
      </c>
      <c r="I17" s="53" t="s">
        <v>263</v>
      </c>
      <c r="J17" s="54" t="s">
        <v>266</v>
      </c>
      <c r="L17" s="53"/>
    </row>
    <row r="18" spans="2:12" x14ac:dyDescent="0.25">
      <c r="B18" s="26" t="s">
        <v>23</v>
      </c>
      <c r="C18" s="26" t="s">
        <v>420</v>
      </c>
      <c r="D18" s="26" t="s">
        <v>421</v>
      </c>
      <c r="E18" s="26" t="s">
        <v>422</v>
      </c>
      <c r="F18" s="99" t="s">
        <v>423</v>
      </c>
      <c r="G18" s="26"/>
      <c r="H18" s="26"/>
      <c r="I18" s="26"/>
      <c r="J18" s="94"/>
      <c r="K18" s="26"/>
      <c r="L18" s="95"/>
    </row>
    <row r="19" spans="2:12" x14ac:dyDescent="0.25">
      <c r="B19" s="26"/>
      <c r="C19" s="26"/>
      <c r="D19" s="26"/>
      <c r="E19" s="26"/>
      <c r="F19" s="98"/>
      <c r="G19" s="53"/>
      <c r="H19" s="53"/>
      <c r="I19" s="53"/>
      <c r="J19" s="54"/>
      <c r="L19" s="53"/>
    </row>
    <row r="20" spans="2:12" x14ac:dyDescent="0.25">
      <c r="B20" s="26" t="s">
        <v>110</v>
      </c>
      <c r="C20" s="26" t="s">
        <v>27</v>
      </c>
      <c r="D20" s="26" t="s">
        <v>421</v>
      </c>
      <c r="E20" s="26" t="s">
        <v>28</v>
      </c>
      <c r="F20" s="100">
        <v>7.4999999999999997E-3</v>
      </c>
      <c r="G20" s="53"/>
      <c r="H20" s="55" t="s">
        <v>267</v>
      </c>
      <c r="I20" s="56" t="s">
        <v>263</v>
      </c>
      <c r="J20" s="57" t="s">
        <v>268</v>
      </c>
      <c r="L20" s="58" t="s">
        <v>269</v>
      </c>
    </row>
    <row r="21" spans="2:12" x14ac:dyDescent="0.25">
      <c r="B21" s="26" t="s">
        <v>110</v>
      </c>
      <c r="C21" s="26" t="s">
        <v>54</v>
      </c>
      <c r="D21" s="26" t="s">
        <v>421</v>
      </c>
      <c r="E21" s="26" t="s">
        <v>71</v>
      </c>
      <c r="F21" s="100">
        <v>2.75E-2</v>
      </c>
      <c r="G21" s="53"/>
      <c r="H21" s="55" t="s">
        <v>262</v>
      </c>
      <c r="I21" s="56" t="s">
        <v>263</v>
      </c>
      <c r="J21" s="57" t="s">
        <v>270</v>
      </c>
      <c r="K21" s="56"/>
    </row>
    <row r="22" spans="2:12" x14ac:dyDescent="0.25">
      <c r="B22" s="26" t="s">
        <v>110</v>
      </c>
      <c r="C22" s="26" t="s">
        <v>111</v>
      </c>
      <c r="D22" s="26" t="s">
        <v>421</v>
      </c>
      <c r="E22" s="26" t="s">
        <v>72</v>
      </c>
      <c r="F22" s="101">
        <v>3.5000000000000003E-2</v>
      </c>
      <c r="G22" s="53"/>
      <c r="H22" s="55" t="s">
        <v>262</v>
      </c>
      <c r="I22" s="56" t="s">
        <v>263</v>
      </c>
      <c r="J22" s="57" t="s">
        <v>270</v>
      </c>
      <c r="K22" s="56"/>
    </row>
    <row r="23" spans="2:12" x14ac:dyDescent="0.25">
      <c r="B23" s="26"/>
      <c r="C23" s="26"/>
      <c r="D23" s="26"/>
      <c r="E23" s="26"/>
      <c r="F23" s="25"/>
      <c r="G23" s="58"/>
      <c r="H23" s="59"/>
      <c r="I23" s="59"/>
      <c r="J23" s="60"/>
      <c r="K23" s="60"/>
    </row>
    <row r="24" spans="2:12" x14ac:dyDescent="0.25">
      <c r="B24" s="26" t="s">
        <v>74</v>
      </c>
      <c r="C24" s="26" t="s">
        <v>51</v>
      </c>
      <c r="D24" s="26" t="s">
        <v>416</v>
      </c>
      <c r="E24" t="s">
        <v>104</v>
      </c>
      <c r="F24" s="61" t="s">
        <v>271</v>
      </c>
      <c r="G24" s="53"/>
      <c r="H24" s="55" t="s">
        <v>262</v>
      </c>
      <c r="I24" s="56" t="s">
        <v>263</v>
      </c>
      <c r="J24" s="57" t="s">
        <v>272</v>
      </c>
      <c r="K24" s="60"/>
    </row>
    <row r="26" spans="2:12" x14ac:dyDescent="0.25">
      <c r="B26" s="26" t="s">
        <v>337</v>
      </c>
      <c r="C26" s="26" t="s">
        <v>338</v>
      </c>
      <c r="D26" s="26" t="s">
        <v>416</v>
      </c>
      <c r="E26" s="58"/>
      <c r="F26" s="57" t="s">
        <v>423</v>
      </c>
      <c r="K26" s="58" t="s">
        <v>346</v>
      </c>
      <c r="L26" s="58" t="s">
        <v>359</v>
      </c>
    </row>
    <row r="27" spans="2:12" x14ac:dyDescent="0.25">
      <c r="B27" s="26" t="s">
        <v>337</v>
      </c>
      <c r="C27" s="26" t="s">
        <v>339</v>
      </c>
      <c r="D27" s="26" t="s">
        <v>416</v>
      </c>
      <c r="E27" s="58"/>
      <c r="F27" s="57" t="s">
        <v>431</v>
      </c>
      <c r="K27" s="58" t="s">
        <v>357</v>
      </c>
      <c r="L27" s="58" t="s">
        <v>358</v>
      </c>
    </row>
    <row r="28" spans="2:12" x14ac:dyDescent="0.25">
      <c r="B28" s="26" t="s">
        <v>337</v>
      </c>
      <c r="C28" s="26" t="s">
        <v>340</v>
      </c>
      <c r="D28" s="26" t="s">
        <v>416</v>
      </c>
      <c r="E28" s="58"/>
      <c r="F28" s="57" t="s">
        <v>435</v>
      </c>
      <c r="L28" s="58" t="s">
        <v>360</v>
      </c>
    </row>
    <row r="29" spans="2:12" x14ac:dyDescent="0.25">
      <c r="B29" s="26" t="s">
        <v>337</v>
      </c>
      <c r="C29" s="26" t="s">
        <v>430</v>
      </c>
      <c r="D29" s="26" t="s">
        <v>416</v>
      </c>
      <c r="E29" s="58"/>
      <c r="F29" s="57" t="s">
        <v>431</v>
      </c>
      <c r="L29" s="58" t="s">
        <v>345</v>
      </c>
    </row>
    <row r="30" spans="2:12" x14ac:dyDescent="0.25">
      <c r="D30" s="96"/>
      <c r="E30" s="58"/>
      <c r="F30" s="58"/>
    </row>
    <row r="31" spans="2:12" ht="30" x14ac:dyDescent="0.25">
      <c r="B31" s="26" t="s">
        <v>337</v>
      </c>
      <c r="C31" s="26" t="s">
        <v>341</v>
      </c>
      <c r="D31" s="97" t="s">
        <v>421</v>
      </c>
      <c r="E31" s="57" t="s">
        <v>342</v>
      </c>
      <c r="F31" s="57">
        <v>-1</v>
      </c>
      <c r="K31" s="58" t="s">
        <v>361</v>
      </c>
    </row>
    <row r="32" spans="2:12" ht="30" x14ac:dyDescent="0.25">
      <c r="B32" s="26" t="s">
        <v>337</v>
      </c>
      <c r="C32" s="26" t="s">
        <v>343</v>
      </c>
      <c r="D32" s="97" t="s">
        <v>421</v>
      </c>
      <c r="E32" s="57" t="s">
        <v>342</v>
      </c>
      <c r="F32" s="57">
        <v>-1</v>
      </c>
    </row>
    <row r="33" spans="2:6" ht="30" x14ac:dyDescent="0.25">
      <c r="B33" s="26" t="s">
        <v>337</v>
      </c>
      <c r="C33" s="26" t="s">
        <v>344</v>
      </c>
      <c r="D33" s="97" t="s">
        <v>421</v>
      </c>
      <c r="E33" s="57" t="s">
        <v>342</v>
      </c>
      <c r="F33" s="57">
        <v>-1</v>
      </c>
    </row>
    <row r="34" spans="2:6" x14ac:dyDescent="0.25">
      <c r="B34" s="26" t="s">
        <v>337</v>
      </c>
      <c r="C34" s="26" t="s">
        <v>429</v>
      </c>
      <c r="D34" s="97" t="s">
        <v>421</v>
      </c>
      <c r="E34" s="57" t="s">
        <v>342</v>
      </c>
      <c r="F34" s="57">
        <v>-1</v>
      </c>
    </row>
    <row r="35" spans="2:6" x14ac:dyDescent="0.25">
      <c r="D35" s="96"/>
    </row>
    <row r="36" spans="2:6" x14ac:dyDescent="0.25">
      <c r="B36" s="97" t="s">
        <v>337</v>
      </c>
      <c r="C36" s="97" t="s">
        <v>425</v>
      </c>
      <c r="D36" s="97" t="s">
        <v>424</v>
      </c>
      <c r="F36" s="57">
        <v>0</v>
      </c>
    </row>
  </sheetData>
  <hyperlinks>
    <hyperlink ref="A1" location="TOC!A1" display="TOC"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7" zoomScale="120" zoomScaleNormal="120" workbookViewId="0">
      <selection activeCell="AC20" sqref="AC20"/>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row r="1" spans="1:1" x14ac:dyDescent="0.25">
      <c r="A1" s="1" t="s">
        <v>0</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I28" sqref="I28"/>
    </sheetView>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J102"/>
  <sheetViews>
    <sheetView zoomScaleNormal="100" workbookViewId="0">
      <selection activeCell="P16" sqref="P16"/>
    </sheetView>
  </sheetViews>
  <sheetFormatPr defaultColWidth="9.140625" defaultRowHeight="15" x14ac:dyDescent="0.25"/>
  <cols>
    <col min="1" max="19" width="9.140625" style="10"/>
    <col min="20" max="20" width="9.140625" style="10" customWidth="1"/>
    <col min="21" max="21" width="2.7109375" style="10" hidden="1" customWidth="1"/>
    <col min="22" max="22" width="5.5703125" style="10" hidden="1" customWidth="1"/>
    <col min="23" max="25" width="9.140625" style="10" hidden="1" customWidth="1"/>
    <col min="26" max="26" width="9.140625" style="10"/>
    <col min="27" max="27" width="5.28515625" style="10" customWidth="1"/>
    <col min="28" max="28" width="1.42578125" style="10" customWidth="1"/>
    <col min="29" max="34" width="9.140625" style="10" hidden="1" customWidth="1"/>
    <col min="35" max="35" width="8.140625" style="10" customWidth="1"/>
    <col min="36" max="36" width="9.140625" style="10" hidden="1" customWidth="1"/>
    <col min="37" max="37" width="0.5703125" style="10" hidden="1" customWidth="1"/>
    <col min="38" max="38" width="8.140625" style="10" customWidth="1"/>
    <col min="39" max="39" width="2.42578125" style="10" hidden="1" customWidth="1"/>
    <col min="40" max="40" width="2.5703125" style="10" hidden="1" customWidth="1"/>
    <col min="41" max="47" width="9.140625" style="10" hidden="1" customWidth="1"/>
    <col min="48" max="48" width="7.85546875" style="10" customWidth="1"/>
    <col min="49" max="58" width="9.140625" style="10" hidden="1" customWidth="1"/>
    <col min="59" max="59" width="8.42578125" style="10" customWidth="1"/>
    <col min="60" max="70" width="9.140625" style="10" hidden="1" customWidth="1"/>
    <col min="71" max="71" width="9.140625" style="10"/>
    <col min="72" max="72" width="1.28515625" style="10" customWidth="1"/>
    <col min="73" max="80" width="9.140625" style="10" hidden="1" customWidth="1"/>
    <col min="81" max="81" width="9.140625" style="10"/>
    <col min="82" max="82" width="5.85546875" style="10" customWidth="1"/>
    <col min="83" max="88" width="9.140625" style="10" hidden="1" customWidth="1"/>
    <col min="89" max="16384" width="9.140625" style="10"/>
  </cols>
  <sheetData>
    <row r="1" spans="1:88" x14ac:dyDescent="0.25">
      <c r="A1" s="9" t="s">
        <v>0</v>
      </c>
      <c r="R1" s="62" t="s">
        <v>298</v>
      </c>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row>
    <row r="2" spans="1:88" x14ac:dyDescent="0.25">
      <c r="A2" s="11" t="s">
        <v>35</v>
      </c>
      <c r="B2" s="11" t="s">
        <v>36</v>
      </c>
      <c r="R2" s="62" t="s">
        <v>273</v>
      </c>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x14ac:dyDescent="0.25">
      <c r="A3" s="11" t="s">
        <v>37</v>
      </c>
      <c r="B3" s="12" t="s">
        <v>427</v>
      </c>
      <c r="R3" s="64" t="s">
        <v>274</v>
      </c>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s="77" customFormat="1" ht="11.25" x14ac:dyDescent="0.2">
      <c r="A4" s="77" t="s">
        <v>347</v>
      </c>
    </row>
    <row r="5" spans="1:88" x14ac:dyDescent="0.25">
      <c r="R5" s="64" t="s">
        <v>275</v>
      </c>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63"/>
    </row>
    <row r="6" spans="1:88" x14ac:dyDescent="0.25">
      <c r="A6" s="13"/>
      <c r="B6" s="16"/>
      <c r="C6" s="13"/>
      <c r="D6" s="13"/>
      <c r="E6" s="40" t="s">
        <v>254</v>
      </c>
      <c r="F6" s="41" t="s">
        <v>255</v>
      </c>
      <c r="G6" s="41" t="s">
        <v>256</v>
      </c>
      <c r="H6" s="42" t="s">
        <v>257</v>
      </c>
      <c r="I6" s="42" t="s">
        <v>258</v>
      </c>
      <c r="J6" s="42" t="s">
        <v>248</v>
      </c>
      <c r="K6" s="40" t="s">
        <v>259</v>
      </c>
      <c r="L6" s="40" t="s">
        <v>260</v>
      </c>
      <c r="M6" s="40" t="s">
        <v>251</v>
      </c>
      <c r="N6" s="40" t="s">
        <v>252</v>
      </c>
      <c r="R6" s="115"/>
      <c r="S6" s="115"/>
      <c r="T6" s="115"/>
      <c r="U6" s="115"/>
      <c r="V6" s="115"/>
      <c r="W6" s="115"/>
      <c r="X6" s="115"/>
      <c r="Y6" s="115"/>
      <c r="Z6" s="113"/>
      <c r="AA6" s="113"/>
      <c r="AB6" s="113"/>
      <c r="AC6" s="113"/>
      <c r="AD6" s="113"/>
      <c r="AE6" s="113"/>
      <c r="AF6" s="113"/>
      <c r="AG6" s="113"/>
      <c r="AH6" s="113"/>
      <c r="AI6" s="111" t="s">
        <v>276</v>
      </c>
      <c r="AJ6" s="111"/>
      <c r="AK6" s="111"/>
      <c r="AL6" s="111"/>
      <c r="AM6" s="111"/>
      <c r="AN6" s="111"/>
      <c r="AO6" s="111"/>
      <c r="AP6" s="111"/>
      <c r="AQ6" s="111"/>
      <c r="AR6" s="111"/>
      <c r="AS6" s="111"/>
      <c r="AT6" s="111"/>
      <c r="AU6" s="111"/>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row>
    <row r="7" spans="1:88" x14ac:dyDescent="0.25">
      <c r="A7" s="14" t="s">
        <v>348</v>
      </c>
      <c r="B7" s="88" t="s">
        <v>39</v>
      </c>
      <c r="C7" s="15" t="s">
        <v>40</v>
      </c>
      <c r="D7" s="15" t="s">
        <v>41</v>
      </c>
      <c r="E7" s="43">
        <v>2</v>
      </c>
      <c r="F7" s="43">
        <v>7</v>
      </c>
      <c r="G7" s="43">
        <v>12</v>
      </c>
      <c r="H7" s="43">
        <v>17</v>
      </c>
      <c r="I7" s="43">
        <v>22</v>
      </c>
      <c r="J7" s="43">
        <v>27</v>
      </c>
      <c r="K7" s="43">
        <v>32</v>
      </c>
      <c r="L7" s="43">
        <v>37</v>
      </c>
      <c r="M7" s="43">
        <v>42</v>
      </c>
      <c r="N7" s="43">
        <v>47</v>
      </c>
      <c r="O7" s="51"/>
      <c r="P7" s="51"/>
      <c r="Q7" s="51"/>
      <c r="R7" s="110" t="s">
        <v>38</v>
      </c>
      <c r="S7" s="110"/>
      <c r="T7" s="110"/>
      <c r="U7" s="110"/>
      <c r="V7" s="110"/>
      <c r="W7" s="110"/>
      <c r="X7" s="110"/>
      <c r="Y7" s="110"/>
      <c r="Z7" s="110" t="s">
        <v>277</v>
      </c>
      <c r="AA7" s="110"/>
      <c r="AB7" s="110"/>
      <c r="AC7" s="110"/>
      <c r="AD7" s="110"/>
      <c r="AE7" s="110"/>
      <c r="AF7" s="110"/>
      <c r="AG7" s="110"/>
      <c r="AH7" s="110"/>
      <c r="AI7" s="110" t="s">
        <v>278</v>
      </c>
      <c r="AJ7" s="110"/>
      <c r="AK7" s="110"/>
      <c r="AL7" s="110"/>
      <c r="AM7" s="110"/>
      <c r="AN7" s="110"/>
      <c r="AO7" s="110"/>
      <c r="AP7" s="110"/>
      <c r="AQ7" s="110"/>
      <c r="AR7" s="110"/>
      <c r="AS7" s="110"/>
      <c r="AT7" s="110"/>
      <c r="AU7" s="110"/>
      <c r="AV7" s="110" t="s">
        <v>279</v>
      </c>
      <c r="AW7" s="110"/>
      <c r="AX7" s="110"/>
      <c r="AY7" s="110"/>
      <c r="AZ7" s="110"/>
      <c r="BA7" s="110"/>
      <c r="BB7" s="110"/>
      <c r="BC7" s="110"/>
      <c r="BD7" s="110"/>
      <c r="BE7" s="110"/>
      <c r="BF7" s="110"/>
      <c r="BG7" s="110" t="s">
        <v>280</v>
      </c>
      <c r="BH7" s="110"/>
      <c r="BI7" s="110"/>
      <c r="BJ7" s="110"/>
      <c r="BK7" s="110"/>
      <c r="BL7" s="110"/>
      <c r="BM7" s="110"/>
      <c r="BN7" s="110"/>
      <c r="BO7" s="110"/>
      <c r="BP7" s="110"/>
      <c r="BQ7" s="110"/>
      <c r="BR7" s="110"/>
      <c r="BS7" s="110" t="s">
        <v>281</v>
      </c>
      <c r="BT7" s="110"/>
      <c r="BU7" s="110"/>
      <c r="BV7" s="110"/>
      <c r="BW7" s="110"/>
      <c r="BX7" s="110"/>
      <c r="BY7" s="110"/>
      <c r="BZ7" s="110"/>
      <c r="CA7" s="110"/>
      <c r="CB7" s="110"/>
      <c r="CC7" s="110" t="s">
        <v>282</v>
      </c>
      <c r="CD7" s="110"/>
      <c r="CE7" s="110"/>
      <c r="CF7" s="110"/>
      <c r="CG7" s="110"/>
      <c r="CH7" s="110"/>
      <c r="CI7" s="110"/>
      <c r="CJ7" s="110"/>
    </row>
    <row r="8" spans="1:88" x14ac:dyDescent="0.25">
      <c r="B8" s="16" t="s">
        <v>42</v>
      </c>
      <c r="C8" s="17"/>
      <c r="D8" s="16"/>
      <c r="E8" s="36" t="s">
        <v>254</v>
      </c>
      <c r="F8" s="36" t="s">
        <v>255</v>
      </c>
      <c r="G8" s="36" t="s">
        <v>256</v>
      </c>
      <c r="H8" s="36" t="s">
        <v>257</v>
      </c>
      <c r="I8" s="36" t="s">
        <v>258</v>
      </c>
      <c r="J8" s="36" t="s">
        <v>248</v>
      </c>
      <c r="K8" s="36" t="s">
        <v>249</v>
      </c>
      <c r="L8" s="36" t="s">
        <v>250</v>
      </c>
      <c r="M8" s="44" t="s">
        <v>261</v>
      </c>
      <c r="N8" s="18" t="s">
        <v>252</v>
      </c>
      <c r="O8" s="69"/>
      <c r="P8" s="69"/>
      <c r="Q8" s="69"/>
      <c r="R8" s="111" t="s">
        <v>283</v>
      </c>
      <c r="S8" s="111"/>
      <c r="T8" s="111"/>
      <c r="U8" s="111"/>
      <c r="V8" s="111"/>
      <c r="W8" s="111"/>
      <c r="X8" s="111"/>
      <c r="Y8" s="111"/>
      <c r="Z8" s="112">
        <v>4911</v>
      </c>
      <c r="AA8" s="112"/>
      <c r="AB8" s="112"/>
      <c r="AC8" s="112"/>
      <c r="AD8" s="112"/>
      <c r="AE8" s="112"/>
      <c r="AF8" s="112"/>
      <c r="AG8" s="112"/>
      <c r="AH8" s="112"/>
      <c r="AI8" s="112">
        <v>1677</v>
      </c>
      <c r="AJ8" s="112"/>
      <c r="AK8" s="112"/>
      <c r="AL8" s="112"/>
      <c r="AM8" s="112"/>
      <c r="AN8" s="112"/>
      <c r="AO8" s="112"/>
      <c r="AP8" s="112"/>
      <c r="AQ8" s="112"/>
      <c r="AR8" s="112"/>
      <c r="AS8" s="112"/>
      <c r="AT8" s="112"/>
      <c r="AU8" s="112"/>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row>
    <row r="9" spans="1:88" x14ac:dyDescent="0.25">
      <c r="A9" s="37" t="s">
        <v>237</v>
      </c>
      <c r="B9" s="35" t="s">
        <v>43</v>
      </c>
      <c r="C9" s="36">
        <v>22</v>
      </c>
      <c r="D9" s="35" t="s">
        <v>362</v>
      </c>
      <c r="E9" s="45">
        <v>6588</v>
      </c>
      <c r="F9" s="45"/>
      <c r="G9" s="45"/>
      <c r="H9" s="45"/>
      <c r="I9" s="45"/>
      <c r="J9" s="45"/>
      <c r="K9" s="45"/>
      <c r="L9" s="45"/>
      <c r="M9" s="45"/>
      <c r="N9" s="45"/>
      <c r="O9" s="69"/>
      <c r="P9" s="69"/>
      <c r="Q9" s="69"/>
      <c r="R9" s="105" t="s">
        <v>284</v>
      </c>
      <c r="S9" s="105"/>
      <c r="T9" s="105"/>
      <c r="U9" s="105"/>
      <c r="V9" s="105"/>
      <c r="W9" s="105"/>
      <c r="X9" s="105"/>
      <c r="Y9" s="105"/>
      <c r="Z9" s="104">
        <v>11199</v>
      </c>
      <c r="AA9" s="104"/>
      <c r="AB9" s="104"/>
      <c r="AC9" s="104"/>
      <c r="AD9" s="104"/>
      <c r="AE9" s="104"/>
      <c r="AF9" s="104"/>
      <c r="AG9" s="104"/>
      <c r="AH9" s="104"/>
      <c r="AI9" s="104">
        <v>20254</v>
      </c>
      <c r="AJ9" s="104"/>
      <c r="AK9" s="104"/>
      <c r="AL9" s="104"/>
      <c r="AM9" s="104"/>
      <c r="AN9" s="104"/>
      <c r="AO9" s="104"/>
      <c r="AP9" s="104"/>
      <c r="AQ9" s="104"/>
      <c r="AR9" s="104"/>
      <c r="AS9" s="104"/>
      <c r="AT9" s="104"/>
      <c r="AU9" s="104"/>
      <c r="AV9" s="104">
        <v>2473</v>
      </c>
      <c r="AW9" s="104"/>
      <c r="AX9" s="104"/>
      <c r="AY9" s="104"/>
      <c r="AZ9" s="104"/>
      <c r="BA9" s="104"/>
      <c r="BB9" s="104"/>
      <c r="BC9" s="104"/>
      <c r="BD9" s="104"/>
      <c r="BE9" s="104"/>
      <c r="BF9" s="104"/>
      <c r="BG9" s="103">
        <v>1</v>
      </c>
      <c r="BH9" s="103"/>
      <c r="BI9" s="103"/>
      <c r="BJ9" s="103"/>
      <c r="BK9" s="103"/>
      <c r="BL9" s="103"/>
      <c r="BM9" s="103"/>
      <c r="BN9" s="103"/>
      <c r="BO9" s="103"/>
      <c r="BP9" s="103"/>
      <c r="BQ9" s="103"/>
      <c r="BR9" s="103"/>
      <c r="BS9" s="106"/>
      <c r="BT9" s="106"/>
      <c r="BU9" s="106"/>
      <c r="BV9" s="106"/>
      <c r="BW9" s="106"/>
      <c r="BX9" s="106"/>
      <c r="BY9" s="106"/>
      <c r="BZ9" s="106"/>
      <c r="CA9" s="106"/>
      <c r="CB9" s="106"/>
      <c r="CC9" s="106"/>
      <c r="CD9" s="106"/>
      <c r="CE9" s="106"/>
      <c r="CF9" s="106"/>
      <c r="CG9" s="106"/>
      <c r="CH9" s="106"/>
      <c r="CI9" s="106"/>
      <c r="CJ9" s="106"/>
    </row>
    <row r="10" spans="1:88" x14ac:dyDescent="0.25">
      <c r="A10" s="37" t="s">
        <v>238</v>
      </c>
      <c r="B10" s="35" t="s">
        <v>43</v>
      </c>
      <c r="C10" s="36">
        <v>27</v>
      </c>
      <c r="D10" s="35" t="s">
        <v>248</v>
      </c>
      <c r="E10" s="45">
        <v>31453</v>
      </c>
      <c r="F10" s="45">
        <v>2473</v>
      </c>
      <c r="G10" s="45">
        <v>1</v>
      </c>
      <c r="H10" s="45"/>
      <c r="I10" s="45"/>
      <c r="J10" s="45"/>
      <c r="K10" s="45"/>
      <c r="L10" s="45"/>
      <c r="M10" s="45"/>
      <c r="N10" s="45"/>
      <c r="O10" s="69"/>
      <c r="P10" s="69"/>
      <c r="Q10" s="69"/>
      <c r="R10" s="105" t="s">
        <v>285</v>
      </c>
      <c r="S10" s="105"/>
      <c r="T10" s="105"/>
      <c r="U10" s="105"/>
      <c r="V10" s="105"/>
      <c r="W10" s="105"/>
      <c r="X10" s="105"/>
      <c r="Y10" s="105"/>
      <c r="Z10" s="104">
        <v>6881</v>
      </c>
      <c r="AA10" s="104"/>
      <c r="AB10" s="104"/>
      <c r="AC10" s="104"/>
      <c r="AD10" s="104"/>
      <c r="AE10" s="104"/>
      <c r="AF10" s="104"/>
      <c r="AG10" s="104"/>
      <c r="AH10" s="104"/>
      <c r="AI10" s="104">
        <v>18243</v>
      </c>
      <c r="AJ10" s="104"/>
      <c r="AK10" s="104"/>
      <c r="AL10" s="104"/>
      <c r="AM10" s="104"/>
      <c r="AN10" s="104"/>
      <c r="AO10" s="104"/>
      <c r="AP10" s="104"/>
      <c r="AQ10" s="104"/>
      <c r="AR10" s="104"/>
      <c r="AS10" s="104"/>
      <c r="AT10" s="104"/>
      <c r="AU10" s="104"/>
      <c r="AV10" s="104">
        <v>19516</v>
      </c>
      <c r="AW10" s="104"/>
      <c r="AX10" s="104"/>
      <c r="AY10" s="104"/>
      <c r="AZ10" s="104"/>
      <c r="BA10" s="104"/>
      <c r="BB10" s="104"/>
      <c r="BC10" s="104"/>
      <c r="BD10" s="104"/>
      <c r="BE10" s="104"/>
      <c r="BF10" s="104"/>
      <c r="BG10" s="104">
        <v>4136</v>
      </c>
      <c r="BH10" s="104"/>
      <c r="BI10" s="104"/>
      <c r="BJ10" s="104"/>
      <c r="BK10" s="104"/>
      <c r="BL10" s="104"/>
      <c r="BM10" s="104"/>
      <c r="BN10" s="104"/>
      <c r="BO10" s="104"/>
      <c r="BP10" s="104"/>
      <c r="BQ10" s="104"/>
      <c r="BR10" s="104"/>
      <c r="BS10" s="103">
        <v>2</v>
      </c>
      <c r="BT10" s="103"/>
      <c r="BU10" s="103"/>
      <c r="BV10" s="103"/>
      <c r="BW10" s="103"/>
      <c r="BX10" s="103"/>
      <c r="BY10" s="103"/>
      <c r="BZ10" s="103"/>
      <c r="CA10" s="103"/>
      <c r="CB10" s="103"/>
      <c r="CC10" s="106"/>
      <c r="CD10" s="106"/>
      <c r="CE10" s="106"/>
      <c r="CF10" s="106"/>
      <c r="CG10" s="106"/>
      <c r="CH10" s="106"/>
      <c r="CI10" s="106"/>
      <c r="CJ10" s="106"/>
    </row>
    <row r="11" spans="1:88" x14ac:dyDescent="0.25">
      <c r="A11" s="37" t="s">
        <v>239</v>
      </c>
      <c r="B11" s="35" t="s">
        <v>43</v>
      </c>
      <c r="C11" s="36">
        <v>32</v>
      </c>
      <c r="D11" s="35" t="s">
        <v>249</v>
      </c>
      <c r="E11" s="45">
        <v>25124</v>
      </c>
      <c r="F11" s="45">
        <v>19516</v>
      </c>
      <c r="G11" s="45">
        <v>4136</v>
      </c>
      <c r="H11" s="45">
        <v>2</v>
      </c>
      <c r="I11" s="45"/>
      <c r="J11" s="45"/>
      <c r="K11" s="45"/>
      <c r="L11" s="45"/>
      <c r="M11" s="45"/>
      <c r="N11" s="45"/>
      <c r="O11" s="69"/>
      <c r="P11" s="69"/>
      <c r="Q11" s="69"/>
      <c r="R11" s="105" t="s">
        <v>286</v>
      </c>
      <c r="S11" s="105"/>
      <c r="T11" s="105"/>
      <c r="U11" s="105"/>
      <c r="V11" s="105"/>
      <c r="W11" s="105"/>
      <c r="X11" s="105"/>
      <c r="Y11" s="105"/>
      <c r="Z11" s="104">
        <v>5044</v>
      </c>
      <c r="AA11" s="104"/>
      <c r="AB11" s="104"/>
      <c r="AC11" s="104"/>
      <c r="AD11" s="104"/>
      <c r="AE11" s="104"/>
      <c r="AF11" s="104"/>
      <c r="AG11" s="104"/>
      <c r="AH11" s="104"/>
      <c r="AI11" s="104">
        <v>11204</v>
      </c>
      <c r="AJ11" s="104"/>
      <c r="AK11" s="104"/>
      <c r="AL11" s="104"/>
      <c r="AM11" s="104"/>
      <c r="AN11" s="104"/>
      <c r="AO11" s="104"/>
      <c r="AP11" s="104"/>
      <c r="AQ11" s="104"/>
      <c r="AR11" s="104"/>
      <c r="AS11" s="104"/>
      <c r="AT11" s="104"/>
      <c r="AU11" s="104"/>
      <c r="AV11" s="104">
        <v>17032</v>
      </c>
      <c r="AW11" s="104"/>
      <c r="AX11" s="104"/>
      <c r="AY11" s="104"/>
      <c r="AZ11" s="104"/>
      <c r="BA11" s="104"/>
      <c r="BB11" s="104"/>
      <c r="BC11" s="104"/>
      <c r="BD11" s="104"/>
      <c r="BE11" s="104"/>
      <c r="BF11" s="104"/>
      <c r="BG11" s="104">
        <v>24670</v>
      </c>
      <c r="BH11" s="104"/>
      <c r="BI11" s="104"/>
      <c r="BJ11" s="104"/>
      <c r="BK11" s="104"/>
      <c r="BL11" s="104"/>
      <c r="BM11" s="104"/>
      <c r="BN11" s="104"/>
      <c r="BO11" s="104"/>
      <c r="BP11" s="104"/>
      <c r="BQ11" s="104"/>
      <c r="BR11" s="104"/>
      <c r="BS11" s="104">
        <v>4025</v>
      </c>
      <c r="BT11" s="104"/>
      <c r="BU11" s="104"/>
      <c r="BV11" s="104"/>
      <c r="BW11" s="104"/>
      <c r="BX11" s="104"/>
      <c r="BY11" s="104"/>
      <c r="BZ11" s="104"/>
      <c r="CA11" s="104"/>
      <c r="CB11" s="104"/>
      <c r="CC11" s="103">
        <v>9</v>
      </c>
      <c r="CD11" s="103"/>
      <c r="CE11" s="103"/>
      <c r="CF11" s="103"/>
      <c r="CG11" s="103"/>
      <c r="CH11" s="103"/>
      <c r="CI11" s="103"/>
      <c r="CJ11" s="103"/>
    </row>
    <row r="12" spans="1:88" ht="14.45" customHeight="1" x14ac:dyDescent="0.25">
      <c r="A12" s="37" t="s">
        <v>240</v>
      </c>
      <c r="B12" s="35" t="s">
        <v>43</v>
      </c>
      <c r="C12" s="36">
        <v>37</v>
      </c>
      <c r="D12" s="35" t="s">
        <v>250</v>
      </c>
      <c r="E12" s="45">
        <v>16248</v>
      </c>
      <c r="F12" s="45">
        <v>17032</v>
      </c>
      <c r="G12" s="45">
        <v>24670</v>
      </c>
      <c r="H12" s="45">
        <v>4025</v>
      </c>
      <c r="I12" s="45">
        <v>9</v>
      </c>
      <c r="J12" s="45"/>
      <c r="K12" s="45"/>
      <c r="L12" s="45"/>
      <c r="M12" s="45"/>
      <c r="N12" s="45"/>
      <c r="O12" s="69"/>
      <c r="P12" s="69"/>
      <c r="Q12" s="69"/>
      <c r="R12" s="105" t="s">
        <v>287</v>
      </c>
      <c r="S12" s="105"/>
      <c r="T12" s="105"/>
      <c r="U12" s="105"/>
      <c r="V12" s="105"/>
      <c r="W12" s="105"/>
      <c r="X12" s="105"/>
      <c r="Y12" s="105"/>
      <c r="Z12" s="104">
        <v>3785</v>
      </c>
      <c r="AA12" s="104"/>
      <c r="AB12" s="104"/>
      <c r="AC12" s="104"/>
      <c r="AD12" s="104"/>
      <c r="AE12" s="104"/>
      <c r="AF12" s="104"/>
      <c r="AG12" s="104"/>
      <c r="AH12" s="104"/>
      <c r="AI12" s="104">
        <v>8177</v>
      </c>
      <c r="AJ12" s="104"/>
      <c r="AK12" s="104"/>
      <c r="AL12" s="104"/>
      <c r="AM12" s="104"/>
      <c r="AN12" s="104"/>
      <c r="AO12" s="104"/>
      <c r="AP12" s="104"/>
      <c r="AQ12" s="104"/>
      <c r="AR12" s="104"/>
      <c r="AS12" s="104"/>
      <c r="AT12" s="104"/>
      <c r="AU12" s="104"/>
      <c r="AV12" s="104">
        <v>10270</v>
      </c>
      <c r="AW12" s="104"/>
      <c r="AX12" s="104"/>
      <c r="AY12" s="104"/>
      <c r="AZ12" s="104"/>
      <c r="BA12" s="104"/>
      <c r="BB12" s="104"/>
      <c r="BC12" s="104"/>
      <c r="BD12" s="104"/>
      <c r="BE12" s="104"/>
      <c r="BF12" s="104"/>
      <c r="BG12" s="104">
        <v>18597</v>
      </c>
      <c r="BH12" s="104"/>
      <c r="BI12" s="104"/>
      <c r="BJ12" s="104"/>
      <c r="BK12" s="104"/>
      <c r="BL12" s="104"/>
      <c r="BM12" s="104"/>
      <c r="BN12" s="104"/>
      <c r="BO12" s="104"/>
      <c r="BP12" s="104"/>
      <c r="BQ12" s="104"/>
      <c r="BR12" s="104"/>
      <c r="BS12" s="104">
        <v>24170</v>
      </c>
      <c r="BT12" s="104"/>
      <c r="BU12" s="104"/>
      <c r="BV12" s="104"/>
      <c r="BW12" s="104"/>
      <c r="BX12" s="104"/>
      <c r="BY12" s="104"/>
      <c r="BZ12" s="104"/>
      <c r="CA12" s="104"/>
      <c r="CB12" s="104"/>
      <c r="CC12" s="104">
        <v>1933</v>
      </c>
      <c r="CD12" s="104"/>
      <c r="CE12" s="104"/>
      <c r="CF12" s="104"/>
      <c r="CG12" s="104"/>
      <c r="CH12" s="104"/>
      <c r="CI12" s="104"/>
      <c r="CJ12" s="104"/>
    </row>
    <row r="13" spans="1:88" x14ac:dyDescent="0.25">
      <c r="A13" s="37" t="s">
        <v>241</v>
      </c>
      <c r="B13" s="35" t="s">
        <v>43</v>
      </c>
      <c r="C13" s="36">
        <v>42</v>
      </c>
      <c r="D13" s="35" t="s">
        <v>251</v>
      </c>
      <c r="E13" s="45">
        <v>11962</v>
      </c>
      <c r="F13" s="45">
        <v>10270</v>
      </c>
      <c r="G13" s="45">
        <v>18597</v>
      </c>
      <c r="H13" s="45">
        <v>24170</v>
      </c>
      <c r="I13" s="45">
        <v>1933</v>
      </c>
      <c r="J13" s="45">
        <v>7</v>
      </c>
      <c r="K13" s="45"/>
      <c r="L13" s="45"/>
      <c r="M13" s="45"/>
      <c r="N13" s="45"/>
      <c r="O13" s="69"/>
      <c r="P13" s="69"/>
      <c r="Q13" s="69"/>
      <c r="R13" s="105" t="s">
        <v>288</v>
      </c>
      <c r="S13" s="105"/>
      <c r="T13" s="105"/>
      <c r="U13" s="105"/>
      <c r="V13" s="105"/>
      <c r="W13" s="105"/>
      <c r="X13" s="105"/>
      <c r="Y13" s="105"/>
      <c r="Z13" s="104">
        <v>3211</v>
      </c>
      <c r="AA13" s="104"/>
      <c r="AB13" s="104"/>
      <c r="AC13" s="104"/>
      <c r="AD13" s="104"/>
      <c r="AE13" s="104"/>
      <c r="AF13" s="104"/>
      <c r="AG13" s="104"/>
      <c r="AH13" s="104"/>
      <c r="AI13" s="104">
        <v>6916</v>
      </c>
      <c r="AJ13" s="104"/>
      <c r="AK13" s="104"/>
      <c r="AL13" s="104"/>
      <c r="AM13" s="104"/>
      <c r="AN13" s="104"/>
      <c r="AO13" s="104"/>
      <c r="AP13" s="104"/>
      <c r="AQ13" s="104"/>
      <c r="AR13" s="104"/>
      <c r="AS13" s="104"/>
      <c r="AT13" s="104"/>
      <c r="AU13" s="104"/>
      <c r="AV13" s="104">
        <v>8236</v>
      </c>
      <c r="AW13" s="104"/>
      <c r="AX13" s="104"/>
      <c r="AY13" s="104"/>
      <c r="AZ13" s="104"/>
      <c r="BA13" s="104"/>
      <c r="BB13" s="104"/>
      <c r="BC13" s="104"/>
      <c r="BD13" s="104"/>
      <c r="BE13" s="104"/>
      <c r="BF13" s="104"/>
      <c r="BG13" s="104">
        <v>12491</v>
      </c>
      <c r="BH13" s="104"/>
      <c r="BI13" s="104"/>
      <c r="BJ13" s="104"/>
      <c r="BK13" s="104"/>
      <c r="BL13" s="104"/>
      <c r="BM13" s="104"/>
      <c r="BN13" s="104"/>
      <c r="BO13" s="104"/>
      <c r="BP13" s="104"/>
      <c r="BQ13" s="104"/>
      <c r="BR13" s="104"/>
      <c r="BS13" s="104">
        <v>20356</v>
      </c>
      <c r="BT13" s="104"/>
      <c r="BU13" s="104"/>
      <c r="BV13" s="104"/>
      <c r="BW13" s="104"/>
      <c r="BX13" s="104"/>
      <c r="BY13" s="104"/>
      <c r="BZ13" s="104"/>
      <c r="CA13" s="104"/>
      <c r="CB13" s="104"/>
      <c r="CC13" s="104">
        <v>12982</v>
      </c>
      <c r="CD13" s="104"/>
      <c r="CE13" s="104"/>
      <c r="CF13" s="104"/>
      <c r="CG13" s="104"/>
      <c r="CH13" s="104"/>
      <c r="CI13" s="104"/>
      <c r="CJ13" s="104"/>
    </row>
    <row r="14" spans="1:88" x14ac:dyDescent="0.25">
      <c r="A14" s="37" t="s">
        <v>242</v>
      </c>
      <c r="B14" s="35" t="s">
        <v>43</v>
      </c>
      <c r="C14" s="36">
        <v>47</v>
      </c>
      <c r="D14" s="35" t="s">
        <v>252</v>
      </c>
      <c r="E14" s="45">
        <v>10127</v>
      </c>
      <c r="F14" s="45">
        <v>8236</v>
      </c>
      <c r="G14" s="45">
        <v>12491</v>
      </c>
      <c r="H14" s="45">
        <v>20356</v>
      </c>
      <c r="I14" s="45">
        <v>12982</v>
      </c>
      <c r="J14" s="45">
        <v>1230</v>
      </c>
      <c r="K14" s="45">
        <v>9</v>
      </c>
      <c r="L14" s="45"/>
      <c r="M14" s="45"/>
      <c r="N14" s="45"/>
      <c r="O14" s="69"/>
      <c r="P14" s="69"/>
      <c r="Q14" s="69"/>
      <c r="R14" s="105" t="s">
        <v>289</v>
      </c>
      <c r="S14" s="105"/>
      <c r="T14" s="105"/>
      <c r="U14" s="105"/>
      <c r="V14" s="105"/>
      <c r="W14" s="105"/>
      <c r="X14" s="105"/>
      <c r="Y14" s="105"/>
      <c r="Z14" s="104">
        <v>2457</v>
      </c>
      <c r="AA14" s="104"/>
      <c r="AB14" s="104"/>
      <c r="AC14" s="104"/>
      <c r="AD14" s="104"/>
      <c r="AE14" s="104"/>
      <c r="AF14" s="104"/>
      <c r="AG14" s="104"/>
      <c r="AH14" s="104"/>
      <c r="AI14" s="104">
        <v>4946</v>
      </c>
      <c r="AJ14" s="104"/>
      <c r="AK14" s="104"/>
      <c r="AL14" s="104"/>
      <c r="AM14" s="104"/>
      <c r="AN14" s="104"/>
      <c r="AO14" s="104"/>
      <c r="AP14" s="104"/>
      <c r="AQ14" s="104"/>
      <c r="AR14" s="104"/>
      <c r="AS14" s="104"/>
      <c r="AT14" s="104"/>
      <c r="AU14" s="104"/>
      <c r="AV14" s="104">
        <v>5903</v>
      </c>
      <c r="AW14" s="104"/>
      <c r="AX14" s="104"/>
      <c r="AY14" s="104"/>
      <c r="AZ14" s="104"/>
      <c r="BA14" s="104"/>
      <c r="BB14" s="104"/>
      <c r="BC14" s="104"/>
      <c r="BD14" s="104"/>
      <c r="BE14" s="104"/>
      <c r="BF14" s="104"/>
      <c r="BG14" s="104">
        <v>8676</v>
      </c>
      <c r="BH14" s="104"/>
      <c r="BI14" s="104"/>
      <c r="BJ14" s="104"/>
      <c r="BK14" s="104"/>
      <c r="BL14" s="104"/>
      <c r="BM14" s="104"/>
      <c r="BN14" s="104"/>
      <c r="BO14" s="104"/>
      <c r="BP14" s="104"/>
      <c r="BQ14" s="104"/>
      <c r="BR14" s="104"/>
      <c r="BS14" s="104">
        <v>12362</v>
      </c>
      <c r="BT14" s="104"/>
      <c r="BU14" s="104"/>
      <c r="BV14" s="104"/>
      <c r="BW14" s="104"/>
      <c r="BX14" s="104"/>
      <c r="BY14" s="104"/>
      <c r="BZ14" s="104"/>
      <c r="CA14" s="104"/>
      <c r="CB14" s="104"/>
      <c r="CC14" s="104">
        <v>10422</v>
      </c>
      <c r="CD14" s="104"/>
      <c r="CE14" s="104"/>
      <c r="CF14" s="104"/>
      <c r="CG14" s="104"/>
      <c r="CH14" s="104"/>
      <c r="CI14" s="104"/>
      <c r="CJ14" s="104"/>
    </row>
    <row r="15" spans="1:88" x14ac:dyDescent="0.25">
      <c r="A15" s="37" t="s">
        <v>243</v>
      </c>
      <c r="B15" s="35" t="s">
        <v>43</v>
      </c>
      <c r="C15" s="36">
        <v>52</v>
      </c>
      <c r="D15" s="35" t="s">
        <v>45</v>
      </c>
      <c r="E15" s="45">
        <v>7403</v>
      </c>
      <c r="F15" s="45">
        <v>5903</v>
      </c>
      <c r="G15" s="45">
        <v>8676</v>
      </c>
      <c r="H15" s="45">
        <v>12362</v>
      </c>
      <c r="I15" s="45">
        <v>10422</v>
      </c>
      <c r="J15" s="45">
        <v>9258</v>
      </c>
      <c r="K15" s="45">
        <v>1040</v>
      </c>
      <c r="L15" s="45">
        <v>2</v>
      </c>
      <c r="M15" s="45"/>
      <c r="N15" s="45"/>
      <c r="O15" s="69"/>
      <c r="P15" s="69"/>
      <c r="Q15" s="69"/>
      <c r="R15" s="105" t="s">
        <v>290</v>
      </c>
      <c r="S15" s="105"/>
      <c r="T15" s="105"/>
      <c r="U15" s="105"/>
      <c r="V15" s="105"/>
      <c r="W15" s="105"/>
      <c r="X15" s="105"/>
      <c r="Y15" s="105"/>
      <c r="Z15" s="104">
        <v>1693</v>
      </c>
      <c r="AA15" s="104"/>
      <c r="AB15" s="104"/>
      <c r="AC15" s="104"/>
      <c r="AD15" s="104"/>
      <c r="AE15" s="104"/>
      <c r="AF15" s="104"/>
      <c r="AG15" s="104"/>
      <c r="AH15" s="104"/>
      <c r="AI15" s="104">
        <v>3840</v>
      </c>
      <c r="AJ15" s="104"/>
      <c r="AK15" s="104"/>
      <c r="AL15" s="104"/>
      <c r="AM15" s="104"/>
      <c r="AN15" s="104"/>
      <c r="AO15" s="104"/>
      <c r="AP15" s="104"/>
      <c r="AQ15" s="104"/>
      <c r="AR15" s="104"/>
      <c r="AS15" s="104"/>
      <c r="AT15" s="104"/>
      <c r="AU15" s="104"/>
      <c r="AV15" s="104">
        <v>4643</v>
      </c>
      <c r="AW15" s="104"/>
      <c r="AX15" s="104"/>
      <c r="AY15" s="104"/>
      <c r="AZ15" s="104"/>
      <c r="BA15" s="104"/>
      <c r="BB15" s="104"/>
      <c r="BC15" s="104"/>
      <c r="BD15" s="104"/>
      <c r="BE15" s="104"/>
      <c r="BF15" s="104"/>
      <c r="BG15" s="104">
        <v>7102</v>
      </c>
      <c r="BH15" s="104"/>
      <c r="BI15" s="104"/>
      <c r="BJ15" s="104"/>
      <c r="BK15" s="104"/>
      <c r="BL15" s="104"/>
      <c r="BM15" s="104"/>
      <c r="BN15" s="104"/>
      <c r="BO15" s="104"/>
      <c r="BP15" s="104"/>
      <c r="BQ15" s="104"/>
      <c r="BR15" s="104"/>
      <c r="BS15" s="104">
        <v>9856</v>
      </c>
      <c r="BT15" s="104"/>
      <c r="BU15" s="104"/>
      <c r="BV15" s="104"/>
      <c r="BW15" s="104"/>
      <c r="BX15" s="104"/>
      <c r="BY15" s="104"/>
      <c r="BZ15" s="104"/>
      <c r="CA15" s="104"/>
      <c r="CB15" s="104"/>
      <c r="CC15" s="104">
        <v>7908</v>
      </c>
      <c r="CD15" s="104"/>
      <c r="CE15" s="104"/>
      <c r="CF15" s="104"/>
      <c r="CG15" s="104"/>
      <c r="CH15" s="104"/>
      <c r="CI15" s="104"/>
      <c r="CJ15" s="104"/>
    </row>
    <row r="16" spans="1:88" x14ac:dyDescent="0.25">
      <c r="A16" s="37" t="s">
        <v>244</v>
      </c>
      <c r="B16" s="35" t="s">
        <v>43</v>
      </c>
      <c r="C16" s="36">
        <v>57</v>
      </c>
      <c r="D16" s="35" t="s">
        <v>46</v>
      </c>
      <c r="E16" s="45">
        <v>5533</v>
      </c>
      <c r="F16" s="45">
        <v>4643</v>
      </c>
      <c r="G16" s="45">
        <v>7102</v>
      </c>
      <c r="H16" s="45">
        <v>9856</v>
      </c>
      <c r="I16" s="45">
        <v>7908</v>
      </c>
      <c r="J16" s="45">
        <v>8618</v>
      </c>
      <c r="K16" s="45">
        <v>6081</v>
      </c>
      <c r="L16" s="45">
        <v>725</v>
      </c>
      <c r="M16" s="45">
        <v>2</v>
      </c>
      <c r="N16" s="45"/>
      <c r="O16" s="69"/>
      <c r="P16" s="69"/>
      <c r="Q16" s="69"/>
      <c r="R16" s="105" t="s">
        <v>291</v>
      </c>
      <c r="S16" s="105"/>
      <c r="T16" s="105"/>
      <c r="U16" s="105"/>
      <c r="V16" s="105"/>
      <c r="W16" s="105"/>
      <c r="X16" s="105"/>
      <c r="Y16" s="105"/>
      <c r="Z16" s="104">
        <v>1043</v>
      </c>
      <c r="AA16" s="104"/>
      <c r="AB16" s="104"/>
      <c r="AC16" s="104"/>
      <c r="AD16" s="104"/>
      <c r="AE16" s="104"/>
      <c r="AF16" s="104"/>
      <c r="AG16" s="104"/>
      <c r="AH16" s="104"/>
      <c r="AI16" s="104">
        <v>2693</v>
      </c>
      <c r="AJ16" s="104"/>
      <c r="AK16" s="104"/>
      <c r="AL16" s="104"/>
      <c r="AM16" s="104"/>
      <c r="AN16" s="104"/>
      <c r="AO16" s="104"/>
      <c r="AP16" s="104"/>
      <c r="AQ16" s="104"/>
      <c r="AR16" s="104"/>
      <c r="AS16" s="104"/>
      <c r="AT16" s="104"/>
      <c r="AU16" s="104"/>
      <c r="AV16" s="104">
        <v>3063</v>
      </c>
      <c r="AW16" s="104"/>
      <c r="AX16" s="104"/>
      <c r="AY16" s="104"/>
      <c r="AZ16" s="104"/>
      <c r="BA16" s="104"/>
      <c r="BB16" s="104"/>
      <c r="BC16" s="104"/>
      <c r="BD16" s="104"/>
      <c r="BE16" s="104"/>
      <c r="BF16" s="104"/>
      <c r="BG16" s="104">
        <v>4732</v>
      </c>
      <c r="BH16" s="104"/>
      <c r="BI16" s="104"/>
      <c r="BJ16" s="104"/>
      <c r="BK16" s="104"/>
      <c r="BL16" s="104"/>
      <c r="BM16" s="104"/>
      <c r="BN16" s="104"/>
      <c r="BO16" s="104"/>
      <c r="BP16" s="104"/>
      <c r="BQ16" s="104"/>
      <c r="BR16" s="104"/>
      <c r="BS16" s="104">
        <v>6900</v>
      </c>
      <c r="BT16" s="104"/>
      <c r="BU16" s="104"/>
      <c r="BV16" s="104"/>
      <c r="BW16" s="104"/>
      <c r="BX16" s="104"/>
      <c r="BY16" s="104"/>
      <c r="BZ16" s="104"/>
      <c r="CA16" s="104"/>
      <c r="CB16" s="104"/>
      <c r="CC16" s="104">
        <v>5349</v>
      </c>
      <c r="CD16" s="104"/>
      <c r="CE16" s="104"/>
      <c r="CF16" s="104"/>
      <c r="CG16" s="104"/>
      <c r="CH16" s="104"/>
      <c r="CI16" s="104"/>
      <c r="CJ16" s="104"/>
    </row>
    <row r="17" spans="1:88" x14ac:dyDescent="0.25">
      <c r="A17" s="37" t="s">
        <v>245</v>
      </c>
      <c r="B17" s="35" t="s">
        <v>43</v>
      </c>
      <c r="C17" s="36">
        <v>62</v>
      </c>
      <c r="D17" s="35" t="s">
        <v>47</v>
      </c>
      <c r="E17" s="45">
        <v>3736</v>
      </c>
      <c r="F17" s="45">
        <v>3063</v>
      </c>
      <c r="G17" s="45">
        <v>4732</v>
      </c>
      <c r="H17" s="45">
        <v>6900</v>
      </c>
      <c r="I17" s="45">
        <v>5349</v>
      </c>
      <c r="J17" s="45">
        <v>4856</v>
      </c>
      <c r="K17" s="45">
        <v>2811</v>
      </c>
      <c r="L17" s="45">
        <v>1832</v>
      </c>
      <c r="M17" s="45">
        <v>118</v>
      </c>
      <c r="N17" s="45">
        <v>1</v>
      </c>
      <c r="O17" s="69"/>
      <c r="P17" s="69"/>
      <c r="Q17" s="69"/>
      <c r="R17" s="105" t="s">
        <v>292</v>
      </c>
      <c r="S17" s="105"/>
      <c r="T17" s="105"/>
      <c r="U17" s="105"/>
      <c r="V17" s="105"/>
      <c r="W17" s="105"/>
      <c r="X17" s="105"/>
      <c r="Y17" s="105"/>
      <c r="Z17" s="103">
        <v>530</v>
      </c>
      <c r="AA17" s="103"/>
      <c r="AB17" s="103"/>
      <c r="AC17" s="103"/>
      <c r="AD17" s="103"/>
      <c r="AE17" s="103"/>
      <c r="AF17" s="103"/>
      <c r="AG17" s="103"/>
      <c r="AH17" s="103"/>
      <c r="AI17" s="104">
        <v>1339</v>
      </c>
      <c r="AJ17" s="104"/>
      <c r="AK17" s="104"/>
      <c r="AL17" s="104"/>
      <c r="AM17" s="104"/>
      <c r="AN17" s="104"/>
      <c r="AO17" s="104"/>
      <c r="AP17" s="104"/>
      <c r="AQ17" s="104"/>
      <c r="AR17" s="104"/>
      <c r="AS17" s="104"/>
      <c r="AT17" s="104"/>
      <c r="AU17" s="104"/>
      <c r="AV17" s="104">
        <v>1421</v>
      </c>
      <c r="AW17" s="104"/>
      <c r="AX17" s="104"/>
      <c r="AY17" s="104"/>
      <c r="AZ17" s="104"/>
      <c r="BA17" s="104"/>
      <c r="BB17" s="104"/>
      <c r="BC17" s="104"/>
      <c r="BD17" s="104"/>
      <c r="BE17" s="104"/>
      <c r="BF17" s="104"/>
      <c r="BG17" s="104">
        <v>1825</v>
      </c>
      <c r="BH17" s="104"/>
      <c r="BI17" s="104"/>
      <c r="BJ17" s="104"/>
      <c r="BK17" s="104"/>
      <c r="BL17" s="104"/>
      <c r="BM17" s="104"/>
      <c r="BN17" s="104"/>
      <c r="BO17" s="104"/>
      <c r="BP17" s="104"/>
      <c r="BQ17" s="104"/>
      <c r="BR17" s="104"/>
      <c r="BS17" s="104">
        <v>2385</v>
      </c>
      <c r="BT17" s="104"/>
      <c r="BU17" s="104"/>
      <c r="BV17" s="104"/>
      <c r="BW17" s="104"/>
      <c r="BX17" s="104"/>
      <c r="BY17" s="104"/>
      <c r="BZ17" s="104"/>
      <c r="CA17" s="104"/>
      <c r="CB17" s="104"/>
      <c r="CC17" s="104">
        <v>1815</v>
      </c>
      <c r="CD17" s="104"/>
      <c r="CE17" s="104"/>
      <c r="CF17" s="104"/>
      <c r="CG17" s="104"/>
      <c r="CH17" s="104"/>
      <c r="CI17" s="104"/>
      <c r="CJ17" s="104"/>
    </row>
    <row r="18" spans="1:88" x14ac:dyDescent="0.25">
      <c r="A18" s="37" t="s">
        <v>245</v>
      </c>
      <c r="B18" s="35" t="s">
        <v>43</v>
      </c>
      <c r="C18" s="36">
        <v>67</v>
      </c>
      <c r="D18" s="35" t="s">
        <v>48</v>
      </c>
      <c r="E18" s="45">
        <v>1869</v>
      </c>
      <c r="F18" s="45">
        <v>1421</v>
      </c>
      <c r="G18" s="45">
        <v>1825</v>
      </c>
      <c r="H18" s="45">
        <v>2385</v>
      </c>
      <c r="I18" s="45">
        <v>1815</v>
      </c>
      <c r="J18" s="45">
        <v>1358</v>
      </c>
      <c r="K18" s="45">
        <v>625</v>
      </c>
      <c r="L18" s="45">
        <v>389</v>
      </c>
      <c r="M18" s="45">
        <v>233</v>
      </c>
      <c r="N18" s="45">
        <v>35</v>
      </c>
      <c r="O18" s="69"/>
      <c r="P18" s="69"/>
      <c r="Q18" s="69"/>
      <c r="R18" s="85"/>
      <c r="S18" s="85"/>
      <c r="T18" s="85"/>
      <c r="U18" s="85"/>
      <c r="V18" s="85"/>
      <c r="W18" s="85"/>
      <c r="X18" s="85"/>
      <c r="Y18" s="85"/>
      <c r="Z18" s="87"/>
      <c r="AA18" s="87"/>
      <c r="AB18" s="87"/>
      <c r="AC18" s="87"/>
      <c r="AD18" s="87"/>
      <c r="AE18" s="87"/>
      <c r="AF18" s="87"/>
      <c r="AG18" s="87"/>
      <c r="AH18" s="87"/>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row>
    <row r="19" spans="1:88" x14ac:dyDescent="0.25">
      <c r="A19" s="38" t="s">
        <v>246</v>
      </c>
      <c r="B19" s="35" t="s">
        <v>43</v>
      </c>
      <c r="C19" s="36">
        <v>72</v>
      </c>
      <c r="D19" s="35" t="s">
        <v>426</v>
      </c>
      <c r="E19" s="45">
        <v>912</v>
      </c>
      <c r="F19" s="45">
        <v>675</v>
      </c>
      <c r="G19" s="45">
        <v>521</v>
      </c>
      <c r="H19" s="45">
        <v>585</v>
      </c>
      <c r="I19" s="45">
        <v>427</v>
      </c>
      <c r="J19" s="45">
        <v>343</v>
      </c>
      <c r="K19" s="45">
        <v>199</v>
      </c>
      <c r="L19" s="45">
        <v>139</v>
      </c>
      <c r="M19" s="45">
        <v>99</v>
      </c>
      <c r="N19" s="45">
        <v>103</v>
      </c>
      <c r="O19" s="69"/>
      <c r="P19" s="69"/>
      <c r="Q19" s="69"/>
      <c r="R19" s="105" t="s">
        <v>293</v>
      </c>
      <c r="S19" s="105"/>
      <c r="T19" s="105"/>
      <c r="U19" s="105"/>
      <c r="V19" s="105"/>
      <c r="W19" s="105"/>
      <c r="X19" s="105"/>
      <c r="Y19" s="105"/>
      <c r="Z19" s="103">
        <v>236</v>
      </c>
      <c r="AA19" s="103"/>
      <c r="AB19" s="103"/>
      <c r="AC19" s="103"/>
      <c r="AD19" s="103"/>
      <c r="AE19" s="103"/>
      <c r="AF19" s="103"/>
      <c r="AG19" s="103"/>
      <c r="AH19" s="103"/>
      <c r="AI19" s="103">
        <v>676</v>
      </c>
      <c r="AJ19" s="103"/>
      <c r="AK19" s="103"/>
      <c r="AL19" s="103"/>
      <c r="AM19" s="103"/>
      <c r="AN19" s="103"/>
      <c r="AO19" s="103"/>
      <c r="AP19" s="103"/>
      <c r="AQ19" s="103"/>
      <c r="AR19" s="103"/>
      <c r="AS19" s="103"/>
      <c r="AT19" s="103"/>
      <c r="AU19" s="103"/>
      <c r="AV19" s="103">
        <v>675</v>
      </c>
      <c r="AW19" s="103"/>
      <c r="AX19" s="103"/>
      <c r="AY19" s="103"/>
      <c r="AZ19" s="103"/>
      <c r="BA19" s="103"/>
      <c r="BB19" s="103"/>
      <c r="BC19" s="103"/>
      <c r="BD19" s="103"/>
      <c r="BE19" s="103"/>
      <c r="BF19" s="103"/>
      <c r="BG19" s="103">
        <v>521</v>
      </c>
      <c r="BH19" s="103"/>
      <c r="BI19" s="103"/>
      <c r="BJ19" s="103"/>
      <c r="BK19" s="103"/>
      <c r="BL19" s="103"/>
      <c r="BM19" s="103"/>
      <c r="BN19" s="103"/>
      <c r="BO19" s="103"/>
      <c r="BP19" s="103"/>
      <c r="BQ19" s="103"/>
      <c r="BR19" s="103"/>
      <c r="BS19" s="103">
        <v>585</v>
      </c>
      <c r="BT19" s="103"/>
      <c r="BU19" s="103"/>
      <c r="BV19" s="103"/>
      <c r="BW19" s="103"/>
      <c r="BX19" s="103"/>
      <c r="BY19" s="103"/>
      <c r="BZ19" s="103"/>
      <c r="CA19" s="103"/>
      <c r="CB19" s="103"/>
      <c r="CC19" s="103">
        <v>427</v>
      </c>
      <c r="CD19" s="103"/>
      <c r="CE19" s="103"/>
      <c r="CF19" s="103"/>
      <c r="CG19" s="103"/>
      <c r="CH19" s="103"/>
      <c r="CI19" s="103"/>
      <c r="CJ19" s="103"/>
    </row>
    <row r="20" spans="1:88" x14ac:dyDescent="0.25">
      <c r="A20" s="81"/>
      <c r="B20" s="81"/>
      <c r="C20" s="81"/>
      <c r="D20" s="81"/>
      <c r="O20" s="69"/>
      <c r="P20" s="69"/>
      <c r="Q20" s="69"/>
      <c r="R20" s="110" t="s">
        <v>294</v>
      </c>
      <c r="S20" s="110"/>
      <c r="T20" s="110"/>
      <c r="U20" s="110"/>
      <c r="V20" s="110"/>
      <c r="W20" s="110"/>
      <c r="X20" s="110"/>
      <c r="Y20" s="110"/>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row>
    <row r="21" spans="1:88" x14ac:dyDescent="0.25">
      <c r="A21" s="37" t="s">
        <v>237</v>
      </c>
      <c r="B21" s="35" t="s">
        <v>44</v>
      </c>
      <c r="C21" s="36">
        <v>22</v>
      </c>
      <c r="D21" s="35" t="s">
        <v>362</v>
      </c>
      <c r="E21" s="45">
        <v>0</v>
      </c>
      <c r="F21" s="45">
        <v>0</v>
      </c>
      <c r="G21" s="45">
        <v>0</v>
      </c>
      <c r="H21" s="45">
        <v>0</v>
      </c>
      <c r="I21" s="45">
        <v>0</v>
      </c>
      <c r="J21" s="45">
        <v>0</v>
      </c>
      <c r="K21" s="45">
        <v>0</v>
      </c>
      <c r="L21" s="45">
        <v>0</v>
      </c>
      <c r="M21" s="45">
        <v>0</v>
      </c>
      <c r="N21" s="45">
        <v>0</v>
      </c>
      <c r="R21" s="108" t="s">
        <v>274</v>
      </c>
      <c r="S21" s="108"/>
      <c r="T21" s="108"/>
      <c r="U21" s="108"/>
      <c r="V21" s="108"/>
      <c r="W21" s="108"/>
      <c r="X21" s="108"/>
      <c r="Y21" s="108"/>
      <c r="Z21" s="109">
        <v>40990</v>
      </c>
      <c r="AA21" s="109"/>
      <c r="AB21" s="109"/>
      <c r="AC21" s="109"/>
      <c r="AD21" s="109"/>
      <c r="AE21" s="109"/>
      <c r="AF21" s="109"/>
      <c r="AG21" s="109"/>
      <c r="AH21" s="109"/>
      <c r="AI21" s="109">
        <v>79965</v>
      </c>
      <c r="AJ21" s="109"/>
      <c r="AK21" s="109"/>
      <c r="AL21" s="109"/>
      <c r="AM21" s="109"/>
      <c r="AN21" s="109"/>
      <c r="AO21" s="109"/>
      <c r="AP21" s="109"/>
      <c r="AQ21" s="109"/>
      <c r="AR21" s="109"/>
      <c r="AS21" s="109"/>
      <c r="AT21" s="109"/>
      <c r="AU21" s="109"/>
      <c r="AV21" s="109">
        <v>73232</v>
      </c>
      <c r="AW21" s="109"/>
      <c r="AX21" s="109"/>
      <c r="AY21" s="109"/>
      <c r="AZ21" s="109"/>
      <c r="BA21" s="109"/>
      <c r="BB21" s="109"/>
      <c r="BC21" s="109"/>
      <c r="BD21" s="109"/>
      <c r="BE21" s="109"/>
      <c r="BF21" s="109"/>
      <c r="BG21" s="109">
        <v>82751</v>
      </c>
      <c r="BH21" s="109"/>
      <c r="BI21" s="109"/>
      <c r="BJ21" s="109"/>
      <c r="BK21" s="109"/>
      <c r="BL21" s="109"/>
      <c r="BM21" s="109"/>
      <c r="BN21" s="109"/>
      <c r="BO21" s="109"/>
      <c r="BP21" s="109"/>
      <c r="BQ21" s="109"/>
      <c r="BR21" s="109"/>
      <c r="BS21" s="109">
        <v>80641</v>
      </c>
      <c r="BT21" s="109"/>
      <c r="BU21" s="109"/>
      <c r="BV21" s="109"/>
      <c r="BW21" s="109"/>
      <c r="BX21" s="109"/>
      <c r="BY21" s="109"/>
      <c r="BZ21" s="109"/>
      <c r="CA21" s="109"/>
      <c r="CB21" s="109"/>
      <c r="CC21" s="109">
        <v>40845</v>
      </c>
      <c r="CD21" s="109"/>
      <c r="CE21" s="109"/>
      <c r="CF21" s="109"/>
      <c r="CG21" s="109"/>
      <c r="CH21" s="109"/>
      <c r="CI21" s="109"/>
      <c r="CJ21" s="109"/>
    </row>
    <row r="22" spans="1:88" x14ac:dyDescent="0.25">
      <c r="A22" s="37" t="s">
        <v>238</v>
      </c>
      <c r="B22" s="35" t="s">
        <v>44</v>
      </c>
      <c r="C22" s="36">
        <v>27</v>
      </c>
      <c r="D22" s="35" t="s">
        <v>248</v>
      </c>
      <c r="E22" s="45">
        <v>0</v>
      </c>
      <c r="F22" s="45">
        <v>0</v>
      </c>
      <c r="G22" s="45">
        <v>0</v>
      </c>
      <c r="H22" s="45">
        <v>0</v>
      </c>
      <c r="I22" s="45">
        <v>0</v>
      </c>
      <c r="J22" s="45">
        <v>0</v>
      </c>
      <c r="K22" s="45">
        <v>0</v>
      </c>
      <c r="L22" s="45">
        <v>0</v>
      </c>
      <c r="M22" s="45">
        <v>0</v>
      </c>
      <c r="N22" s="45">
        <v>0</v>
      </c>
      <c r="R22" s="64" t="s">
        <v>275</v>
      </c>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row>
    <row r="23" spans="1:88" ht="14.45" customHeight="1" x14ac:dyDescent="0.25">
      <c r="A23" s="37" t="s">
        <v>239</v>
      </c>
      <c r="B23" s="35" t="s">
        <v>44</v>
      </c>
      <c r="C23" s="36">
        <v>32</v>
      </c>
      <c r="D23" s="35" t="s">
        <v>249</v>
      </c>
      <c r="E23" s="45">
        <v>0</v>
      </c>
      <c r="F23" s="45">
        <v>0</v>
      </c>
      <c r="G23" s="45">
        <v>0</v>
      </c>
      <c r="H23" s="45">
        <v>0</v>
      </c>
      <c r="I23" s="45">
        <v>0</v>
      </c>
      <c r="J23" s="45">
        <v>0</v>
      </c>
      <c r="K23" s="45">
        <v>0</v>
      </c>
      <c r="L23" s="45">
        <v>0</v>
      </c>
      <c r="M23" s="45">
        <v>0</v>
      </c>
      <c r="N23" s="45">
        <v>0</v>
      </c>
      <c r="R23" s="110" t="s">
        <v>38</v>
      </c>
      <c r="S23" s="110"/>
      <c r="T23" s="110"/>
      <c r="U23" s="110"/>
      <c r="V23" s="110"/>
      <c r="W23" s="110"/>
      <c r="X23" s="110"/>
      <c r="Y23" s="110"/>
      <c r="Z23" s="108" t="s">
        <v>295</v>
      </c>
      <c r="AA23" s="108"/>
      <c r="AB23" s="108"/>
      <c r="AC23" s="108"/>
      <c r="AD23" s="108"/>
      <c r="AE23" s="108"/>
      <c r="AF23" s="108"/>
      <c r="AG23" s="108"/>
      <c r="AH23" s="108"/>
      <c r="AI23" s="108"/>
      <c r="AJ23" s="108"/>
      <c r="AK23" s="108" t="s">
        <v>259</v>
      </c>
      <c r="AL23" s="108"/>
      <c r="AM23" s="108"/>
      <c r="AN23" s="108"/>
      <c r="AO23" s="108"/>
      <c r="AP23" s="108"/>
      <c r="AQ23" s="108"/>
      <c r="AR23" s="108"/>
      <c r="AS23" s="108"/>
      <c r="AT23" s="108"/>
      <c r="AU23" s="108" t="s">
        <v>260</v>
      </c>
      <c r="AV23" s="108"/>
      <c r="AW23" s="108"/>
      <c r="AX23" s="108"/>
      <c r="AY23" s="108"/>
      <c r="AZ23" s="108"/>
      <c r="BA23" s="108"/>
      <c r="BB23" s="108"/>
      <c r="BC23" s="108"/>
      <c r="BD23" s="108"/>
      <c r="BE23" s="108"/>
      <c r="BF23" s="108"/>
      <c r="BG23" s="108" t="s">
        <v>296</v>
      </c>
      <c r="BH23" s="108"/>
      <c r="BI23" s="108"/>
      <c r="BJ23" s="108"/>
      <c r="BK23" s="108"/>
      <c r="BL23" s="108"/>
      <c r="BM23" s="108"/>
      <c r="BN23" s="108"/>
      <c r="BO23" s="108"/>
      <c r="BP23" s="108"/>
      <c r="BQ23" s="108"/>
      <c r="BR23" s="108" t="s">
        <v>297</v>
      </c>
      <c r="BS23" s="108"/>
      <c r="BT23" s="108"/>
      <c r="BU23" s="108"/>
      <c r="BV23" s="108"/>
      <c r="BW23" s="108"/>
      <c r="BX23" s="108"/>
      <c r="BY23" s="108"/>
      <c r="BZ23" s="108"/>
      <c r="CA23" s="108"/>
      <c r="CB23" s="108"/>
      <c r="CC23" s="108" t="s">
        <v>274</v>
      </c>
      <c r="CD23" s="108"/>
      <c r="CE23" s="108"/>
      <c r="CF23" s="108"/>
      <c r="CG23" s="108"/>
      <c r="CH23" s="108"/>
      <c r="CI23" s="108"/>
      <c r="CJ23" s="108"/>
    </row>
    <row r="24" spans="1:88" ht="14.45" customHeight="1" x14ac:dyDescent="0.25">
      <c r="A24" s="37" t="s">
        <v>240</v>
      </c>
      <c r="B24" s="35" t="s">
        <v>44</v>
      </c>
      <c r="C24" s="36">
        <v>37</v>
      </c>
      <c r="D24" s="35" t="s">
        <v>250</v>
      </c>
      <c r="E24" s="45">
        <v>0</v>
      </c>
      <c r="F24" s="45">
        <v>0</v>
      </c>
      <c r="G24" s="45">
        <v>0</v>
      </c>
      <c r="H24" s="45">
        <v>0</v>
      </c>
      <c r="I24" s="45">
        <v>0</v>
      </c>
      <c r="J24" s="45">
        <v>0</v>
      </c>
      <c r="K24" s="45">
        <v>0</v>
      </c>
      <c r="L24" s="45">
        <v>0</v>
      </c>
      <c r="M24" s="45">
        <v>0</v>
      </c>
      <c r="N24" s="45">
        <v>0</v>
      </c>
      <c r="R24" s="111" t="s">
        <v>283</v>
      </c>
      <c r="S24" s="111"/>
      <c r="T24" s="111"/>
      <c r="U24" s="111"/>
      <c r="V24" s="111"/>
      <c r="W24" s="111"/>
      <c r="X24" s="111"/>
      <c r="Y24" s="111"/>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2">
        <v>6588</v>
      </c>
      <c r="CD24" s="112"/>
      <c r="CE24" s="112"/>
      <c r="CF24" s="112"/>
      <c r="CG24" s="112"/>
      <c r="CH24" s="112"/>
      <c r="CI24" s="112"/>
      <c r="CJ24" s="112"/>
    </row>
    <row r="25" spans="1:88" x14ac:dyDescent="0.25">
      <c r="A25" s="37" t="s">
        <v>241</v>
      </c>
      <c r="B25" s="35" t="s">
        <v>44</v>
      </c>
      <c r="C25" s="36">
        <v>42</v>
      </c>
      <c r="D25" s="35" t="s">
        <v>251</v>
      </c>
      <c r="E25" s="45">
        <v>0</v>
      </c>
      <c r="F25" s="45">
        <v>0</v>
      </c>
      <c r="G25" s="45">
        <v>0</v>
      </c>
      <c r="H25" s="45">
        <v>0</v>
      </c>
      <c r="I25" s="45">
        <v>0</v>
      </c>
      <c r="J25" s="45">
        <v>0</v>
      </c>
      <c r="K25" s="45">
        <v>0</v>
      </c>
      <c r="L25" s="45">
        <v>0</v>
      </c>
      <c r="M25" s="45">
        <v>0</v>
      </c>
      <c r="N25" s="45">
        <v>0</v>
      </c>
      <c r="R25" s="105" t="s">
        <v>284</v>
      </c>
      <c r="S25" s="105"/>
      <c r="T25" s="105"/>
      <c r="U25" s="105"/>
      <c r="V25" s="105"/>
      <c r="W25" s="105"/>
      <c r="X25" s="105"/>
      <c r="Y25" s="105"/>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c r="BO25" s="106"/>
      <c r="BP25" s="106"/>
      <c r="BQ25" s="106"/>
      <c r="BR25" s="106"/>
      <c r="BS25" s="106"/>
      <c r="BT25" s="106"/>
      <c r="BU25" s="106"/>
      <c r="BV25" s="106"/>
      <c r="BW25" s="106"/>
      <c r="BX25" s="106"/>
      <c r="BY25" s="106"/>
      <c r="BZ25" s="106"/>
      <c r="CA25" s="106"/>
      <c r="CB25" s="106"/>
      <c r="CC25" s="104">
        <v>33927</v>
      </c>
      <c r="CD25" s="104"/>
      <c r="CE25" s="104"/>
      <c r="CF25" s="104"/>
      <c r="CG25" s="104"/>
      <c r="CH25" s="104"/>
      <c r="CI25" s="104"/>
      <c r="CJ25" s="104"/>
    </row>
    <row r="26" spans="1:88" x14ac:dyDescent="0.25">
      <c r="A26" s="37" t="s">
        <v>242</v>
      </c>
      <c r="B26" s="35" t="s">
        <v>44</v>
      </c>
      <c r="C26" s="36">
        <v>47</v>
      </c>
      <c r="D26" s="35" t="s">
        <v>252</v>
      </c>
      <c r="E26" s="45">
        <v>0</v>
      </c>
      <c r="F26" s="45">
        <v>0</v>
      </c>
      <c r="G26" s="45">
        <v>0</v>
      </c>
      <c r="H26" s="45">
        <v>0</v>
      </c>
      <c r="I26" s="45">
        <v>0</v>
      </c>
      <c r="J26" s="45">
        <v>0</v>
      </c>
      <c r="K26" s="45">
        <v>0</v>
      </c>
      <c r="L26" s="45">
        <v>0</v>
      </c>
      <c r="M26" s="45">
        <v>0</v>
      </c>
      <c r="N26" s="45">
        <v>0</v>
      </c>
      <c r="R26" s="105" t="s">
        <v>285</v>
      </c>
      <c r="S26" s="105"/>
      <c r="T26" s="105"/>
      <c r="U26" s="105"/>
      <c r="V26" s="105"/>
      <c r="W26" s="105"/>
      <c r="X26" s="105"/>
      <c r="Y26" s="105"/>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c r="BO26" s="106"/>
      <c r="BP26" s="106"/>
      <c r="BQ26" s="106"/>
      <c r="BR26" s="106"/>
      <c r="BS26" s="106"/>
      <c r="BT26" s="106"/>
      <c r="BU26" s="106"/>
      <c r="BV26" s="106"/>
      <c r="BW26" s="106"/>
      <c r="BX26" s="106"/>
      <c r="BY26" s="106"/>
      <c r="BZ26" s="106"/>
      <c r="CA26" s="106"/>
      <c r="CB26" s="106"/>
      <c r="CC26" s="104">
        <v>48778</v>
      </c>
      <c r="CD26" s="104"/>
      <c r="CE26" s="104"/>
      <c r="CF26" s="104"/>
      <c r="CG26" s="104"/>
      <c r="CH26" s="104"/>
      <c r="CI26" s="104"/>
      <c r="CJ26" s="104"/>
    </row>
    <row r="27" spans="1:88" ht="14.45" customHeight="1" x14ac:dyDescent="0.25">
      <c r="A27" s="37" t="s">
        <v>243</v>
      </c>
      <c r="B27" s="35" t="s">
        <v>44</v>
      </c>
      <c r="C27" s="36">
        <v>52</v>
      </c>
      <c r="D27" s="35" t="s">
        <v>45</v>
      </c>
      <c r="E27" s="45">
        <v>0</v>
      </c>
      <c r="F27" s="45">
        <v>0</v>
      </c>
      <c r="G27" s="45">
        <v>0</v>
      </c>
      <c r="H27" s="45">
        <v>0</v>
      </c>
      <c r="I27" s="45">
        <v>0</v>
      </c>
      <c r="J27" s="45">
        <v>0</v>
      </c>
      <c r="K27" s="45">
        <v>0</v>
      </c>
      <c r="L27" s="45">
        <v>0</v>
      </c>
      <c r="M27" s="45">
        <v>0</v>
      </c>
      <c r="N27" s="45">
        <v>0</v>
      </c>
      <c r="R27" s="105" t="s">
        <v>286</v>
      </c>
      <c r="S27" s="105"/>
      <c r="T27" s="105"/>
      <c r="U27" s="105"/>
      <c r="V27" s="105"/>
      <c r="W27" s="105"/>
      <c r="X27" s="105"/>
      <c r="Y27" s="105"/>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c r="BO27" s="106"/>
      <c r="BP27" s="106"/>
      <c r="BQ27" s="106"/>
      <c r="BR27" s="106"/>
      <c r="BS27" s="106"/>
      <c r="BT27" s="106"/>
      <c r="BU27" s="106"/>
      <c r="BV27" s="106"/>
      <c r="BW27" s="106"/>
      <c r="BX27" s="106"/>
      <c r="BY27" s="106"/>
      <c r="BZ27" s="106"/>
      <c r="CA27" s="106"/>
      <c r="CB27" s="106"/>
      <c r="CC27" s="104">
        <v>61984</v>
      </c>
      <c r="CD27" s="104"/>
      <c r="CE27" s="104"/>
      <c r="CF27" s="104"/>
      <c r="CG27" s="104"/>
      <c r="CH27" s="104"/>
      <c r="CI27" s="104"/>
      <c r="CJ27" s="104"/>
    </row>
    <row r="28" spans="1:88" ht="14.45" customHeight="1" x14ac:dyDescent="0.25">
      <c r="A28" s="37" t="s">
        <v>244</v>
      </c>
      <c r="B28" s="35" t="s">
        <v>44</v>
      </c>
      <c r="C28" s="36">
        <v>57</v>
      </c>
      <c r="D28" s="35" t="s">
        <v>46</v>
      </c>
      <c r="E28" s="45">
        <v>0</v>
      </c>
      <c r="F28" s="45">
        <v>0</v>
      </c>
      <c r="G28" s="45">
        <v>0</v>
      </c>
      <c r="H28" s="45">
        <v>0</v>
      </c>
      <c r="I28" s="45">
        <v>0</v>
      </c>
      <c r="J28" s="45">
        <v>0</v>
      </c>
      <c r="K28" s="45">
        <v>0</v>
      </c>
      <c r="L28" s="45">
        <v>0</v>
      </c>
      <c r="M28" s="45">
        <v>0</v>
      </c>
      <c r="N28" s="45">
        <v>0</v>
      </c>
      <c r="R28" s="105" t="s">
        <v>287</v>
      </c>
      <c r="S28" s="105"/>
      <c r="T28" s="105"/>
      <c r="U28" s="105"/>
      <c r="V28" s="105"/>
      <c r="W28" s="105"/>
      <c r="X28" s="105"/>
      <c r="Y28" s="105"/>
      <c r="Z28" s="103">
        <v>7</v>
      </c>
      <c r="AA28" s="103"/>
      <c r="AB28" s="103"/>
      <c r="AC28" s="103"/>
      <c r="AD28" s="103"/>
      <c r="AE28" s="103"/>
      <c r="AF28" s="103"/>
      <c r="AG28" s="103"/>
      <c r="AH28" s="103"/>
      <c r="AI28" s="103"/>
      <c r="AJ28" s="103"/>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c r="BO28" s="106"/>
      <c r="BP28" s="106"/>
      <c r="BQ28" s="106"/>
      <c r="BR28" s="106"/>
      <c r="BS28" s="106"/>
      <c r="BT28" s="106"/>
      <c r="BU28" s="106"/>
      <c r="BV28" s="106"/>
      <c r="BW28" s="106"/>
      <c r="BX28" s="106"/>
      <c r="BY28" s="106"/>
      <c r="BZ28" s="106"/>
      <c r="CA28" s="106"/>
      <c r="CB28" s="106"/>
      <c r="CC28" s="104">
        <v>66939</v>
      </c>
      <c r="CD28" s="104"/>
      <c r="CE28" s="104"/>
      <c r="CF28" s="104"/>
      <c r="CG28" s="104"/>
      <c r="CH28" s="104"/>
      <c r="CI28" s="104"/>
      <c r="CJ28" s="104"/>
    </row>
    <row r="29" spans="1:88" x14ac:dyDescent="0.25">
      <c r="A29" s="37" t="s">
        <v>245</v>
      </c>
      <c r="B29" s="35" t="s">
        <v>44</v>
      </c>
      <c r="C29" s="36">
        <v>62</v>
      </c>
      <c r="D29" s="35" t="s">
        <v>47</v>
      </c>
      <c r="E29" s="45">
        <v>0</v>
      </c>
      <c r="F29" s="45">
        <v>0</v>
      </c>
      <c r="G29" s="45">
        <v>0</v>
      </c>
      <c r="H29" s="45">
        <v>0</v>
      </c>
      <c r="I29" s="45">
        <v>0</v>
      </c>
      <c r="J29" s="45">
        <v>0</v>
      </c>
      <c r="K29" s="45">
        <v>0</v>
      </c>
      <c r="L29" s="45">
        <v>0</v>
      </c>
      <c r="M29" s="45">
        <v>0</v>
      </c>
      <c r="N29" s="45">
        <v>0</v>
      </c>
      <c r="R29" s="105" t="s">
        <v>288</v>
      </c>
      <c r="S29" s="105"/>
      <c r="T29" s="105"/>
      <c r="U29" s="105"/>
      <c r="V29" s="105"/>
      <c r="W29" s="105"/>
      <c r="X29" s="105"/>
      <c r="Y29" s="105"/>
      <c r="Z29" s="104">
        <v>1230</v>
      </c>
      <c r="AA29" s="104"/>
      <c r="AB29" s="104"/>
      <c r="AC29" s="104"/>
      <c r="AD29" s="104"/>
      <c r="AE29" s="104"/>
      <c r="AF29" s="104"/>
      <c r="AG29" s="104"/>
      <c r="AH29" s="104"/>
      <c r="AI29" s="104"/>
      <c r="AJ29" s="104"/>
      <c r="AK29" s="103">
        <v>9</v>
      </c>
      <c r="AL29" s="103"/>
      <c r="AM29" s="103"/>
      <c r="AN29" s="103"/>
      <c r="AO29" s="103"/>
      <c r="AP29" s="103"/>
      <c r="AQ29" s="103"/>
      <c r="AR29" s="103"/>
      <c r="AS29" s="103"/>
      <c r="AT29" s="103"/>
      <c r="AU29" s="106"/>
      <c r="AV29" s="106"/>
      <c r="AW29" s="106"/>
      <c r="AX29" s="106"/>
      <c r="AY29" s="106"/>
      <c r="AZ29" s="106"/>
      <c r="BA29" s="106"/>
      <c r="BB29" s="106"/>
      <c r="BC29" s="106"/>
      <c r="BD29" s="106"/>
      <c r="BE29" s="106"/>
      <c r="BF29" s="106"/>
      <c r="BG29" s="106"/>
      <c r="BH29" s="106"/>
      <c r="BI29" s="106"/>
      <c r="BJ29" s="106"/>
      <c r="BK29" s="106"/>
      <c r="BL29" s="106"/>
      <c r="BM29" s="106"/>
      <c r="BN29" s="106"/>
      <c r="BO29" s="106"/>
      <c r="BP29" s="106"/>
      <c r="BQ29" s="106"/>
      <c r="BR29" s="106"/>
      <c r="BS29" s="106"/>
      <c r="BT29" s="106"/>
      <c r="BU29" s="106"/>
      <c r="BV29" s="106"/>
      <c r="BW29" s="106"/>
      <c r="BX29" s="106"/>
      <c r="BY29" s="106"/>
      <c r="BZ29" s="106"/>
      <c r="CA29" s="106"/>
      <c r="CB29" s="106"/>
      <c r="CC29" s="104">
        <v>65431</v>
      </c>
      <c r="CD29" s="104"/>
      <c r="CE29" s="104"/>
      <c r="CF29" s="104"/>
      <c r="CG29" s="104"/>
      <c r="CH29" s="104"/>
      <c r="CI29" s="104"/>
      <c r="CJ29" s="104"/>
    </row>
    <row r="30" spans="1:88" x14ac:dyDescent="0.25">
      <c r="A30" s="38" t="s">
        <v>246</v>
      </c>
      <c r="B30" s="35" t="s">
        <v>44</v>
      </c>
      <c r="C30" s="36">
        <v>67</v>
      </c>
      <c r="D30" s="35" t="s">
        <v>48</v>
      </c>
      <c r="E30" s="45">
        <v>0</v>
      </c>
      <c r="F30" s="45">
        <v>0</v>
      </c>
      <c r="G30" s="45">
        <v>0</v>
      </c>
      <c r="H30" s="45">
        <v>0</v>
      </c>
      <c r="I30" s="45">
        <v>0</v>
      </c>
      <c r="J30" s="45">
        <v>0</v>
      </c>
      <c r="K30" s="45">
        <v>0</v>
      </c>
      <c r="L30" s="45">
        <v>0</v>
      </c>
      <c r="M30" s="45">
        <v>0</v>
      </c>
      <c r="N30" s="45">
        <v>0</v>
      </c>
      <c r="R30" s="105" t="s">
        <v>289</v>
      </c>
      <c r="S30" s="105"/>
      <c r="T30" s="105"/>
      <c r="U30" s="105"/>
      <c r="V30" s="105"/>
      <c r="W30" s="105"/>
      <c r="X30" s="105"/>
      <c r="Y30" s="105"/>
      <c r="Z30" s="104">
        <v>9258</v>
      </c>
      <c r="AA30" s="104"/>
      <c r="AB30" s="104"/>
      <c r="AC30" s="104"/>
      <c r="AD30" s="104"/>
      <c r="AE30" s="104"/>
      <c r="AF30" s="104"/>
      <c r="AG30" s="104"/>
      <c r="AH30" s="104"/>
      <c r="AI30" s="104"/>
      <c r="AJ30" s="104"/>
      <c r="AK30" s="104">
        <v>1040</v>
      </c>
      <c r="AL30" s="104"/>
      <c r="AM30" s="104"/>
      <c r="AN30" s="104"/>
      <c r="AO30" s="104"/>
      <c r="AP30" s="104"/>
      <c r="AQ30" s="104"/>
      <c r="AR30" s="104"/>
      <c r="AS30" s="104"/>
      <c r="AT30" s="104"/>
      <c r="AU30" s="103">
        <v>2</v>
      </c>
      <c r="AV30" s="103"/>
      <c r="AW30" s="103"/>
      <c r="AX30" s="103"/>
      <c r="AY30" s="103"/>
      <c r="AZ30" s="103"/>
      <c r="BA30" s="103"/>
      <c r="BB30" s="103"/>
      <c r="BC30" s="103"/>
      <c r="BD30" s="103"/>
      <c r="BE30" s="103"/>
      <c r="BF30" s="103"/>
      <c r="BG30" s="106"/>
      <c r="BH30" s="106"/>
      <c r="BI30" s="106"/>
      <c r="BJ30" s="106"/>
      <c r="BK30" s="106"/>
      <c r="BL30" s="106"/>
      <c r="BM30" s="106"/>
      <c r="BN30" s="106"/>
      <c r="BO30" s="106"/>
      <c r="BP30" s="106"/>
      <c r="BQ30" s="106"/>
      <c r="BR30" s="106"/>
      <c r="BS30" s="106"/>
      <c r="BT30" s="106"/>
      <c r="BU30" s="106"/>
      <c r="BV30" s="106"/>
      <c r="BW30" s="106"/>
      <c r="BX30" s="106"/>
      <c r="BY30" s="106"/>
      <c r="BZ30" s="106"/>
      <c r="CA30" s="106"/>
      <c r="CB30" s="106"/>
      <c r="CC30" s="104">
        <v>55066</v>
      </c>
      <c r="CD30" s="104"/>
      <c r="CE30" s="104"/>
      <c r="CF30" s="104"/>
      <c r="CG30" s="104"/>
      <c r="CH30" s="104"/>
      <c r="CI30" s="104"/>
      <c r="CJ30" s="104"/>
    </row>
    <row r="31" spans="1:88" x14ac:dyDescent="0.25">
      <c r="R31" s="105" t="s">
        <v>290</v>
      </c>
      <c r="S31" s="105"/>
      <c r="T31" s="105"/>
      <c r="U31" s="105"/>
      <c r="V31" s="105"/>
      <c r="W31" s="105"/>
      <c r="X31" s="105"/>
      <c r="Y31" s="105"/>
      <c r="Z31" s="104">
        <v>8618</v>
      </c>
      <c r="AA31" s="104"/>
      <c r="AB31" s="104"/>
      <c r="AC31" s="104"/>
      <c r="AD31" s="104"/>
      <c r="AE31" s="104"/>
      <c r="AF31" s="104"/>
      <c r="AG31" s="104"/>
      <c r="AH31" s="104"/>
      <c r="AI31" s="104"/>
      <c r="AJ31" s="104"/>
      <c r="AK31" s="104">
        <v>6081</v>
      </c>
      <c r="AL31" s="104"/>
      <c r="AM31" s="104"/>
      <c r="AN31" s="104"/>
      <c r="AO31" s="104"/>
      <c r="AP31" s="104"/>
      <c r="AQ31" s="104"/>
      <c r="AR31" s="104"/>
      <c r="AS31" s="104"/>
      <c r="AT31" s="104"/>
      <c r="AU31" s="103">
        <v>725</v>
      </c>
      <c r="AV31" s="103"/>
      <c r="AW31" s="103"/>
      <c r="AX31" s="103"/>
      <c r="AY31" s="103"/>
      <c r="AZ31" s="103"/>
      <c r="BA31" s="103"/>
      <c r="BB31" s="103"/>
      <c r="BC31" s="103"/>
      <c r="BD31" s="103"/>
      <c r="BE31" s="103"/>
      <c r="BF31" s="103"/>
      <c r="BG31" s="103">
        <v>2</v>
      </c>
      <c r="BH31" s="103"/>
      <c r="BI31" s="103"/>
      <c r="BJ31" s="103"/>
      <c r="BK31" s="103"/>
      <c r="BL31" s="103"/>
      <c r="BM31" s="103"/>
      <c r="BN31" s="103"/>
      <c r="BO31" s="103"/>
      <c r="BP31" s="103"/>
      <c r="BQ31" s="103"/>
      <c r="BR31" s="106"/>
      <c r="BS31" s="106"/>
      <c r="BT31" s="106"/>
      <c r="BU31" s="106"/>
      <c r="BV31" s="106"/>
      <c r="BW31" s="106"/>
      <c r="BX31" s="106"/>
      <c r="BY31" s="106"/>
      <c r="BZ31" s="106"/>
      <c r="CA31" s="106"/>
      <c r="CB31" s="106"/>
      <c r="CC31" s="104">
        <v>50468</v>
      </c>
      <c r="CD31" s="104"/>
      <c r="CE31" s="104"/>
      <c r="CF31" s="104"/>
      <c r="CG31" s="104"/>
      <c r="CH31" s="104"/>
      <c r="CI31" s="104"/>
      <c r="CJ31" s="104"/>
    </row>
    <row r="32" spans="1:88" x14ac:dyDescent="0.25">
      <c r="R32" s="105" t="s">
        <v>291</v>
      </c>
      <c r="S32" s="105"/>
      <c r="T32" s="105"/>
      <c r="U32" s="105"/>
      <c r="V32" s="105"/>
      <c r="W32" s="105"/>
      <c r="X32" s="105"/>
      <c r="Y32" s="105"/>
      <c r="Z32" s="104">
        <v>4856</v>
      </c>
      <c r="AA32" s="104"/>
      <c r="AB32" s="104"/>
      <c r="AC32" s="104"/>
      <c r="AD32" s="104"/>
      <c r="AE32" s="104"/>
      <c r="AF32" s="104"/>
      <c r="AG32" s="104"/>
      <c r="AH32" s="104"/>
      <c r="AI32" s="104"/>
      <c r="AJ32" s="104"/>
      <c r="AK32" s="104">
        <v>2811</v>
      </c>
      <c r="AL32" s="104"/>
      <c r="AM32" s="104"/>
      <c r="AN32" s="104"/>
      <c r="AO32" s="104"/>
      <c r="AP32" s="104"/>
      <c r="AQ32" s="104"/>
      <c r="AR32" s="104"/>
      <c r="AS32" s="104"/>
      <c r="AT32" s="104"/>
      <c r="AU32" s="104">
        <v>1832</v>
      </c>
      <c r="AV32" s="104"/>
      <c r="AW32" s="104"/>
      <c r="AX32" s="104"/>
      <c r="AY32" s="104"/>
      <c r="AZ32" s="104"/>
      <c r="BA32" s="104"/>
      <c r="BB32" s="104"/>
      <c r="BC32" s="104"/>
      <c r="BD32" s="104"/>
      <c r="BE32" s="104"/>
      <c r="BF32" s="104"/>
      <c r="BG32" s="103">
        <v>118</v>
      </c>
      <c r="BH32" s="103"/>
      <c r="BI32" s="103"/>
      <c r="BJ32" s="103"/>
      <c r="BK32" s="103"/>
      <c r="BL32" s="103"/>
      <c r="BM32" s="103"/>
      <c r="BN32" s="103"/>
      <c r="BO32" s="103"/>
      <c r="BP32" s="103"/>
      <c r="BQ32" s="103"/>
      <c r="BR32" s="103">
        <v>1</v>
      </c>
      <c r="BS32" s="103"/>
      <c r="BT32" s="103"/>
      <c r="BU32" s="103"/>
      <c r="BV32" s="103"/>
      <c r="BW32" s="103"/>
      <c r="BX32" s="103"/>
      <c r="BY32" s="103"/>
      <c r="BZ32" s="103"/>
      <c r="CA32" s="103"/>
      <c r="CB32" s="103"/>
      <c r="CC32" s="104">
        <v>33398</v>
      </c>
      <c r="CD32" s="104"/>
      <c r="CE32" s="104"/>
      <c r="CF32" s="104"/>
      <c r="CG32" s="104"/>
      <c r="CH32" s="104"/>
      <c r="CI32" s="104"/>
      <c r="CJ32" s="104"/>
    </row>
    <row r="33" spans="17:88" x14ac:dyDescent="0.25">
      <c r="Q33" s="69"/>
      <c r="R33" s="105" t="s">
        <v>292</v>
      </c>
      <c r="S33" s="105"/>
      <c r="T33" s="105"/>
      <c r="U33" s="105"/>
      <c r="V33" s="105"/>
      <c r="W33" s="105"/>
      <c r="X33" s="105"/>
      <c r="Y33" s="105"/>
      <c r="Z33" s="104">
        <v>1358</v>
      </c>
      <c r="AA33" s="104"/>
      <c r="AB33" s="104"/>
      <c r="AC33" s="104"/>
      <c r="AD33" s="104"/>
      <c r="AE33" s="104"/>
      <c r="AF33" s="104"/>
      <c r="AG33" s="104"/>
      <c r="AH33" s="104"/>
      <c r="AI33" s="104"/>
      <c r="AJ33" s="104"/>
      <c r="AK33" s="103">
        <v>625</v>
      </c>
      <c r="AL33" s="103"/>
      <c r="AM33" s="103"/>
      <c r="AN33" s="103"/>
      <c r="AO33" s="103"/>
      <c r="AP33" s="103"/>
      <c r="AQ33" s="103"/>
      <c r="AR33" s="103"/>
      <c r="AS33" s="103"/>
      <c r="AT33" s="103"/>
      <c r="AU33" s="103">
        <v>389</v>
      </c>
      <c r="AV33" s="103"/>
      <c r="AW33" s="103"/>
      <c r="AX33" s="103"/>
      <c r="AY33" s="103"/>
      <c r="AZ33" s="103"/>
      <c r="BA33" s="103"/>
      <c r="BB33" s="103"/>
      <c r="BC33" s="103"/>
      <c r="BD33" s="103"/>
      <c r="BE33" s="103"/>
      <c r="BF33" s="103"/>
      <c r="BG33" s="103">
        <v>233</v>
      </c>
      <c r="BH33" s="103"/>
      <c r="BI33" s="103"/>
      <c r="BJ33" s="103"/>
      <c r="BK33" s="103"/>
      <c r="BL33" s="103"/>
      <c r="BM33" s="103"/>
      <c r="BN33" s="103"/>
      <c r="BO33" s="103"/>
      <c r="BP33" s="103"/>
      <c r="BQ33" s="103"/>
      <c r="BR33" s="103">
        <v>35</v>
      </c>
      <c r="BS33" s="103"/>
      <c r="BT33" s="103"/>
      <c r="BU33" s="103"/>
      <c r="BV33" s="103"/>
      <c r="BW33" s="103"/>
      <c r="BX33" s="103"/>
      <c r="BY33" s="103"/>
      <c r="BZ33" s="103"/>
      <c r="CA33" s="103"/>
      <c r="CB33" s="103"/>
      <c r="CC33" s="104">
        <v>11955</v>
      </c>
      <c r="CD33" s="104"/>
      <c r="CE33" s="104"/>
      <c r="CF33" s="104"/>
      <c r="CG33" s="104"/>
      <c r="CH33" s="104"/>
      <c r="CI33" s="104"/>
      <c r="CJ33" s="104"/>
    </row>
    <row r="34" spans="17:88" x14ac:dyDescent="0.25">
      <c r="R34" s="105" t="s">
        <v>293</v>
      </c>
      <c r="S34" s="105"/>
      <c r="T34" s="105"/>
      <c r="U34" s="105"/>
      <c r="V34" s="105"/>
      <c r="W34" s="105"/>
      <c r="X34" s="105"/>
      <c r="Y34" s="105"/>
      <c r="Z34" s="103">
        <v>343</v>
      </c>
      <c r="AA34" s="103"/>
      <c r="AB34" s="103"/>
      <c r="AC34" s="103"/>
      <c r="AD34" s="103"/>
      <c r="AE34" s="103"/>
      <c r="AF34" s="103"/>
      <c r="AG34" s="103"/>
      <c r="AH34" s="103"/>
      <c r="AI34" s="103"/>
      <c r="AJ34" s="103"/>
      <c r="AK34" s="103">
        <v>199</v>
      </c>
      <c r="AL34" s="103"/>
      <c r="AM34" s="103"/>
      <c r="AN34" s="103"/>
      <c r="AO34" s="103"/>
      <c r="AP34" s="103"/>
      <c r="AQ34" s="103"/>
      <c r="AR34" s="103"/>
      <c r="AS34" s="103"/>
      <c r="AT34" s="103"/>
      <c r="AU34" s="103">
        <v>139</v>
      </c>
      <c r="AV34" s="103"/>
      <c r="AW34" s="103"/>
      <c r="AX34" s="103"/>
      <c r="AY34" s="103"/>
      <c r="AZ34" s="103"/>
      <c r="BA34" s="103"/>
      <c r="BB34" s="103"/>
      <c r="BC34" s="103"/>
      <c r="BD34" s="103"/>
      <c r="BE34" s="103"/>
      <c r="BF34" s="103"/>
      <c r="BG34" s="103">
        <v>99</v>
      </c>
      <c r="BH34" s="103"/>
      <c r="BI34" s="103"/>
      <c r="BJ34" s="103"/>
      <c r="BK34" s="103"/>
      <c r="BL34" s="103"/>
      <c r="BM34" s="103"/>
      <c r="BN34" s="103"/>
      <c r="BO34" s="103"/>
      <c r="BP34" s="103"/>
      <c r="BQ34" s="103"/>
      <c r="BR34" s="103">
        <v>103</v>
      </c>
      <c r="BS34" s="103"/>
      <c r="BT34" s="103"/>
      <c r="BU34" s="103"/>
      <c r="BV34" s="103"/>
      <c r="BW34" s="103"/>
      <c r="BX34" s="103"/>
      <c r="BY34" s="103"/>
      <c r="BZ34" s="103"/>
      <c r="CA34" s="103"/>
      <c r="CB34" s="103"/>
      <c r="CC34" s="104">
        <v>4003</v>
      </c>
      <c r="CD34" s="104"/>
      <c r="CE34" s="104"/>
      <c r="CF34" s="104"/>
      <c r="CG34" s="104"/>
      <c r="CH34" s="104"/>
      <c r="CI34" s="104"/>
      <c r="CJ34" s="104"/>
    </row>
    <row r="35" spans="17:88" x14ac:dyDescent="0.25">
      <c r="R35" s="110" t="s">
        <v>294</v>
      </c>
      <c r="S35" s="110"/>
      <c r="T35" s="110"/>
      <c r="U35" s="110"/>
      <c r="V35" s="110"/>
      <c r="W35" s="110"/>
      <c r="X35" s="110"/>
      <c r="Y35" s="110"/>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row>
    <row r="36" spans="17:88" x14ac:dyDescent="0.25">
      <c r="R36" s="108" t="s">
        <v>274</v>
      </c>
      <c r="S36" s="108"/>
      <c r="T36" s="108"/>
      <c r="U36" s="108"/>
      <c r="V36" s="108"/>
      <c r="W36" s="108"/>
      <c r="X36" s="108"/>
      <c r="Y36" s="108"/>
      <c r="Z36" s="109">
        <v>25670</v>
      </c>
      <c r="AA36" s="109"/>
      <c r="AB36" s="109"/>
      <c r="AC36" s="109"/>
      <c r="AD36" s="109"/>
      <c r="AE36" s="109"/>
      <c r="AF36" s="109"/>
      <c r="AG36" s="109"/>
      <c r="AH36" s="109"/>
      <c r="AI36" s="109"/>
      <c r="AJ36" s="109"/>
      <c r="AK36" s="109">
        <v>10765</v>
      </c>
      <c r="AL36" s="109"/>
      <c r="AM36" s="109"/>
      <c r="AN36" s="109"/>
      <c r="AO36" s="109"/>
      <c r="AP36" s="109"/>
      <c r="AQ36" s="109"/>
      <c r="AR36" s="109"/>
      <c r="AS36" s="109"/>
      <c r="AT36" s="109"/>
      <c r="AU36" s="109">
        <v>3087</v>
      </c>
      <c r="AV36" s="109"/>
      <c r="AW36" s="109"/>
      <c r="AX36" s="109"/>
      <c r="AY36" s="109"/>
      <c r="AZ36" s="109"/>
      <c r="BA36" s="109"/>
      <c r="BB36" s="109"/>
      <c r="BC36" s="109"/>
      <c r="BD36" s="109"/>
      <c r="BE36" s="109"/>
      <c r="BF36" s="109"/>
      <c r="BG36" s="114">
        <v>452</v>
      </c>
      <c r="BH36" s="114"/>
      <c r="BI36" s="114"/>
      <c r="BJ36" s="114"/>
      <c r="BK36" s="114"/>
      <c r="BL36" s="114"/>
      <c r="BM36" s="114"/>
      <c r="BN36" s="114"/>
      <c r="BO36" s="114"/>
      <c r="BP36" s="114"/>
      <c r="BQ36" s="114"/>
      <c r="BR36" s="114">
        <v>139</v>
      </c>
      <c r="BS36" s="114"/>
      <c r="BT36" s="114"/>
      <c r="BU36" s="114"/>
      <c r="BV36" s="114"/>
      <c r="BW36" s="114"/>
      <c r="BX36" s="114"/>
      <c r="BY36" s="114"/>
      <c r="BZ36" s="114"/>
      <c r="CA36" s="114"/>
      <c r="CB36" s="114"/>
      <c r="CC36" s="109">
        <v>438537</v>
      </c>
      <c r="CD36" s="109"/>
      <c r="CE36" s="109"/>
      <c r="CF36" s="109"/>
      <c r="CG36" s="109"/>
      <c r="CH36" s="109"/>
      <c r="CI36" s="109"/>
      <c r="CJ36" s="109"/>
    </row>
    <row r="37" spans="17:88" x14ac:dyDescent="0.25">
      <c r="R37" s="108" t="s">
        <v>274</v>
      </c>
      <c r="S37" s="108"/>
      <c r="T37" s="108"/>
      <c r="U37" s="108"/>
      <c r="V37" s="108"/>
      <c r="W37" s="108"/>
      <c r="X37" s="108"/>
      <c r="Y37" s="108"/>
      <c r="Z37" s="109">
        <v>25670</v>
      </c>
      <c r="AA37" s="109"/>
      <c r="AB37" s="109"/>
      <c r="AC37" s="109"/>
      <c r="AD37" s="109"/>
      <c r="AE37" s="109"/>
      <c r="AF37" s="109"/>
      <c r="AG37" s="109"/>
      <c r="AH37" s="109"/>
      <c r="AI37" s="109"/>
      <c r="AJ37" s="109"/>
      <c r="AK37" s="109">
        <v>10765</v>
      </c>
      <c r="AL37" s="109"/>
      <c r="AM37" s="109"/>
      <c r="AN37" s="109"/>
      <c r="AO37" s="109"/>
      <c r="AP37" s="109"/>
      <c r="AQ37" s="109"/>
      <c r="AR37" s="109"/>
      <c r="AS37" s="109"/>
      <c r="AT37" s="109"/>
      <c r="AU37" s="109">
        <v>3087</v>
      </c>
      <c r="AV37" s="109"/>
      <c r="AW37" s="109"/>
      <c r="AX37" s="109"/>
      <c r="AY37" s="109"/>
      <c r="AZ37" s="109"/>
      <c r="BA37" s="109"/>
      <c r="BB37" s="109"/>
      <c r="BC37" s="109"/>
      <c r="BD37" s="109"/>
      <c r="BE37" s="109"/>
      <c r="BF37" s="109"/>
      <c r="BG37" s="114">
        <v>452</v>
      </c>
      <c r="BH37" s="114"/>
      <c r="BI37" s="114"/>
      <c r="BJ37" s="114"/>
      <c r="BK37" s="114"/>
      <c r="BL37" s="114"/>
      <c r="BM37" s="114"/>
      <c r="BN37" s="114"/>
      <c r="BO37" s="114"/>
      <c r="BP37" s="114"/>
      <c r="BQ37" s="114"/>
      <c r="BR37" s="114">
        <v>139</v>
      </c>
      <c r="BS37" s="114"/>
      <c r="BT37" s="114"/>
      <c r="BU37" s="114"/>
      <c r="BV37" s="114"/>
      <c r="BW37" s="114"/>
      <c r="BX37" s="114"/>
      <c r="BY37" s="114"/>
      <c r="BZ37" s="114"/>
      <c r="CA37" s="114"/>
      <c r="CB37" s="114"/>
      <c r="CC37" s="109">
        <v>438537</v>
      </c>
      <c r="CD37" s="109"/>
      <c r="CE37" s="109"/>
      <c r="CF37" s="109"/>
      <c r="CG37" s="109"/>
      <c r="CH37" s="109"/>
      <c r="CI37" s="109"/>
      <c r="CJ37" s="109"/>
    </row>
    <row r="38" spans="17:88" ht="14.45" customHeight="1" x14ac:dyDescent="0.25"/>
    <row r="39" spans="17:88" ht="14.45" customHeight="1" x14ac:dyDescent="0.25"/>
    <row r="40" spans="17:88" x14ac:dyDescent="0.25">
      <c r="R40" s="64" t="s">
        <v>274</v>
      </c>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row>
    <row r="41" spans="17:88" x14ac:dyDescent="0.25">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row>
    <row r="42" spans="17:88" x14ac:dyDescent="0.25">
      <c r="R42" s="64" t="s">
        <v>275</v>
      </c>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row>
    <row r="43" spans="17:88" ht="14.45" customHeight="1" x14ac:dyDescent="0.25">
      <c r="R43" s="115"/>
      <c r="S43" s="115"/>
      <c r="T43" s="115"/>
      <c r="U43" s="115"/>
      <c r="V43" s="115"/>
      <c r="W43" s="115"/>
      <c r="X43" s="115"/>
      <c r="Y43" s="115"/>
      <c r="Z43" s="113"/>
      <c r="AA43" s="113"/>
      <c r="AB43" s="113"/>
      <c r="AC43" s="113"/>
      <c r="AD43" s="113"/>
      <c r="AE43" s="113"/>
      <c r="AF43" s="113"/>
      <c r="AG43" s="113"/>
      <c r="AH43" s="113"/>
      <c r="AI43" s="111" t="s">
        <v>276</v>
      </c>
      <c r="AJ43" s="111"/>
      <c r="AK43" s="111"/>
      <c r="AL43" s="111"/>
      <c r="AM43" s="111"/>
      <c r="AN43" s="111"/>
      <c r="AO43" s="111"/>
      <c r="AP43" s="111"/>
      <c r="AQ43" s="111"/>
      <c r="AR43" s="111"/>
      <c r="AS43" s="111"/>
      <c r="AT43" s="111"/>
      <c r="AU43" s="111"/>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row>
    <row r="44" spans="17:88" x14ac:dyDescent="0.25">
      <c r="R44" s="110" t="s">
        <v>38</v>
      </c>
      <c r="S44" s="110"/>
      <c r="T44" s="110"/>
      <c r="U44" s="110"/>
      <c r="V44" s="110"/>
      <c r="W44" s="110"/>
      <c r="X44" s="110"/>
      <c r="Y44" s="110"/>
      <c r="Z44" s="110" t="s">
        <v>277</v>
      </c>
      <c r="AA44" s="110"/>
      <c r="AB44" s="110"/>
      <c r="AC44" s="110"/>
      <c r="AD44" s="110"/>
      <c r="AE44" s="110"/>
      <c r="AF44" s="110"/>
      <c r="AG44" s="110"/>
      <c r="AH44" s="110"/>
      <c r="AI44" s="110" t="s">
        <v>278</v>
      </c>
      <c r="AJ44" s="110"/>
      <c r="AK44" s="110"/>
      <c r="AL44" s="110"/>
      <c r="AM44" s="110"/>
      <c r="AN44" s="110"/>
      <c r="AO44" s="110"/>
      <c r="AP44" s="110"/>
      <c r="AQ44" s="110"/>
      <c r="AR44" s="110"/>
      <c r="AS44" s="110"/>
      <c r="AT44" s="110"/>
      <c r="AU44" s="110"/>
      <c r="AV44" s="110" t="s">
        <v>279</v>
      </c>
      <c r="AW44" s="110"/>
      <c r="AX44" s="110"/>
      <c r="AY44" s="110"/>
      <c r="AZ44" s="110"/>
      <c r="BA44" s="110"/>
      <c r="BB44" s="110"/>
      <c r="BC44" s="110"/>
      <c r="BD44" s="110"/>
      <c r="BE44" s="110"/>
      <c r="BF44" s="110"/>
      <c r="BG44" s="110" t="s">
        <v>280</v>
      </c>
      <c r="BH44" s="110"/>
      <c r="BI44" s="110"/>
      <c r="BJ44" s="110"/>
      <c r="BK44" s="110"/>
      <c r="BL44" s="110"/>
      <c r="BM44" s="110"/>
      <c r="BN44" s="110"/>
      <c r="BO44" s="110"/>
      <c r="BP44" s="110"/>
      <c r="BQ44" s="110"/>
      <c r="BR44" s="110"/>
      <c r="BS44" s="110" t="s">
        <v>281</v>
      </c>
      <c r="BT44" s="110"/>
      <c r="BU44" s="110"/>
      <c r="BV44" s="110"/>
      <c r="BW44" s="110"/>
      <c r="BX44" s="110"/>
      <c r="BY44" s="110"/>
      <c r="BZ44" s="110"/>
      <c r="CA44" s="110"/>
      <c r="CB44" s="110"/>
      <c r="CC44" s="110" t="s">
        <v>282</v>
      </c>
      <c r="CD44" s="110"/>
      <c r="CE44" s="110"/>
      <c r="CF44" s="110"/>
      <c r="CG44" s="110"/>
      <c r="CH44" s="110"/>
      <c r="CI44" s="110"/>
      <c r="CJ44" s="110"/>
    </row>
    <row r="45" spans="17:88" x14ac:dyDescent="0.25">
      <c r="R45" s="111" t="s">
        <v>283</v>
      </c>
      <c r="S45" s="111"/>
      <c r="T45" s="111"/>
      <c r="U45" s="111"/>
      <c r="V45" s="111"/>
      <c r="W45" s="111"/>
      <c r="X45" s="111"/>
      <c r="Y45" s="111"/>
      <c r="Z45" s="112">
        <v>4911</v>
      </c>
      <c r="AA45" s="112"/>
      <c r="AB45" s="112"/>
      <c r="AC45" s="112"/>
      <c r="AD45" s="112"/>
      <c r="AE45" s="112"/>
      <c r="AF45" s="112"/>
      <c r="AG45" s="112"/>
      <c r="AH45" s="112"/>
      <c r="AI45" s="112">
        <v>1677</v>
      </c>
      <c r="AJ45" s="112"/>
      <c r="AK45" s="112"/>
      <c r="AL45" s="112"/>
      <c r="AM45" s="112"/>
      <c r="AN45" s="112"/>
      <c r="AO45" s="112"/>
      <c r="AP45" s="112"/>
      <c r="AQ45" s="112"/>
      <c r="AR45" s="112"/>
      <c r="AS45" s="112"/>
      <c r="AT45" s="112"/>
      <c r="AU45" s="112"/>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row>
    <row r="46" spans="17:88" x14ac:dyDescent="0.25">
      <c r="R46" s="105" t="s">
        <v>284</v>
      </c>
      <c r="S46" s="105"/>
      <c r="T46" s="105"/>
      <c r="U46" s="105"/>
      <c r="V46" s="105"/>
      <c r="W46" s="105"/>
      <c r="X46" s="105"/>
      <c r="Y46" s="105"/>
      <c r="Z46" s="104">
        <v>11199</v>
      </c>
      <c r="AA46" s="104"/>
      <c r="AB46" s="104"/>
      <c r="AC46" s="104"/>
      <c r="AD46" s="104"/>
      <c r="AE46" s="104"/>
      <c r="AF46" s="104"/>
      <c r="AG46" s="104"/>
      <c r="AH46" s="104"/>
      <c r="AI46" s="104">
        <v>20254</v>
      </c>
      <c r="AJ46" s="104"/>
      <c r="AK46" s="104"/>
      <c r="AL46" s="104"/>
      <c r="AM46" s="104"/>
      <c r="AN46" s="104"/>
      <c r="AO46" s="104"/>
      <c r="AP46" s="104"/>
      <c r="AQ46" s="104"/>
      <c r="AR46" s="104"/>
      <c r="AS46" s="104"/>
      <c r="AT46" s="104"/>
      <c r="AU46" s="104"/>
      <c r="AV46" s="104">
        <v>2473</v>
      </c>
      <c r="AW46" s="104"/>
      <c r="AX46" s="104"/>
      <c r="AY46" s="104"/>
      <c r="AZ46" s="104"/>
      <c r="BA46" s="104"/>
      <c r="BB46" s="104"/>
      <c r="BC46" s="104"/>
      <c r="BD46" s="104"/>
      <c r="BE46" s="104"/>
      <c r="BF46" s="104"/>
      <c r="BG46" s="103">
        <v>1</v>
      </c>
      <c r="BH46" s="103"/>
      <c r="BI46" s="103"/>
      <c r="BJ46" s="103"/>
      <c r="BK46" s="103"/>
      <c r="BL46" s="103"/>
      <c r="BM46" s="103"/>
      <c r="BN46" s="103"/>
      <c r="BO46" s="103"/>
      <c r="BP46" s="103"/>
      <c r="BQ46" s="103"/>
      <c r="BR46" s="103"/>
      <c r="BS46" s="106"/>
      <c r="BT46" s="106"/>
      <c r="BU46" s="106"/>
      <c r="BV46" s="106"/>
      <c r="BW46" s="106"/>
      <c r="BX46" s="106"/>
      <c r="BY46" s="106"/>
      <c r="BZ46" s="106"/>
      <c r="CA46" s="106"/>
      <c r="CB46" s="106"/>
      <c r="CC46" s="106"/>
      <c r="CD46" s="106"/>
      <c r="CE46" s="106"/>
      <c r="CF46" s="106"/>
      <c r="CG46" s="106"/>
      <c r="CH46" s="106"/>
      <c r="CI46" s="106"/>
      <c r="CJ46" s="106"/>
    </row>
    <row r="47" spans="17:88" x14ac:dyDescent="0.25">
      <c r="R47" s="105" t="s">
        <v>285</v>
      </c>
      <c r="S47" s="105"/>
      <c r="T47" s="105"/>
      <c r="U47" s="105"/>
      <c r="V47" s="105"/>
      <c r="W47" s="105"/>
      <c r="X47" s="105"/>
      <c r="Y47" s="105"/>
      <c r="Z47" s="104">
        <v>6881</v>
      </c>
      <c r="AA47" s="104"/>
      <c r="AB47" s="104"/>
      <c r="AC47" s="104"/>
      <c r="AD47" s="104"/>
      <c r="AE47" s="104"/>
      <c r="AF47" s="104"/>
      <c r="AG47" s="104"/>
      <c r="AH47" s="104"/>
      <c r="AI47" s="104">
        <v>18243</v>
      </c>
      <c r="AJ47" s="104"/>
      <c r="AK47" s="104"/>
      <c r="AL47" s="104"/>
      <c r="AM47" s="104"/>
      <c r="AN47" s="104"/>
      <c r="AO47" s="104"/>
      <c r="AP47" s="104"/>
      <c r="AQ47" s="104"/>
      <c r="AR47" s="104"/>
      <c r="AS47" s="104"/>
      <c r="AT47" s="104"/>
      <c r="AU47" s="104"/>
      <c r="AV47" s="104">
        <v>19516</v>
      </c>
      <c r="AW47" s="104"/>
      <c r="AX47" s="104"/>
      <c r="AY47" s="104"/>
      <c r="AZ47" s="104"/>
      <c r="BA47" s="104"/>
      <c r="BB47" s="104"/>
      <c r="BC47" s="104"/>
      <c r="BD47" s="104"/>
      <c r="BE47" s="104"/>
      <c r="BF47" s="104"/>
      <c r="BG47" s="104">
        <v>4136</v>
      </c>
      <c r="BH47" s="104"/>
      <c r="BI47" s="104"/>
      <c r="BJ47" s="104"/>
      <c r="BK47" s="104"/>
      <c r="BL47" s="104"/>
      <c r="BM47" s="104"/>
      <c r="BN47" s="104"/>
      <c r="BO47" s="104"/>
      <c r="BP47" s="104"/>
      <c r="BQ47" s="104"/>
      <c r="BR47" s="104"/>
      <c r="BS47" s="103">
        <v>2</v>
      </c>
      <c r="BT47" s="103"/>
      <c r="BU47" s="103"/>
      <c r="BV47" s="103"/>
      <c r="BW47" s="103"/>
      <c r="BX47" s="103"/>
      <c r="BY47" s="103"/>
      <c r="BZ47" s="103"/>
      <c r="CA47" s="103"/>
      <c r="CB47" s="103"/>
      <c r="CC47" s="106"/>
      <c r="CD47" s="106"/>
      <c r="CE47" s="106"/>
      <c r="CF47" s="106"/>
      <c r="CG47" s="106"/>
      <c r="CH47" s="106"/>
      <c r="CI47" s="106"/>
      <c r="CJ47" s="106"/>
    </row>
    <row r="48" spans="17:88" x14ac:dyDescent="0.25">
      <c r="R48" s="105" t="s">
        <v>286</v>
      </c>
      <c r="S48" s="105"/>
      <c r="T48" s="105"/>
      <c r="U48" s="105"/>
      <c r="V48" s="105"/>
      <c r="W48" s="105"/>
      <c r="X48" s="105"/>
      <c r="Y48" s="105"/>
      <c r="Z48" s="104">
        <v>5044</v>
      </c>
      <c r="AA48" s="104"/>
      <c r="AB48" s="104"/>
      <c r="AC48" s="104"/>
      <c r="AD48" s="104"/>
      <c r="AE48" s="104"/>
      <c r="AF48" s="104"/>
      <c r="AG48" s="104"/>
      <c r="AH48" s="104"/>
      <c r="AI48" s="104">
        <v>11204</v>
      </c>
      <c r="AJ48" s="104"/>
      <c r="AK48" s="104"/>
      <c r="AL48" s="104"/>
      <c r="AM48" s="104"/>
      <c r="AN48" s="104"/>
      <c r="AO48" s="104"/>
      <c r="AP48" s="104"/>
      <c r="AQ48" s="104"/>
      <c r="AR48" s="104"/>
      <c r="AS48" s="104"/>
      <c r="AT48" s="104"/>
      <c r="AU48" s="104"/>
      <c r="AV48" s="104">
        <v>17032</v>
      </c>
      <c r="AW48" s="104"/>
      <c r="AX48" s="104"/>
      <c r="AY48" s="104"/>
      <c r="AZ48" s="104"/>
      <c r="BA48" s="104"/>
      <c r="BB48" s="104"/>
      <c r="BC48" s="104"/>
      <c r="BD48" s="104"/>
      <c r="BE48" s="104"/>
      <c r="BF48" s="104"/>
      <c r="BG48" s="104">
        <v>24670</v>
      </c>
      <c r="BH48" s="104"/>
      <c r="BI48" s="104"/>
      <c r="BJ48" s="104"/>
      <c r="BK48" s="104"/>
      <c r="BL48" s="104"/>
      <c r="BM48" s="104"/>
      <c r="BN48" s="104"/>
      <c r="BO48" s="104"/>
      <c r="BP48" s="104"/>
      <c r="BQ48" s="104"/>
      <c r="BR48" s="104"/>
      <c r="BS48" s="104">
        <v>4025</v>
      </c>
      <c r="BT48" s="104"/>
      <c r="BU48" s="104"/>
      <c r="BV48" s="104"/>
      <c r="BW48" s="104"/>
      <c r="BX48" s="104"/>
      <c r="BY48" s="104"/>
      <c r="BZ48" s="104"/>
      <c r="CA48" s="104"/>
      <c r="CB48" s="104"/>
      <c r="CC48" s="103">
        <v>9</v>
      </c>
      <c r="CD48" s="103"/>
      <c r="CE48" s="103"/>
      <c r="CF48" s="103"/>
      <c r="CG48" s="103"/>
      <c r="CH48" s="103"/>
      <c r="CI48" s="103"/>
      <c r="CJ48" s="103"/>
    </row>
    <row r="49" spans="18:88" x14ac:dyDescent="0.25">
      <c r="R49" s="105" t="s">
        <v>287</v>
      </c>
      <c r="S49" s="105"/>
      <c r="T49" s="105"/>
      <c r="U49" s="105"/>
      <c r="V49" s="105"/>
      <c r="W49" s="105"/>
      <c r="X49" s="105"/>
      <c r="Y49" s="105"/>
      <c r="Z49" s="104">
        <v>3785</v>
      </c>
      <c r="AA49" s="104"/>
      <c r="AB49" s="104"/>
      <c r="AC49" s="104"/>
      <c r="AD49" s="104"/>
      <c r="AE49" s="104"/>
      <c r="AF49" s="104"/>
      <c r="AG49" s="104"/>
      <c r="AH49" s="104"/>
      <c r="AI49" s="104">
        <v>8177</v>
      </c>
      <c r="AJ49" s="104"/>
      <c r="AK49" s="104"/>
      <c r="AL49" s="104"/>
      <c r="AM49" s="104"/>
      <c r="AN49" s="104"/>
      <c r="AO49" s="104"/>
      <c r="AP49" s="104"/>
      <c r="AQ49" s="104"/>
      <c r="AR49" s="104"/>
      <c r="AS49" s="104"/>
      <c r="AT49" s="104"/>
      <c r="AU49" s="104"/>
      <c r="AV49" s="104">
        <v>10270</v>
      </c>
      <c r="AW49" s="104"/>
      <c r="AX49" s="104"/>
      <c r="AY49" s="104"/>
      <c r="AZ49" s="104"/>
      <c r="BA49" s="104"/>
      <c r="BB49" s="104"/>
      <c r="BC49" s="104"/>
      <c r="BD49" s="104"/>
      <c r="BE49" s="104"/>
      <c r="BF49" s="104"/>
      <c r="BG49" s="104">
        <v>18597</v>
      </c>
      <c r="BH49" s="104"/>
      <c r="BI49" s="104"/>
      <c r="BJ49" s="104"/>
      <c r="BK49" s="104"/>
      <c r="BL49" s="104"/>
      <c r="BM49" s="104"/>
      <c r="BN49" s="104"/>
      <c r="BO49" s="104"/>
      <c r="BP49" s="104"/>
      <c r="BQ49" s="104"/>
      <c r="BR49" s="104"/>
      <c r="BS49" s="104">
        <v>24170</v>
      </c>
      <c r="BT49" s="104"/>
      <c r="BU49" s="104"/>
      <c r="BV49" s="104"/>
      <c r="BW49" s="104"/>
      <c r="BX49" s="104"/>
      <c r="BY49" s="104"/>
      <c r="BZ49" s="104"/>
      <c r="CA49" s="104"/>
      <c r="CB49" s="104"/>
      <c r="CC49" s="104">
        <v>1933</v>
      </c>
      <c r="CD49" s="104"/>
      <c r="CE49" s="104"/>
      <c r="CF49" s="104"/>
      <c r="CG49" s="104"/>
      <c r="CH49" s="104"/>
      <c r="CI49" s="104"/>
      <c r="CJ49" s="104"/>
    </row>
    <row r="50" spans="18:88" x14ac:dyDescent="0.25">
      <c r="R50" s="105" t="s">
        <v>288</v>
      </c>
      <c r="S50" s="105"/>
      <c r="T50" s="105"/>
      <c r="U50" s="105"/>
      <c r="V50" s="105"/>
      <c r="W50" s="105"/>
      <c r="X50" s="105"/>
      <c r="Y50" s="105"/>
      <c r="Z50" s="104">
        <v>3211</v>
      </c>
      <c r="AA50" s="104"/>
      <c r="AB50" s="104"/>
      <c r="AC50" s="104"/>
      <c r="AD50" s="104"/>
      <c r="AE50" s="104"/>
      <c r="AF50" s="104"/>
      <c r="AG50" s="104"/>
      <c r="AH50" s="104"/>
      <c r="AI50" s="104">
        <v>6916</v>
      </c>
      <c r="AJ50" s="104"/>
      <c r="AK50" s="104"/>
      <c r="AL50" s="104"/>
      <c r="AM50" s="104"/>
      <c r="AN50" s="104"/>
      <c r="AO50" s="104"/>
      <c r="AP50" s="104"/>
      <c r="AQ50" s="104"/>
      <c r="AR50" s="104"/>
      <c r="AS50" s="104"/>
      <c r="AT50" s="104"/>
      <c r="AU50" s="104"/>
      <c r="AV50" s="104">
        <v>8236</v>
      </c>
      <c r="AW50" s="104"/>
      <c r="AX50" s="104"/>
      <c r="AY50" s="104"/>
      <c r="AZ50" s="104"/>
      <c r="BA50" s="104"/>
      <c r="BB50" s="104"/>
      <c r="BC50" s="104"/>
      <c r="BD50" s="104"/>
      <c r="BE50" s="104"/>
      <c r="BF50" s="104"/>
      <c r="BG50" s="104">
        <v>12491</v>
      </c>
      <c r="BH50" s="104"/>
      <c r="BI50" s="104"/>
      <c r="BJ50" s="104"/>
      <c r="BK50" s="104"/>
      <c r="BL50" s="104"/>
      <c r="BM50" s="104"/>
      <c r="BN50" s="104"/>
      <c r="BO50" s="104"/>
      <c r="BP50" s="104"/>
      <c r="BQ50" s="104"/>
      <c r="BR50" s="104"/>
      <c r="BS50" s="104">
        <v>20356</v>
      </c>
      <c r="BT50" s="104"/>
      <c r="BU50" s="104"/>
      <c r="BV50" s="104"/>
      <c r="BW50" s="104"/>
      <c r="BX50" s="104"/>
      <c r="BY50" s="104"/>
      <c r="BZ50" s="104"/>
      <c r="CA50" s="104"/>
      <c r="CB50" s="104"/>
      <c r="CC50" s="104">
        <v>12982</v>
      </c>
      <c r="CD50" s="104"/>
      <c r="CE50" s="104"/>
      <c r="CF50" s="104"/>
      <c r="CG50" s="104"/>
      <c r="CH50" s="104"/>
      <c r="CI50" s="104"/>
      <c r="CJ50" s="104"/>
    </row>
    <row r="51" spans="18:88" x14ac:dyDescent="0.25">
      <c r="R51" s="105" t="s">
        <v>289</v>
      </c>
      <c r="S51" s="105"/>
      <c r="T51" s="105"/>
      <c r="U51" s="105"/>
      <c r="V51" s="105"/>
      <c r="W51" s="105"/>
      <c r="X51" s="105"/>
      <c r="Y51" s="105"/>
      <c r="Z51" s="104">
        <v>2457</v>
      </c>
      <c r="AA51" s="104"/>
      <c r="AB51" s="104"/>
      <c r="AC51" s="104"/>
      <c r="AD51" s="104"/>
      <c r="AE51" s="104"/>
      <c r="AF51" s="104"/>
      <c r="AG51" s="104"/>
      <c r="AH51" s="104"/>
      <c r="AI51" s="104">
        <v>4946</v>
      </c>
      <c r="AJ51" s="104"/>
      <c r="AK51" s="104"/>
      <c r="AL51" s="104"/>
      <c r="AM51" s="104"/>
      <c r="AN51" s="104"/>
      <c r="AO51" s="104"/>
      <c r="AP51" s="104"/>
      <c r="AQ51" s="104"/>
      <c r="AR51" s="104"/>
      <c r="AS51" s="104"/>
      <c r="AT51" s="104"/>
      <c r="AU51" s="104"/>
      <c r="AV51" s="104">
        <v>5903</v>
      </c>
      <c r="AW51" s="104"/>
      <c r="AX51" s="104"/>
      <c r="AY51" s="104"/>
      <c r="AZ51" s="104"/>
      <c r="BA51" s="104"/>
      <c r="BB51" s="104"/>
      <c r="BC51" s="104"/>
      <c r="BD51" s="104"/>
      <c r="BE51" s="104"/>
      <c r="BF51" s="104"/>
      <c r="BG51" s="104">
        <v>8676</v>
      </c>
      <c r="BH51" s="104"/>
      <c r="BI51" s="104"/>
      <c r="BJ51" s="104"/>
      <c r="BK51" s="104"/>
      <c r="BL51" s="104"/>
      <c r="BM51" s="104"/>
      <c r="BN51" s="104"/>
      <c r="BO51" s="104"/>
      <c r="BP51" s="104"/>
      <c r="BQ51" s="104"/>
      <c r="BR51" s="104"/>
      <c r="BS51" s="104">
        <v>12362</v>
      </c>
      <c r="BT51" s="104"/>
      <c r="BU51" s="104"/>
      <c r="BV51" s="104"/>
      <c r="BW51" s="104"/>
      <c r="BX51" s="104"/>
      <c r="BY51" s="104"/>
      <c r="BZ51" s="104"/>
      <c r="CA51" s="104"/>
      <c r="CB51" s="104"/>
      <c r="CC51" s="104">
        <v>10422</v>
      </c>
      <c r="CD51" s="104"/>
      <c r="CE51" s="104"/>
      <c r="CF51" s="104"/>
      <c r="CG51" s="104"/>
      <c r="CH51" s="104"/>
      <c r="CI51" s="104"/>
      <c r="CJ51" s="104"/>
    </row>
    <row r="52" spans="18:88" x14ac:dyDescent="0.25">
      <c r="R52" s="105" t="s">
        <v>290</v>
      </c>
      <c r="S52" s="105"/>
      <c r="T52" s="105"/>
      <c r="U52" s="105"/>
      <c r="V52" s="105"/>
      <c r="W52" s="105"/>
      <c r="X52" s="105"/>
      <c r="Y52" s="105"/>
      <c r="Z52" s="104">
        <v>1693</v>
      </c>
      <c r="AA52" s="104"/>
      <c r="AB52" s="104"/>
      <c r="AC52" s="104"/>
      <c r="AD52" s="104"/>
      <c r="AE52" s="104"/>
      <c r="AF52" s="104"/>
      <c r="AG52" s="104"/>
      <c r="AH52" s="104"/>
      <c r="AI52" s="104">
        <v>3840</v>
      </c>
      <c r="AJ52" s="104"/>
      <c r="AK52" s="104"/>
      <c r="AL52" s="104"/>
      <c r="AM52" s="104"/>
      <c r="AN52" s="104"/>
      <c r="AO52" s="104"/>
      <c r="AP52" s="104"/>
      <c r="AQ52" s="104"/>
      <c r="AR52" s="104"/>
      <c r="AS52" s="104"/>
      <c r="AT52" s="104"/>
      <c r="AU52" s="104"/>
      <c r="AV52" s="104">
        <v>4643</v>
      </c>
      <c r="AW52" s="104"/>
      <c r="AX52" s="104"/>
      <c r="AY52" s="104"/>
      <c r="AZ52" s="104"/>
      <c r="BA52" s="104"/>
      <c r="BB52" s="104"/>
      <c r="BC52" s="104"/>
      <c r="BD52" s="104"/>
      <c r="BE52" s="104"/>
      <c r="BF52" s="104"/>
      <c r="BG52" s="104">
        <v>7102</v>
      </c>
      <c r="BH52" s="104"/>
      <c r="BI52" s="104"/>
      <c r="BJ52" s="104"/>
      <c r="BK52" s="104"/>
      <c r="BL52" s="104"/>
      <c r="BM52" s="104"/>
      <c r="BN52" s="104"/>
      <c r="BO52" s="104"/>
      <c r="BP52" s="104"/>
      <c r="BQ52" s="104"/>
      <c r="BR52" s="104"/>
      <c r="BS52" s="104">
        <v>9856</v>
      </c>
      <c r="BT52" s="104"/>
      <c r="BU52" s="104"/>
      <c r="BV52" s="104"/>
      <c r="BW52" s="104"/>
      <c r="BX52" s="104"/>
      <c r="BY52" s="104"/>
      <c r="BZ52" s="104"/>
      <c r="CA52" s="104"/>
      <c r="CB52" s="104"/>
      <c r="CC52" s="104">
        <v>7908</v>
      </c>
      <c r="CD52" s="104"/>
      <c r="CE52" s="104"/>
      <c r="CF52" s="104"/>
      <c r="CG52" s="104"/>
      <c r="CH52" s="104"/>
      <c r="CI52" s="104"/>
      <c r="CJ52" s="104"/>
    </row>
    <row r="53" spans="18:88" x14ac:dyDescent="0.25">
      <c r="R53" s="105" t="s">
        <v>291</v>
      </c>
      <c r="S53" s="105"/>
      <c r="T53" s="105"/>
      <c r="U53" s="105"/>
      <c r="V53" s="105"/>
      <c r="W53" s="105"/>
      <c r="X53" s="105"/>
      <c r="Y53" s="105"/>
      <c r="Z53" s="104">
        <v>1043</v>
      </c>
      <c r="AA53" s="104"/>
      <c r="AB53" s="104"/>
      <c r="AC53" s="104"/>
      <c r="AD53" s="104"/>
      <c r="AE53" s="104"/>
      <c r="AF53" s="104"/>
      <c r="AG53" s="104"/>
      <c r="AH53" s="104"/>
      <c r="AI53" s="104">
        <v>2693</v>
      </c>
      <c r="AJ53" s="104"/>
      <c r="AK53" s="104"/>
      <c r="AL53" s="104"/>
      <c r="AM53" s="104"/>
      <c r="AN53" s="104"/>
      <c r="AO53" s="104"/>
      <c r="AP53" s="104"/>
      <c r="AQ53" s="104"/>
      <c r="AR53" s="104"/>
      <c r="AS53" s="104"/>
      <c r="AT53" s="104"/>
      <c r="AU53" s="104"/>
      <c r="AV53" s="104">
        <v>3063</v>
      </c>
      <c r="AW53" s="104"/>
      <c r="AX53" s="104"/>
      <c r="AY53" s="104"/>
      <c r="AZ53" s="104"/>
      <c r="BA53" s="104"/>
      <c r="BB53" s="104"/>
      <c r="BC53" s="104"/>
      <c r="BD53" s="104"/>
      <c r="BE53" s="104"/>
      <c r="BF53" s="104"/>
      <c r="BG53" s="104">
        <v>4732</v>
      </c>
      <c r="BH53" s="104"/>
      <c r="BI53" s="104"/>
      <c r="BJ53" s="104"/>
      <c r="BK53" s="104"/>
      <c r="BL53" s="104"/>
      <c r="BM53" s="104"/>
      <c r="BN53" s="104"/>
      <c r="BO53" s="104"/>
      <c r="BP53" s="104"/>
      <c r="BQ53" s="104"/>
      <c r="BR53" s="104"/>
      <c r="BS53" s="104">
        <v>6900</v>
      </c>
      <c r="BT53" s="104"/>
      <c r="BU53" s="104"/>
      <c r="BV53" s="104"/>
      <c r="BW53" s="104"/>
      <c r="BX53" s="104"/>
      <c r="BY53" s="104"/>
      <c r="BZ53" s="104"/>
      <c r="CA53" s="104"/>
      <c r="CB53" s="104"/>
      <c r="CC53" s="104">
        <v>5349</v>
      </c>
      <c r="CD53" s="104"/>
      <c r="CE53" s="104"/>
      <c r="CF53" s="104"/>
      <c r="CG53" s="104"/>
      <c r="CH53" s="104"/>
      <c r="CI53" s="104"/>
      <c r="CJ53" s="104"/>
    </row>
    <row r="54" spans="18:88" x14ac:dyDescent="0.25">
      <c r="R54" s="105" t="s">
        <v>292</v>
      </c>
      <c r="S54" s="105"/>
      <c r="T54" s="105"/>
      <c r="U54" s="105"/>
      <c r="V54" s="105"/>
      <c r="W54" s="105"/>
      <c r="X54" s="105"/>
      <c r="Y54" s="105"/>
      <c r="Z54" s="103">
        <v>530</v>
      </c>
      <c r="AA54" s="103"/>
      <c r="AB54" s="103"/>
      <c r="AC54" s="103"/>
      <c r="AD54" s="103"/>
      <c r="AE54" s="103"/>
      <c r="AF54" s="103"/>
      <c r="AG54" s="103"/>
      <c r="AH54" s="103"/>
      <c r="AI54" s="104">
        <v>1339</v>
      </c>
      <c r="AJ54" s="104"/>
      <c r="AK54" s="104"/>
      <c r="AL54" s="104"/>
      <c r="AM54" s="104"/>
      <c r="AN54" s="104"/>
      <c r="AO54" s="104"/>
      <c r="AP54" s="104"/>
      <c r="AQ54" s="104"/>
      <c r="AR54" s="104"/>
      <c r="AS54" s="104"/>
      <c r="AT54" s="104"/>
      <c r="AU54" s="104"/>
      <c r="AV54" s="104">
        <v>1421</v>
      </c>
      <c r="AW54" s="104"/>
      <c r="AX54" s="104"/>
      <c r="AY54" s="104"/>
      <c r="AZ54" s="104"/>
      <c r="BA54" s="104"/>
      <c r="BB54" s="104"/>
      <c r="BC54" s="104"/>
      <c r="BD54" s="104"/>
      <c r="BE54" s="104"/>
      <c r="BF54" s="104"/>
      <c r="BG54" s="104">
        <v>1825</v>
      </c>
      <c r="BH54" s="104"/>
      <c r="BI54" s="104"/>
      <c r="BJ54" s="104"/>
      <c r="BK54" s="104"/>
      <c r="BL54" s="104"/>
      <c r="BM54" s="104"/>
      <c r="BN54" s="104"/>
      <c r="BO54" s="104"/>
      <c r="BP54" s="104"/>
      <c r="BQ54" s="104"/>
      <c r="BR54" s="104"/>
      <c r="BS54" s="104">
        <v>2385</v>
      </c>
      <c r="BT54" s="104"/>
      <c r="BU54" s="104"/>
      <c r="BV54" s="104"/>
      <c r="BW54" s="104"/>
      <c r="BX54" s="104"/>
      <c r="BY54" s="104"/>
      <c r="BZ54" s="104"/>
      <c r="CA54" s="104"/>
      <c r="CB54" s="104"/>
      <c r="CC54" s="104">
        <v>1815</v>
      </c>
      <c r="CD54" s="104"/>
      <c r="CE54" s="104"/>
      <c r="CF54" s="104"/>
      <c r="CG54" s="104"/>
      <c r="CH54" s="104"/>
      <c r="CI54" s="104"/>
      <c r="CJ54" s="104"/>
    </row>
    <row r="55" spans="18:88" x14ac:dyDescent="0.25">
      <c r="R55" s="105" t="s">
        <v>293</v>
      </c>
      <c r="S55" s="105"/>
      <c r="T55" s="105"/>
      <c r="U55" s="105"/>
      <c r="V55" s="105"/>
      <c r="W55" s="105"/>
      <c r="X55" s="105"/>
      <c r="Y55" s="105"/>
      <c r="Z55" s="103">
        <v>236</v>
      </c>
      <c r="AA55" s="103"/>
      <c r="AB55" s="103"/>
      <c r="AC55" s="103"/>
      <c r="AD55" s="103"/>
      <c r="AE55" s="103"/>
      <c r="AF55" s="103"/>
      <c r="AG55" s="103"/>
      <c r="AH55" s="103"/>
      <c r="AI55" s="103">
        <v>676</v>
      </c>
      <c r="AJ55" s="103"/>
      <c r="AK55" s="103"/>
      <c r="AL55" s="103"/>
      <c r="AM55" s="103"/>
      <c r="AN55" s="103"/>
      <c r="AO55" s="103"/>
      <c r="AP55" s="103"/>
      <c r="AQ55" s="103"/>
      <c r="AR55" s="103"/>
      <c r="AS55" s="103"/>
      <c r="AT55" s="103"/>
      <c r="AU55" s="103"/>
      <c r="AV55" s="103">
        <v>675</v>
      </c>
      <c r="AW55" s="103"/>
      <c r="AX55" s="103"/>
      <c r="AY55" s="103"/>
      <c r="AZ55" s="103"/>
      <c r="BA55" s="103"/>
      <c r="BB55" s="103"/>
      <c r="BC55" s="103"/>
      <c r="BD55" s="103"/>
      <c r="BE55" s="103"/>
      <c r="BF55" s="103"/>
      <c r="BG55" s="103">
        <v>521</v>
      </c>
      <c r="BH55" s="103"/>
      <c r="BI55" s="103"/>
      <c r="BJ55" s="103"/>
      <c r="BK55" s="103"/>
      <c r="BL55" s="103"/>
      <c r="BM55" s="103"/>
      <c r="BN55" s="103"/>
      <c r="BO55" s="103"/>
      <c r="BP55" s="103"/>
      <c r="BQ55" s="103"/>
      <c r="BR55" s="103"/>
      <c r="BS55" s="103">
        <v>585</v>
      </c>
      <c r="BT55" s="103"/>
      <c r="BU55" s="103"/>
      <c r="BV55" s="103"/>
      <c r="BW55" s="103"/>
      <c r="BX55" s="103"/>
      <c r="BY55" s="103"/>
      <c r="BZ55" s="103"/>
      <c r="CA55" s="103"/>
      <c r="CB55" s="103"/>
      <c r="CC55" s="103">
        <v>427</v>
      </c>
      <c r="CD55" s="103"/>
      <c r="CE55" s="103"/>
      <c r="CF55" s="103"/>
      <c r="CG55" s="103"/>
      <c r="CH55" s="103"/>
      <c r="CI55" s="103"/>
      <c r="CJ55" s="103"/>
    </row>
    <row r="56" spans="18:88" x14ac:dyDescent="0.25">
      <c r="R56" s="110" t="s">
        <v>294</v>
      </c>
      <c r="S56" s="110"/>
      <c r="T56" s="110"/>
      <c r="U56" s="110"/>
      <c r="V56" s="110"/>
      <c r="W56" s="110"/>
      <c r="X56" s="110"/>
      <c r="Y56" s="110"/>
      <c r="Z56" s="107"/>
      <c r="AA56" s="107"/>
      <c r="AB56" s="107"/>
      <c r="AC56" s="107"/>
      <c r="AD56" s="107"/>
      <c r="AE56" s="107"/>
      <c r="AF56" s="107"/>
      <c r="AG56" s="107"/>
      <c r="AH56" s="107"/>
      <c r="AI56" s="107"/>
      <c r="AJ56" s="107"/>
      <c r="AK56" s="107"/>
      <c r="AL56" s="107"/>
      <c r="AM56" s="107"/>
      <c r="AN56" s="107"/>
      <c r="AO56" s="107"/>
      <c r="AP56" s="107"/>
      <c r="AQ56" s="107"/>
      <c r="AR56" s="107"/>
      <c r="AS56" s="107"/>
      <c r="AT56" s="107"/>
      <c r="AU56" s="107"/>
      <c r="AV56" s="107"/>
      <c r="AW56" s="107"/>
      <c r="AX56" s="107"/>
      <c r="AY56" s="107"/>
      <c r="AZ56" s="107"/>
      <c r="BA56" s="107"/>
      <c r="BB56" s="107"/>
      <c r="BC56" s="107"/>
      <c r="BD56" s="107"/>
      <c r="BE56" s="107"/>
      <c r="BF56" s="107"/>
      <c r="BG56" s="107"/>
      <c r="BH56" s="107"/>
      <c r="BI56" s="107"/>
      <c r="BJ56" s="107"/>
      <c r="BK56" s="107"/>
      <c r="BL56" s="107"/>
      <c r="BM56" s="107"/>
      <c r="BN56" s="107"/>
      <c r="BO56" s="107"/>
      <c r="BP56" s="107"/>
      <c r="BQ56" s="107"/>
      <c r="BR56" s="107"/>
      <c r="BS56" s="107"/>
      <c r="BT56" s="107"/>
      <c r="BU56" s="107"/>
      <c r="BV56" s="107"/>
      <c r="BW56" s="107"/>
      <c r="BX56" s="107"/>
      <c r="BY56" s="107"/>
      <c r="BZ56" s="107"/>
      <c r="CA56" s="107"/>
      <c r="CB56" s="107"/>
      <c r="CC56" s="107"/>
      <c r="CD56" s="107"/>
      <c r="CE56" s="107"/>
      <c r="CF56" s="107"/>
      <c r="CG56" s="107"/>
      <c r="CH56" s="107"/>
      <c r="CI56" s="107"/>
      <c r="CJ56" s="107"/>
    </row>
    <row r="57" spans="18:88" x14ac:dyDescent="0.25">
      <c r="R57" s="108" t="s">
        <v>274</v>
      </c>
      <c r="S57" s="108"/>
      <c r="T57" s="108"/>
      <c r="U57" s="108"/>
      <c r="V57" s="108"/>
      <c r="W57" s="108"/>
      <c r="X57" s="108"/>
      <c r="Y57" s="108"/>
      <c r="Z57" s="109">
        <v>40990</v>
      </c>
      <c r="AA57" s="109"/>
      <c r="AB57" s="109"/>
      <c r="AC57" s="109"/>
      <c r="AD57" s="109"/>
      <c r="AE57" s="109"/>
      <c r="AF57" s="109"/>
      <c r="AG57" s="109"/>
      <c r="AH57" s="109"/>
      <c r="AI57" s="109">
        <v>79965</v>
      </c>
      <c r="AJ57" s="109"/>
      <c r="AK57" s="109"/>
      <c r="AL57" s="109"/>
      <c r="AM57" s="109"/>
      <c r="AN57" s="109"/>
      <c r="AO57" s="109"/>
      <c r="AP57" s="109"/>
      <c r="AQ57" s="109"/>
      <c r="AR57" s="109"/>
      <c r="AS57" s="109"/>
      <c r="AT57" s="109"/>
      <c r="AU57" s="109"/>
      <c r="AV57" s="109">
        <v>73232</v>
      </c>
      <c r="AW57" s="109"/>
      <c r="AX57" s="109"/>
      <c r="AY57" s="109"/>
      <c r="AZ57" s="109"/>
      <c r="BA57" s="109"/>
      <c r="BB57" s="109"/>
      <c r="BC57" s="109"/>
      <c r="BD57" s="109"/>
      <c r="BE57" s="109"/>
      <c r="BF57" s="109"/>
      <c r="BG57" s="109">
        <v>82751</v>
      </c>
      <c r="BH57" s="109"/>
      <c r="BI57" s="109"/>
      <c r="BJ57" s="109"/>
      <c r="BK57" s="109"/>
      <c r="BL57" s="109"/>
      <c r="BM57" s="109"/>
      <c r="BN57" s="109"/>
      <c r="BO57" s="109"/>
      <c r="BP57" s="109"/>
      <c r="BQ57" s="109"/>
      <c r="BR57" s="109"/>
      <c r="BS57" s="109">
        <v>80641</v>
      </c>
      <c r="BT57" s="109"/>
      <c r="BU57" s="109"/>
      <c r="BV57" s="109"/>
      <c r="BW57" s="109"/>
      <c r="BX57" s="109"/>
      <c r="BY57" s="109"/>
      <c r="BZ57" s="109"/>
      <c r="CA57" s="109"/>
      <c r="CB57" s="109"/>
      <c r="CC57" s="109">
        <v>40845</v>
      </c>
      <c r="CD57" s="109"/>
      <c r="CE57" s="109"/>
      <c r="CF57" s="109"/>
      <c r="CG57" s="109"/>
      <c r="CH57" s="109"/>
      <c r="CI57" s="109"/>
      <c r="CJ57" s="109"/>
    </row>
    <row r="58" spans="18:88" x14ac:dyDescent="0.25">
      <c r="R58" s="64" t="s">
        <v>275</v>
      </c>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c r="BU58" s="63"/>
      <c r="BV58" s="63"/>
      <c r="BW58" s="63"/>
      <c r="BX58" s="63"/>
      <c r="BY58" s="63"/>
      <c r="BZ58" s="63"/>
      <c r="CA58" s="63"/>
      <c r="CB58" s="63"/>
      <c r="CC58" s="63"/>
      <c r="CD58" s="63"/>
      <c r="CE58" s="63"/>
      <c r="CF58" s="63"/>
      <c r="CG58" s="63"/>
      <c r="CH58" s="63"/>
      <c r="CI58" s="63"/>
      <c r="CJ58" s="63"/>
    </row>
    <row r="59" spans="18:88" x14ac:dyDescent="0.25">
      <c r="R59" s="110" t="s">
        <v>38</v>
      </c>
      <c r="S59" s="110"/>
      <c r="T59" s="110"/>
      <c r="U59" s="110"/>
      <c r="V59" s="110"/>
      <c r="W59" s="110"/>
      <c r="X59" s="110"/>
      <c r="Y59" s="110"/>
      <c r="Z59" s="108" t="s">
        <v>295</v>
      </c>
      <c r="AA59" s="108"/>
      <c r="AB59" s="108"/>
      <c r="AC59" s="108"/>
      <c r="AD59" s="108"/>
      <c r="AE59" s="108"/>
      <c r="AF59" s="108"/>
      <c r="AG59" s="108"/>
      <c r="AH59" s="108"/>
      <c r="AI59" s="108"/>
      <c r="AJ59" s="108"/>
      <c r="AK59" s="108" t="s">
        <v>259</v>
      </c>
      <c r="AL59" s="108"/>
      <c r="AM59" s="108"/>
      <c r="AN59" s="108"/>
      <c r="AO59" s="108"/>
      <c r="AP59" s="108"/>
      <c r="AQ59" s="108"/>
      <c r="AR59" s="108"/>
      <c r="AS59" s="108"/>
      <c r="AT59" s="108"/>
      <c r="AU59" s="108" t="s">
        <v>260</v>
      </c>
      <c r="AV59" s="108"/>
      <c r="AW59" s="108"/>
      <c r="AX59" s="108"/>
      <c r="AY59" s="108"/>
      <c r="AZ59" s="108"/>
      <c r="BA59" s="108"/>
      <c r="BB59" s="108"/>
      <c r="BC59" s="108"/>
      <c r="BD59" s="108"/>
      <c r="BE59" s="108"/>
      <c r="BF59" s="108"/>
      <c r="BG59" s="108" t="s">
        <v>296</v>
      </c>
      <c r="BH59" s="108"/>
      <c r="BI59" s="108"/>
      <c r="BJ59" s="108"/>
      <c r="BK59" s="108"/>
      <c r="BL59" s="108"/>
      <c r="BM59" s="108"/>
      <c r="BN59" s="108"/>
      <c r="BO59" s="108"/>
      <c r="BP59" s="108"/>
      <c r="BQ59" s="108"/>
      <c r="BR59" s="108" t="s">
        <v>297</v>
      </c>
      <c r="BS59" s="108"/>
      <c r="BT59" s="108"/>
      <c r="BU59" s="108"/>
      <c r="BV59" s="108"/>
      <c r="BW59" s="108"/>
      <c r="BX59" s="108"/>
      <c r="BY59" s="108"/>
      <c r="BZ59" s="108"/>
      <c r="CA59" s="108"/>
      <c r="CB59" s="108"/>
      <c r="CC59" s="108" t="s">
        <v>274</v>
      </c>
      <c r="CD59" s="108"/>
      <c r="CE59" s="108"/>
      <c r="CF59" s="108"/>
      <c r="CG59" s="108"/>
      <c r="CH59" s="108"/>
      <c r="CI59" s="108"/>
      <c r="CJ59" s="108"/>
    </row>
    <row r="60" spans="18:88" x14ac:dyDescent="0.25">
      <c r="R60" s="111" t="s">
        <v>283</v>
      </c>
      <c r="S60" s="111"/>
      <c r="T60" s="111"/>
      <c r="U60" s="111"/>
      <c r="V60" s="111"/>
      <c r="W60" s="111"/>
      <c r="X60" s="111"/>
      <c r="Y60" s="111"/>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2">
        <v>6588</v>
      </c>
      <c r="CD60" s="112"/>
      <c r="CE60" s="112"/>
      <c r="CF60" s="112"/>
      <c r="CG60" s="112"/>
      <c r="CH60" s="112"/>
      <c r="CI60" s="112"/>
      <c r="CJ60" s="112"/>
    </row>
    <row r="61" spans="18:88" x14ac:dyDescent="0.25">
      <c r="R61" s="105" t="s">
        <v>284</v>
      </c>
      <c r="S61" s="105"/>
      <c r="T61" s="105"/>
      <c r="U61" s="105"/>
      <c r="V61" s="105"/>
      <c r="W61" s="105"/>
      <c r="X61" s="105"/>
      <c r="Y61" s="105"/>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4">
        <v>33927</v>
      </c>
      <c r="CD61" s="104"/>
      <c r="CE61" s="104"/>
      <c r="CF61" s="104"/>
      <c r="CG61" s="104"/>
      <c r="CH61" s="104"/>
      <c r="CI61" s="104"/>
      <c r="CJ61" s="104"/>
    </row>
    <row r="62" spans="18:88" x14ac:dyDescent="0.25">
      <c r="R62" s="105" t="s">
        <v>285</v>
      </c>
      <c r="S62" s="105"/>
      <c r="T62" s="105"/>
      <c r="U62" s="105"/>
      <c r="V62" s="105"/>
      <c r="W62" s="105"/>
      <c r="X62" s="105"/>
      <c r="Y62" s="105"/>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c r="BO62" s="106"/>
      <c r="BP62" s="106"/>
      <c r="BQ62" s="106"/>
      <c r="BR62" s="106"/>
      <c r="BS62" s="106"/>
      <c r="BT62" s="106"/>
      <c r="BU62" s="106"/>
      <c r="BV62" s="106"/>
      <c r="BW62" s="106"/>
      <c r="BX62" s="106"/>
      <c r="BY62" s="106"/>
      <c r="BZ62" s="106"/>
      <c r="CA62" s="106"/>
      <c r="CB62" s="106"/>
      <c r="CC62" s="104">
        <v>48778</v>
      </c>
      <c r="CD62" s="104"/>
      <c r="CE62" s="104"/>
      <c r="CF62" s="104"/>
      <c r="CG62" s="104"/>
      <c r="CH62" s="104"/>
      <c r="CI62" s="104"/>
      <c r="CJ62" s="104"/>
    </row>
    <row r="63" spans="18:88" x14ac:dyDescent="0.25">
      <c r="R63" s="105" t="s">
        <v>286</v>
      </c>
      <c r="S63" s="105"/>
      <c r="T63" s="105"/>
      <c r="U63" s="105"/>
      <c r="V63" s="105"/>
      <c r="W63" s="105"/>
      <c r="X63" s="105"/>
      <c r="Y63" s="105"/>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c r="BO63" s="106"/>
      <c r="BP63" s="106"/>
      <c r="BQ63" s="106"/>
      <c r="BR63" s="106"/>
      <c r="BS63" s="106"/>
      <c r="BT63" s="106"/>
      <c r="BU63" s="106"/>
      <c r="BV63" s="106"/>
      <c r="BW63" s="106"/>
      <c r="BX63" s="106"/>
      <c r="BY63" s="106"/>
      <c r="BZ63" s="106"/>
      <c r="CA63" s="106"/>
      <c r="CB63" s="106"/>
      <c r="CC63" s="104">
        <v>61984</v>
      </c>
      <c r="CD63" s="104"/>
      <c r="CE63" s="104"/>
      <c r="CF63" s="104"/>
      <c r="CG63" s="104"/>
      <c r="CH63" s="104"/>
      <c r="CI63" s="104"/>
      <c r="CJ63" s="104"/>
    </row>
    <row r="64" spans="18:88" x14ac:dyDescent="0.25">
      <c r="R64" s="105" t="s">
        <v>287</v>
      </c>
      <c r="S64" s="105"/>
      <c r="T64" s="105"/>
      <c r="U64" s="105"/>
      <c r="V64" s="105"/>
      <c r="W64" s="105"/>
      <c r="X64" s="105"/>
      <c r="Y64" s="105"/>
      <c r="Z64" s="103">
        <v>7</v>
      </c>
      <c r="AA64" s="103"/>
      <c r="AB64" s="103"/>
      <c r="AC64" s="103"/>
      <c r="AD64" s="103"/>
      <c r="AE64" s="103"/>
      <c r="AF64" s="103"/>
      <c r="AG64" s="103"/>
      <c r="AH64" s="103"/>
      <c r="AI64" s="103"/>
      <c r="AJ64" s="103"/>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c r="BO64" s="106"/>
      <c r="BP64" s="106"/>
      <c r="BQ64" s="106"/>
      <c r="BR64" s="106"/>
      <c r="BS64" s="106"/>
      <c r="BT64" s="106"/>
      <c r="BU64" s="106"/>
      <c r="BV64" s="106"/>
      <c r="BW64" s="106"/>
      <c r="BX64" s="106"/>
      <c r="BY64" s="106"/>
      <c r="BZ64" s="106"/>
      <c r="CA64" s="106"/>
      <c r="CB64" s="106"/>
      <c r="CC64" s="104">
        <v>66939</v>
      </c>
      <c r="CD64" s="104"/>
      <c r="CE64" s="104"/>
      <c r="CF64" s="104"/>
      <c r="CG64" s="104"/>
      <c r="CH64" s="104"/>
      <c r="CI64" s="104"/>
      <c r="CJ64" s="104"/>
    </row>
    <row r="65" spans="1:88" x14ac:dyDescent="0.25">
      <c r="R65" s="105" t="s">
        <v>288</v>
      </c>
      <c r="S65" s="105"/>
      <c r="T65" s="105"/>
      <c r="U65" s="105"/>
      <c r="V65" s="105"/>
      <c r="W65" s="105"/>
      <c r="X65" s="105"/>
      <c r="Y65" s="105"/>
      <c r="Z65" s="104">
        <v>1230</v>
      </c>
      <c r="AA65" s="104"/>
      <c r="AB65" s="104"/>
      <c r="AC65" s="104"/>
      <c r="AD65" s="104"/>
      <c r="AE65" s="104"/>
      <c r="AF65" s="104"/>
      <c r="AG65" s="104"/>
      <c r="AH65" s="104"/>
      <c r="AI65" s="104"/>
      <c r="AJ65" s="104"/>
      <c r="AK65" s="103">
        <v>9</v>
      </c>
      <c r="AL65" s="103"/>
      <c r="AM65" s="103"/>
      <c r="AN65" s="103"/>
      <c r="AO65" s="103"/>
      <c r="AP65" s="103"/>
      <c r="AQ65" s="103"/>
      <c r="AR65" s="103"/>
      <c r="AS65" s="103"/>
      <c r="AT65" s="103"/>
      <c r="AU65" s="106"/>
      <c r="AV65" s="106"/>
      <c r="AW65" s="106"/>
      <c r="AX65" s="106"/>
      <c r="AY65" s="106"/>
      <c r="AZ65" s="106"/>
      <c r="BA65" s="106"/>
      <c r="BB65" s="106"/>
      <c r="BC65" s="106"/>
      <c r="BD65" s="106"/>
      <c r="BE65" s="106"/>
      <c r="BF65" s="106"/>
      <c r="BG65" s="106"/>
      <c r="BH65" s="106"/>
      <c r="BI65" s="106"/>
      <c r="BJ65" s="106"/>
      <c r="BK65" s="106"/>
      <c r="BL65" s="106"/>
      <c r="BM65" s="106"/>
      <c r="BN65" s="106"/>
      <c r="BO65" s="106"/>
      <c r="BP65" s="106"/>
      <c r="BQ65" s="106"/>
      <c r="BR65" s="106"/>
      <c r="BS65" s="106"/>
      <c r="BT65" s="106"/>
      <c r="BU65" s="106"/>
      <c r="BV65" s="106"/>
      <c r="BW65" s="106"/>
      <c r="BX65" s="106"/>
      <c r="BY65" s="106"/>
      <c r="BZ65" s="106"/>
      <c r="CA65" s="106"/>
      <c r="CB65" s="106"/>
      <c r="CC65" s="104">
        <v>65431</v>
      </c>
      <c r="CD65" s="104"/>
      <c r="CE65" s="104"/>
      <c r="CF65" s="104"/>
      <c r="CG65" s="104"/>
      <c r="CH65" s="104"/>
      <c r="CI65" s="104"/>
      <c r="CJ65" s="104"/>
    </row>
    <row r="66" spans="1:88" x14ac:dyDescent="0.25">
      <c r="R66" s="105" t="s">
        <v>289</v>
      </c>
      <c r="S66" s="105"/>
      <c r="T66" s="105"/>
      <c r="U66" s="105"/>
      <c r="V66" s="105"/>
      <c r="W66" s="105"/>
      <c r="X66" s="105"/>
      <c r="Y66" s="105"/>
      <c r="Z66" s="104">
        <v>9258</v>
      </c>
      <c r="AA66" s="104"/>
      <c r="AB66" s="104"/>
      <c r="AC66" s="104"/>
      <c r="AD66" s="104"/>
      <c r="AE66" s="104"/>
      <c r="AF66" s="104"/>
      <c r="AG66" s="104"/>
      <c r="AH66" s="104"/>
      <c r="AI66" s="104"/>
      <c r="AJ66" s="104"/>
      <c r="AK66" s="104">
        <v>1040</v>
      </c>
      <c r="AL66" s="104"/>
      <c r="AM66" s="104"/>
      <c r="AN66" s="104"/>
      <c r="AO66" s="104"/>
      <c r="AP66" s="104"/>
      <c r="AQ66" s="104"/>
      <c r="AR66" s="104"/>
      <c r="AS66" s="104"/>
      <c r="AT66" s="104"/>
      <c r="AU66" s="103">
        <v>2</v>
      </c>
      <c r="AV66" s="103"/>
      <c r="AW66" s="103"/>
      <c r="AX66" s="103"/>
      <c r="AY66" s="103"/>
      <c r="AZ66" s="103"/>
      <c r="BA66" s="103"/>
      <c r="BB66" s="103"/>
      <c r="BC66" s="103"/>
      <c r="BD66" s="103"/>
      <c r="BE66" s="103"/>
      <c r="BF66" s="103"/>
      <c r="BG66" s="106"/>
      <c r="BH66" s="106"/>
      <c r="BI66" s="106"/>
      <c r="BJ66" s="106"/>
      <c r="BK66" s="106"/>
      <c r="BL66" s="106"/>
      <c r="BM66" s="106"/>
      <c r="BN66" s="106"/>
      <c r="BO66" s="106"/>
      <c r="BP66" s="106"/>
      <c r="BQ66" s="106"/>
      <c r="BR66" s="106"/>
      <c r="BS66" s="106"/>
      <c r="BT66" s="106"/>
      <c r="BU66" s="106"/>
      <c r="BV66" s="106"/>
      <c r="BW66" s="106"/>
      <c r="BX66" s="106"/>
      <c r="BY66" s="106"/>
      <c r="BZ66" s="106"/>
      <c r="CA66" s="106"/>
      <c r="CB66" s="106"/>
      <c r="CC66" s="104">
        <v>55066</v>
      </c>
      <c r="CD66" s="104"/>
      <c r="CE66" s="104"/>
      <c r="CF66" s="104"/>
      <c r="CG66" s="104"/>
      <c r="CH66" s="104"/>
      <c r="CI66" s="104"/>
      <c r="CJ66" s="104"/>
    </row>
    <row r="67" spans="1:88" x14ac:dyDescent="0.25">
      <c r="R67" s="105" t="s">
        <v>290</v>
      </c>
      <c r="S67" s="105"/>
      <c r="T67" s="105"/>
      <c r="U67" s="105"/>
      <c r="V67" s="105"/>
      <c r="W67" s="105"/>
      <c r="X67" s="105"/>
      <c r="Y67" s="105"/>
      <c r="Z67" s="104">
        <v>8618</v>
      </c>
      <c r="AA67" s="104"/>
      <c r="AB67" s="104"/>
      <c r="AC67" s="104"/>
      <c r="AD67" s="104"/>
      <c r="AE67" s="104"/>
      <c r="AF67" s="104"/>
      <c r="AG67" s="104"/>
      <c r="AH67" s="104"/>
      <c r="AI67" s="104"/>
      <c r="AJ67" s="104"/>
      <c r="AK67" s="104">
        <v>6081</v>
      </c>
      <c r="AL67" s="104"/>
      <c r="AM67" s="104"/>
      <c r="AN67" s="104"/>
      <c r="AO67" s="104"/>
      <c r="AP67" s="104"/>
      <c r="AQ67" s="104"/>
      <c r="AR67" s="104"/>
      <c r="AS67" s="104"/>
      <c r="AT67" s="104"/>
      <c r="AU67" s="103">
        <v>725</v>
      </c>
      <c r="AV67" s="103"/>
      <c r="AW67" s="103"/>
      <c r="AX67" s="103"/>
      <c r="AY67" s="103"/>
      <c r="AZ67" s="103"/>
      <c r="BA67" s="103"/>
      <c r="BB67" s="103"/>
      <c r="BC67" s="103"/>
      <c r="BD67" s="103"/>
      <c r="BE67" s="103"/>
      <c r="BF67" s="103"/>
      <c r="BG67" s="103">
        <v>2</v>
      </c>
      <c r="BH67" s="103"/>
      <c r="BI67" s="103"/>
      <c r="BJ67" s="103"/>
      <c r="BK67" s="103"/>
      <c r="BL67" s="103"/>
      <c r="BM67" s="103"/>
      <c r="BN67" s="103"/>
      <c r="BO67" s="103"/>
      <c r="BP67" s="103"/>
      <c r="BQ67" s="103"/>
      <c r="BR67" s="106"/>
      <c r="BS67" s="106"/>
      <c r="BT67" s="106"/>
      <c r="BU67" s="106"/>
      <c r="BV67" s="106"/>
      <c r="BW67" s="106"/>
      <c r="BX67" s="106"/>
      <c r="BY67" s="106"/>
      <c r="BZ67" s="106"/>
      <c r="CA67" s="106"/>
      <c r="CB67" s="106"/>
      <c r="CC67" s="104">
        <v>50468</v>
      </c>
      <c r="CD67" s="104"/>
      <c r="CE67" s="104"/>
      <c r="CF67" s="104"/>
      <c r="CG67" s="104"/>
      <c r="CH67" s="104"/>
      <c r="CI67" s="104"/>
      <c r="CJ67" s="104"/>
    </row>
    <row r="68" spans="1:88" x14ac:dyDescent="0.25">
      <c r="R68" s="105" t="s">
        <v>291</v>
      </c>
      <c r="S68" s="105"/>
      <c r="T68" s="105"/>
      <c r="U68" s="105"/>
      <c r="V68" s="105"/>
      <c r="W68" s="105"/>
      <c r="X68" s="105"/>
      <c r="Y68" s="105"/>
      <c r="Z68" s="104">
        <v>4856</v>
      </c>
      <c r="AA68" s="104"/>
      <c r="AB68" s="104"/>
      <c r="AC68" s="104"/>
      <c r="AD68" s="104"/>
      <c r="AE68" s="104"/>
      <c r="AF68" s="104"/>
      <c r="AG68" s="104"/>
      <c r="AH68" s="104"/>
      <c r="AI68" s="104"/>
      <c r="AJ68" s="104"/>
      <c r="AK68" s="104">
        <v>2811</v>
      </c>
      <c r="AL68" s="104"/>
      <c r="AM68" s="104"/>
      <c r="AN68" s="104"/>
      <c r="AO68" s="104"/>
      <c r="AP68" s="104"/>
      <c r="AQ68" s="104"/>
      <c r="AR68" s="104"/>
      <c r="AS68" s="104"/>
      <c r="AT68" s="104"/>
      <c r="AU68" s="104">
        <v>1832</v>
      </c>
      <c r="AV68" s="104"/>
      <c r="AW68" s="104"/>
      <c r="AX68" s="104"/>
      <c r="AY68" s="104"/>
      <c r="AZ68" s="104"/>
      <c r="BA68" s="104"/>
      <c r="BB68" s="104"/>
      <c r="BC68" s="104"/>
      <c r="BD68" s="104"/>
      <c r="BE68" s="104"/>
      <c r="BF68" s="104"/>
      <c r="BG68" s="103">
        <v>118</v>
      </c>
      <c r="BH68" s="103"/>
      <c r="BI68" s="103"/>
      <c r="BJ68" s="103"/>
      <c r="BK68" s="103"/>
      <c r="BL68" s="103"/>
      <c r="BM68" s="103"/>
      <c r="BN68" s="103"/>
      <c r="BO68" s="103"/>
      <c r="BP68" s="103"/>
      <c r="BQ68" s="103"/>
      <c r="BR68" s="103">
        <v>1</v>
      </c>
      <c r="BS68" s="103"/>
      <c r="BT68" s="103"/>
      <c r="BU68" s="103"/>
      <c r="BV68" s="103"/>
      <c r="BW68" s="103"/>
      <c r="BX68" s="103"/>
      <c r="BY68" s="103"/>
      <c r="BZ68" s="103"/>
      <c r="CA68" s="103"/>
      <c r="CB68" s="103"/>
      <c r="CC68" s="104">
        <v>33398</v>
      </c>
      <c r="CD68" s="104"/>
      <c r="CE68" s="104"/>
      <c r="CF68" s="104"/>
      <c r="CG68" s="104"/>
      <c r="CH68" s="104"/>
      <c r="CI68" s="104"/>
      <c r="CJ68" s="104"/>
    </row>
    <row r="69" spans="1:88" x14ac:dyDescent="0.25">
      <c r="R69" s="105" t="s">
        <v>292</v>
      </c>
      <c r="S69" s="105"/>
      <c r="T69" s="105"/>
      <c r="U69" s="105"/>
      <c r="V69" s="105"/>
      <c r="W69" s="105"/>
      <c r="X69" s="105"/>
      <c r="Y69" s="105"/>
      <c r="Z69" s="104">
        <v>1358</v>
      </c>
      <c r="AA69" s="104"/>
      <c r="AB69" s="104"/>
      <c r="AC69" s="104"/>
      <c r="AD69" s="104"/>
      <c r="AE69" s="104"/>
      <c r="AF69" s="104"/>
      <c r="AG69" s="104"/>
      <c r="AH69" s="104"/>
      <c r="AI69" s="104"/>
      <c r="AJ69" s="104"/>
      <c r="AK69" s="103">
        <v>625</v>
      </c>
      <c r="AL69" s="103"/>
      <c r="AM69" s="103"/>
      <c r="AN69" s="103"/>
      <c r="AO69" s="103"/>
      <c r="AP69" s="103"/>
      <c r="AQ69" s="103"/>
      <c r="AR69" s="103"/>
      <c r="AS69" s="103"/>
      <c r="AT69" s="103"/>
      <c r="AU69" s="103">
        <v>389</v>
      </c>
      <c r="AV69" s="103"/>
      <c r="AW69" s="103"/>
      <c r="AX69" s="103"/>
      <c r="AY69" s="103"/>
      <c r="AZ69" s="103"/>
      <c r="BA69" s="103"/>
      <c r="BB69" s="103"/>
      <c r="BC69" s="103"/>
      <c r="BD69" s="103"/>
      <c r="BE69" s="103"/>
      <c r="BF69" s="103"/>
      <c r="BG69" s="103">
        <v>233</v>
      </c>
      <c r="BH69" s="103"/>
      <c r="BI69" s="103"/>
      <c r="BJ69" s="103"/>
      <c r="BK69" s="103"/>
      <c r="BL69" s="103"/>
      <c r="BM69" s="103"/>
      <c r="BN69" s="103"/>
      <c r="BO69" s="103"/>
      <c r="BP69" s="103"/>
      <c r="BQ69" s="103"/>
      <c r="BR69" s="103">
        <v>35</v>
      </c>
      <c r="BS69" s="103"/>
      <c r="BT69" s="103"/>
      <c r="BU69" s="103"/>
      <c r="BV69" s="103"/>
      <c r="BW69" s="103"/>
      <c r="BX69" s="103"/>
      <c r="BY69" s="103"/>
      <c r="BZ69" s="103"/>
      <c r="CA69" s="103"/>
      <c r="CB69" s="103"/>
      <c r="CC69" s="104">
        <v>11955</v>
      </c>
      <c r="CD69" s="104"/>
      <c r="CE69" s="104"/>
      <c r="CF69" s="104"/>
      <c r="CG69" s="104"/>
      <c r="CH69" s="104"/>
      <c r="CI69" s="104"/>
      <c r="CJ69" s="104"/>
    </row>
    <row r="70" spans="1:88" x14ac:dyDescent="0.25">
      <c r="R70" s="105" t="s">
        <v>293</v>
      </c>
      <c r="S70" s="105"/>
      <c r="T70" s="105"/>
      <c r="U70" s="105"/>
      <c r="V70" s="105"/>
      <c r="W70" s="105"/>
      <c r="X70" s="105"/>
      <c r="Y70" s="105"/>
      <c r="Z70" s="103">
        <v>343</v>
      </c>
      <c r="AA70" s="103"/>
      <c r="AB70" s="103"/>
      <c r="AC70" s="103"/>
      <c r="AD70" s="103"/>
      <c r="AE70" s="103"/>
      <c r="AF70" s="103"/>
      <c r="AG70" s="103"/>
      <c r="AH70" s="103"/>
      <c r="AI70" s="103"/>
      <c r="AJ70" s="103"/>
      <c r="AK70" s="103">
        <v>199</v>
      </c>
      <c r="AL70" s="103"/>
      <c r="AM70" s="103"/>
      <c r="AN70" s="103"/>
      <c r="AO70" s="103"/>
      <c r="AP70" s="103"/>
      <c r="AQ70" s="103"/>
      <c r="AR70" s="103"/>
      <c r="AS70" s="103"/>
      <c r="AT70" s="103"/>
      <c r="AU70" s="103">
        <v>139</v>
      </c>
      <c r="AV70" s="103"/>
      <c r="AW70" s="103"/>
      <c r="AX70" s="103"/>
      <c r="AY70" s="103"/>
      <c r="AZ70" s="103"/>
      <c r="BA70" s="103"/>
      <c r="BB70" s="103"/>
      <c r="BC70" s="103"/>
      <c r="BD70" s="103"/>
      <c r="BE70" s="103"/>
      <c r="BF70" s="103"/>
      <c r="BG70" s="103">
        <v>99</v>
      </c>
      <c r="BH70" s="103"/>
      <c r="BI70" s="103"/>
      <c r="BJ70" s="103"/>
      <c r="BK70" s="103"/>
      <c r="BL70" s="103"/>
      <c r="BM70" s="103"/>
      <c r="BN70" s="103"/>
      <c r="BO70" s="103"/>
      <c r="BP70" s="103"/>
      <c r="BQ70" s="103"/>
      <c r="BR70" s="103">
        <v>103</v>
      </c>
      <c r="BS70" s="103"/>
      <c r="BT70" s="103"/>
      <c r="BU70" s="103"/>
      <c r="BV70" s="103"/>
      <c r="BW70" s="103"/>
      <c r="BX70" s="103"/>
      <c r="BY70" s="103"/>
      <c r="BZ70" s="103"/>
      <c r="CA70" s="103"/>
      <c r="CB70" s="103"/>
      <c r="CC70" s="104">
        <v>4003</v>
      </c>
      <c r="CD70" s="104"/>
      <c r="CE70" s="104"/>
      <c r="CF70" s="104"/>
      <c r="CG70" s="104"/>
      <c r="CH70" s="104"/>
      <c r="CI70" s="104"/>
      <c r="CJ70" s="104"/>
    </row>
    <row r="71" spans="1:88" x14ac:dyDescent="0.25">
      <c r="R71" s="110" t="s">
        <v>294</v>
      </c>
      <c r="S71" s="110"/>
      <c r="T71" s="110"/>
      <c r="U71" s="110"/>
      <c r="V71" s="110"/>
      <c r="W71" s="110"/>
      <c r="X71" s="110"/>
      <c r="Y71" s="110"/>
      <c r="Z71" s="107"/>
      <c r="AA71" s="107"/>
      <c r="AB71" s="107"/>
      <c r="AC71" s="107"/>
      <c r="AD71" s="107"/>
      <c r="AE71" s="107"/>
      <c r="AF71" s="107"/>
      <c r="AG71" s="107"/>
      <c r="AH71" s="107"/>
      <c r="AI71" s="107"/>
      <c r="AJ71" s="107"/>
      <c r="AK71" s="107"/>
      <c r="AL71" s="107"/>
      <c r="AM71" s="107"/>
      <c r="AN71" s="107"/>
      <c r="AO71" s="107"/>
      <c r="AP71" s="107"/>
      <c r="AQ71" s="107"/>
      <c r="AR71" s="107"/>
      <c r="AS71" s="107"/>
      <c r="AT71" s="107"/>
      <c r="AU71" s="107"/>
      <c r="AV71" s="107"/>
      <c r="AW71" s="107"/>
      <c r="AX71" s="107"/>
      <c r="AY71" s="107"/>
      <c r="AZ71" s="107"/>
      <c r="BA71" s="107"/>
      <c r="BB71" s="107"/>
      <c r="BC71" s="107"/>
      <c r="BD71" s="107"/>
      <c r="BE71" s="107"/>
      <c r="BF71" s="107"/>
      <c r="BG71" s="107"/>
      <c r="BH71" s="107"/>
      <c r="BI71" s="107"/>
      <c r="BJ71" s="107"/>
      <c r="BK71" s="107"/>
      <c r="BL71" s="107"/>
      <c r="BM71" s="107"/>
      <c r="BN71" s="107"/>
      <c r="BO71" s="107"/>
      <c r="BP71" s="107"/>
      <c r="BQ71" s="107"/>
      <c r="BR71" s="107"/>
      <c r="BS71" s="107"/>
      <c r="BT71" s="107"/>
      <c r="BU71" s="107"/>
      <c r="BV71" s="107"/>
      <c r="BW71" s="107"/>
      <c r="BX71" s="107"/>
      <c r="BY71" s="107"/>
      <c r="BZ71" s="107"/>
      <c r="CA71" s="107"/>
      <c r="CB71" s="107"/>
      <c r="CC71" s="107"/>
      <c r="CD71" s="107"/>
      <c r="CE71" s="107"/>
      <c r="CF71" s="107"/>
      <c r="CG71" s="107"/>
      <c r="CH71" s="107"/>
      <c r="CI71" s="107"/>
      <c r="CJ71" s="107"/>
    </row>
    <row r="72" spans="1:88" x14ac:dyDescent="0.25">
      <c r="R72" s="108" t="s">
        <v>274</v>
      </c>
      <c r="S72" s="108"/>
      <c r="T72" s="108"/>
      <c r="U72" s="108"/>
      <c r="V72" s="108"/>
      <c r="W72" s="108"/>
      <c r="X72" s="108"/>
      <c r="Y72" s="108"/>
      <c r="Z72" s="109">
        <v>25670</v>
      </c>
      <c r="AA72" s="109"/>
      <c r="AB72" s="109"/>
      <c r="AC72" s="109"/>
      <c r="AD72" s="109"/>
      <c r="AE72" s="109"/>
      <c r="AF72" s="109"/>
      <c r="AG72" s="109"/>
      <c r="AH72" s="109"/>
      <c r="AI72" s="109"/>
      <c r="AJ72" s="109"/>
      <c r="AK72" s="109">
        <v>10765</v>
      </c>
      <c r="AL72" s="109"/>
      <c r="AM72" s="109"/>
      <c r="AN72" s="109"/>
      <c r="AO72" s="109"/>
      <c r="AP72" s="109"/>
      <c r="AQ72" s="109"/>
      <c r="AR72" s="109"/>
      <c r="AS72" s="109"/>
      <c r="AT72" s="109"/>
      <c r="AU72" s="109">
        <v>3087</v>
      </c>
      <c r="AV72" s="109"/>
      <c r="AW72" s="109"/>
      <c r="AX72" s="109"/>
      <c r="AY72" s="109"/>
      <c r="AZ72" s="109"/>
      <c r="BA72" s="109"/>
      <c r="BB72" s="109"/>
      <c r="BC72" s="109"/>
      <c r="BD72" s="109"/>
      <c r="BE72" s="109"/>
      <c r="BF72" s="109"/>
      <c r="BG72" s="114">
        <v>452</v>
      </c>
      <c r="BH72" s="114"/>
      <c r="BI72" s="114"/>
      <c r="BJ72" s="114"/>
      <c r="BK72" s="114"/>
      <c r="BL72" s="114"/>
      <c r="BM72" s="114"/>
      <c r="BN72" s="114"/>
      <c r="BO72" s="114"/>
      <c r="BP72" s="114"/>
      <c r="BQ72" s="114"/>
      <c r="BR72" s="114">
        <v>139</v>
      </c>
      <c r="BS72" s="114"/>
      <c r="BT72" s="114"/>
      <c r="BU72" s="114"/>
      <c r="BV72" s="114"/>
      <c r="BW72" s="114"/>
      <c r="BX72" s="114"/>
      <c r="BY72" s="114"/>
      <c r="BZ72" s="114"/>
      <c r="CA72" s="114"/>
      <c r="CB72" s="114"/>
      <c r="CC72" s="109">
        <v>438537</v>
      </c>
      <c r="CD72" s="109"/>
      <c r="CE72" s="109"/>
      <c r="CF72" s="109"/>
      <c r="CG72" s="109"/>
      <c r="CH72" s="109"/>
      <c r="CI72" s="109"/>
      <c r="CJ72" s="109"/>
    </row>
    <row r="73" spans="1:88" x14ac:dyDescent="0.25">
      <c r="R73" s="108" t="s">
        <v>274</v>
      </c>
      <c r="S73" s="108"/>
      <c r="T73" s="108"/>
      <c r="U73" s="108"/>
      <c r="V73" s="108"/>
      <c r="W73" s="108"/>
      <c r="X73" s="108"/>
      <c r="Y73" s="108"/>
      <c r="Z73" s="109">
        <v>25670</v>
      </c>
      <c r="AA73" s="109"/>
      <c r="AB73" s="109"/>
      <c r="AC73" s="109"/>
      <c r="AD73" s="109"/>
      <c r="AE73" s="109"/>
      <c r="AF73" s="109"/>
      <c r="AG73" s="109"/>
      <c r="AH73" s="109"/>
      <c r="AI73" s="109"/>
      <c r="AJ73" s="109"/>
      <c r="AK73" s="109">
        <v>10765</v>
      </c>
      <c r="AL73" s="109"/>
      <c r="AM73" s="109"/>
      <c r="AN73" s="109"/>
      <c r="AO73" s="109"/>
      <c r="AP73" s="109"/>
      <c r="AQ73" s="109"/>
      <c r="AR73" s="109"/>
      <c r="AS73" s="109"/>
      <c r="AT73" s="109"/>
      <c r="AU73" s="109">
        <v>3087</v>
      </c>
      <c r="AV73" s="109"/>
      <c r="AW73" s="109"/>
      <c r="AX73" s="109"/>
      <c r="AY73" s="109"/>
      <c r="AZ73" s="109"/>
      <c r="BA73" s="109"/>
      <c r="BB73" s="109"/>
      <c r="BC73" s="109"/>
      <c r="BD73" s="109"/>
      <c r="BE73" s="109"/>
      <c r="BF73" s="109"/>
      <c r="BG73" s="114">
        <v>452</v>
      </c>
      <c r="BH73" s="114"/>
      <c r="BI73" s="114"/>
      <c r="BJ73" s="114"/>
      <c r="BK73" s="114"/>
      <c r="BL73" s="114"/>
      <c r="BM73" s="114"/>
      <c r="BN73" s="114"/>
      <c r="BO73" s="114"/>
      <c r="BP73" s="114"/>
      <c r="BQ73" s="114"/>
      <c r="BR73" s="114">
        <v>139</v>
      </c>
      <c r="BS73" s="114"/>
      <c r="BT73" s="114"/>
      <c r="BU73" s="114"/>
      <c r="BV73" s="114"/>
      <c r="BW73" s="114"/>
      <c r="BX73" s="114"/>
      <c r="BY73" s="114"/>
      <c r="BZ73" s="114"/>
      <c r="CA73" s="114"/>
      <c r="CB73" s="114"/>
      <c r="CC73" s="109">
        <v>438537</v>
      </c>
      <c r="CD73" s="109"/>
      <c r="CE73" s="109"/>
      <c r="CF73" s="109"/>
      <c r="CG73" s="109"/>
      <c r="CH73" s="109"/>
      <c r="CI73" s="109"/>
      <c r="CJ73" s="109"/>
    </row>
    <row r="77" spans="1:88" x14ac:dyDescent="0.25">
      <c r="A77" s="51" t="s">
        <v>333</v>
      </c>
    </row>
    <row r="80" spans="1:88" x14ac:dyDescent="0.25">
      <c r="A80" s="13" t="s">
        <v>38</v>
      </c>
      <c r="B80" s="13"/>
      <c r="C80" s="13"/>
      <c r="D80" s="13"/>
      <c r="E80" s="40" t="s">
        <v>254</v>
      </c>
      <c r="F80" s="41" t="s">
        <v>255</v>
      </c>
      <c r="G80" s="41" t="s">
        <v>256</v>
      </c>
      <c r="H80" s="42" t="s">
        <v>257</v>
      </c>
      <c r="I80" s="42" t="s">
        <v>258</v>
      </c>
      <c r="J80" s="42" t="s">
        <v>248</v>
      </c>
      <c r="K80" s="40" t="s">
        <v>259</v>
      </c>
      <c r="L80" s="40" t="s">
        <v>260</v>
      </c>
      <c r="M80" s="40" t="s">
        <v>251</v>
      </c>
      <c r="N80" s="13" t="s">
        <v>252</v>
      </c>
    </row>
    <row r="81" spans="1:14" x14ac:dyDescent="0.25">
      <c r="A81" s="14"/>
      <c r="B81" s="15" t="s">
        <v>39</v>
      </c>
      <c r="C81" s="15" t="s">
        <v>40</v>
      </c>
      <c r="D81" s="15" t="s">
        <v>41</v>
      </c>
      <c r="E81" s="43">
        <v>2</v>
      </c>
      <c r="F81" s="43">
        <v>7</v>
      </c>
      <c r="G81" s="43">
        <v>12</v>
      </c>
      <c r="H81" s="43">
        <v>17</v>
      </c>
      <c r="I81" s="43">
        <v>22</v>
      </c>
      <c r="J81" s="43">
        <v>27</v>
      </c>
      <c r="K81" s="43">
        <v>32</v>
      </c>
      <c r="L81" s="43">
        <v>37</v>
      </c>
      <c r="M81" s="43">
        <v>42</v>
      </c>
      <c r="N81" s="43">
        <v>47</v>
      </c>
    </row>
    <row r="82" spans="1:14" x14ac:dyDescent="0.25">
      <c r="A82" s="14"/>
      <c r="B82" s="16" t="s">
        <v>42</v>
      </c>
      <c r="C82" s="17"/>
      <c r="D82" s="16"/>
      <c r="E82" s="36" t="s">
        <v>254</v>
      </c>
      <c r="F82" s="36" t="s">
        <v>255</v>
      </c>
      <c r="G82" s="36" t="s">
        <v>256</v>
      </c>
      <c r="H82" s="36" t="s">
        <v>257</v>
      </c>
      <c r="I82" s="36" t="s">
        <v>258</v>
      </c>
      <c r="J82" s="36" t="s">
        <v>248</v>
      </c>
      <c r="K82" s="36" t="s">
        <v>249</v>
      </c>
      <c r="L82" s="36" t="s">
        <v>250</v>
      </c>
      <c r="M82" s="44" t="s">
        <v>261</v>
      </c>
      <c r="N82" s="18" t="s">
        <v>252</v>
      </c>
    </row>
    <row r="83" spans="1:14" x14ac:dyDescent="0.25">
      <c r="A83" s="37" t="s">
        <v>237</v>
      </c>
      <c r="B83" s="35" t="s">
        <v>43</v>
      </c>
      <c r="C83" s="36">
        <v>22</v>
      </c>
      <c r="D83" s="35" t="s">
        <v>247</v>
      </c>
      <c r="E83" s="45">
        <v>18480</v>
      </c>
      <c r="F83" s="39">
        <v>126</v>
      </c>
      <c r="G83" s="39"/>
      <c r="H83" s="39"/>
      <c r="I83" s="39"/>
      <c r="J83" s="39"/>
      <c r="K83" s="39"/>
      <c r="L83" s="39"/>
      <c r="M83" s="19"/>
      <c r="N83" s="19"/>
    </row>
    <row r="84" spans="1:14" x14ac:dyDescent="0.25">
      <c r="A84" s="37"/>
      <c r="B84" s="35" t="s">
        <v>44</v>
      </c>
      <c r="C84" s="36">
        <v>22</v>
      </c>
      <c r="D84" s="35" t="s">
        <v>247</v>
      </c>
      <c r="E84" s="45">
        <v>27695.176082251081</v>
      </c>
      <c r="F84" s="39">
        <v>25381</v>
      </c>
      <c r="G84" s="39"/>
      <c r="H84" s="39"/>
      <c r="I84" s="39"/>
      <c r="J84" s="39"/>
      <c r="K84" s="39"/>
      <c r="L84" s="39"/>
      <c r="M84" s="19"/>
      <c r="N84" s="19"/>
    </row>
    <row r="85" spans="1:14" x14ac:dyDescent="0.25">
      <c r="A85" s="37" t="s">
        <v>238</v>
      </c>
      <c r="B85" s="35" t="s">
        <v>43</v>
      </c>
      <c r="C85" s="36">
        <v>27</v>
      </c>
      <c r="D85" s="35" t="s">
        <v>248</v>
      </c>
      <c r="E85" s="45">
        <v>67568</v>
      </c>
      <c r="F85" s="39">
        <v>11792</v>
      </c>
      <c r="G85" s="39">
        <v>151</v>
      </c>
      <c r="H85" s="39"/>
      <c r="I85" s="39"/>
      <c r="J85" s="39"/>
      <c r="K85" s="39"/>
      <c r="L85" s="39"/>
      <c r="M85" s="19"/>
      <c r="N85" s="19"/>
    </row>
    <row r="86" spans="1:14" x14ac:dyDescent="0.25">
      <c r="A86" s="37"/>
      <c r="B86" s="35" t="s">
        <v>44</v>
      </c>
      <c r="C86" s="36">
        <v>27</v>
      </c>
      <c r="D86" s="35" t="s">
        <v>248</v>
      </c>
      <c r="E86" s="45">
        <v>39787.487183282028</v>
      </c>
      <c r="F86" s="39">
        <v>45992</v>
      </c>
      <c r="G86" s="39">
        <v>35416</v>
      </c>
      <c r="H86" s="39"/>
      <c r="I86" s="39"/>
      <c r="J86" s="39"/>
      <c r="K86" s="39"/>
      <c r="L86" s="39"/>
      <c r="M86" s="19"/>
      <c r="N86" s="19"/>
    </row>
    <row r="87" spans="1:14" x14ac:dyDescent="0.25">
      <c r="A87" s="37" t="s">
        <v>239</v>
      </c>
      <c r="B87" s="35" t="s">
        <v>43</v>
      </c>
      <c r="C87" s="36">
        <v>32</v>
      </c>
      <c r="D87" s="35" t="s">
        <v>249</v>
      </c>
      <c r="E87" s="45">
        <v>48503</v>
      </c>
      <c r="F87" s="39">
        <v>42497</v>
      </c>
      <c r="G87" s="39">
        <v>10829</v>
      </c>
      <c r="H87" s="39">
        <v>185</v>
      </c>
      <c r="I87" s="39"/>
      <c r="J87" s="39"/>
      <c r="K87" s="39"/>
      <c r="L87" s="39"/>
      <c r="M87" s="19"/>
      <c r="N87" s="19"/>
    </row>
    <row r="88" spans="1:14" x14ac:dyDescent="0.25">
      <c r="A88" s="37"/>
      <c r="B88" s="35" t="s">
        <v>44</v>
      </c>
      <c r="C88" s="36">
        <v>32</v>
      </c>
      <c r="D88" s="35" t="s">
        <v>249</v>
      </c>
      <c r="E88" s="45">
        <v>39241.16695874482</v>
      </c>
      <c r="F88" s="39">
        <v>50102</v>
      </c>
      <c r="G88" s="39">
        <v>51607</v>
      </c>
      <c r="H88" s="39">
        <v>40584</v>
      </c>
      <c r="I88" s="39"/>
      <c r="J88" s="39"/>
      <c r="K88" s="39"/>
      <c r="L88" s="39"/>
      <c r="M88" s="19"/>
      <c r="N88" s="19"/>
    </row>
    <row r="89" spans="1:14" x14ac:dyDescent="0.25">
      <c r="A89" s="37" t="s">
        <v>240</v>
      </c>
      <c r="B89" s="35" t="s">
        <v>43</v>
      </c>
      <c r="C89" s="36">
        <v>37</v>
      </c>
      <c r="D89" s="35" t="s">
        <v>250</v>
      </c>
      <c r="E89" s="45">
        <v>38054</v>
      </c>
      <c r="F89" s="39">
        <v>29556</v>
      </c>
      <c r="G89" s="39">
        <v>34564</v>
      </c>
      <c r="H89" s="39">
        <v>8049</v>
      </c>
      <c r="I89" s="39">
        <v>93</v>
      </c>
      <c r="J89" s="39"/>
      <c r="K89" s="39"/>
      <c r="L89" s="39"/>
      <c r="M89" s="19"/>
      <c r="N89" s="19"/>
    </row>
    <row r="90" spans="1:14" x14ac:dyDescent="0.25">
      <c r="A90" s="37"/>
      <c r="B90" s="35" t="s">
        <v>44</v>
      </c>
      <c r="C90" s="36">
        <v>37</v>
      </c>
      <c r="D90" s="35" t="s">
        <v>250</v>
      </c>
      <c r="E90" s="45">
        <v>37967.603300572868</v>
      </c>
      <c r="F90" s="39">
        <v>48863</v>
      </c>
      <c r="G90" s="39">
        <v>55058</v>
      </c>
      <c r="H90" s="39">
        <v>56738</v>
      </c>
      <c r="I90" s="39">
        <v>49560</v>
      </c>
      <c r="J90" s="39"/>
      <c r="K90" s="39"/>
      <c r="L90" s="39"/>
      <c r="M90" s="19"/>
      <c r="N90" s="19"/>
    </row>
    <row r="91" spans="1:14" x14ac:dyDescent="0.25">
      <c r="A91" s="37" t="s">
        <v>241</v>
      </c>
      <c r="B91" s="35" t="s">
        <v>43</v>
      </c>
      <c r="C91" s="36">
        <v>42</v>
      </c>
      <c r="D91" s="35" t="s">
        <v>251</v>
      </c>
      <c r="E91" s="45">
        <v>31991</v>
      </c>
      <c r="F91" s="39">
        <v>24324</v>
      </c>
      <c r="G91" s="39">
        <v>25088</v>
      </c>
      <c r="H91" s="39">
        <v>26337</v>
      </c>
      <c r="I91" s="39">
        <v>5567</v>
      </c>
      <c r="J91" s="39">
        <v>80</v>
      </c>
      <c r="K91" s="39"/>
      <c r="L91" s="39"/>
      <c r="M91" s="19"/>
      <c r="N91" s="19"/>
    </row>
    <row r="92" spans="1:14" x14ac:dyDescent="0.25">
      <c r="A92" s="37"/>
      <c r="B92" s="35" t="s">
        <v>44</v>
      </c>
      <c r="C92" s="36">
        <v>42</v>
      </c>
      <c r="D92" s="35" t="s">
        <v>251</v>
      </c>
      <c r="E92" s="45">
        <v>36800.052858616487</v>
      </c>
      <c r="F92" s="39">
        <v>46770</v>
      </c>
      <c r="G92" s="39">
        <v>53009</v>
      </c>
      <c r="H92" s="39">
        <v>59616</v>
      </c>
      <c r="I92" s="39">
        <v>61911</v>
      </c>
      <c r="J92" s="39">
        <v>49423</v>
      </c>
      <c r="K92" s="39"/>
      <c r="L92" s="39"/>
      <c r="M92" s="19"/>
      <c r="N92" s="19"/>
    </row>
    <row r="93" spans="1:14" x14ac:dyDescent="0.25">
      <c r="A93" s="37" t="s">
        <v>242</v>
      </c>
      <c r="B93" s="35" t="s">
        <v>43</v>
      </c>
      <c r="C93" s="36">
        <v>47</v>
      </c>
      <c r="D93" s="35" t="s">
        <v>252</v>
      </c>
      <c r="E93" s="45">
        <v>27658</v>
      </c>
      <c r="F93" s="39">
        <v>23112</v>
      </c>
      <c r="G93" s="39">
        <v>23156</v>
      </c>
      <c r="H93" s="39">
        <v>20743</v>
      </c>
      <c r="I93" s="39">
        <v>20226</v>
      </c>
      <c r="J93" s="39">
        <v>5181</v>
      </c>
      <c r="K93" s="39">
        <v>93</v>
      </c>
      <c r="L93" s="39"/>
      <c r="M93" s="19"/>
      <c r="N93" s="19"/>
    </row>
    <row r="94" spans="1:14" x14ac:dyDescent="0.25">
      <c r="A94" s="37"/>
      <c r="B94" s="35" t="s">
        <v>44</v>
      </c>
      <c r="C94" s="36">
        <v>47</v>
      </c>
      <c r="D94" s="35" t="s">
        <v>252</v>
      </c>
      <c r="E94" s="45">
        <v>35402.011786824791</v>
      </c>
      <c r="F94" s="39">
        <v>43749</v>
      </c>
      <c r="G94" s="39">
        <v>49716</v>
      </c>
      <c r="H94" s="39">
        <v>55180</v>
      </c>
      <c r="I94" s="39">
        <v>63823</v>
      </c>
      <c r="J94" s="39">
        <v>64224</v>
      </c>
      <c r="K94" s="39">
        <v>51730</v>
      </c>
      <c r="L94" s="39"/>
      <c r="M94" s="19"/>
      <c r="N94" s="19"/>
    </row>
    <row r="95" spans="1:14" x14ac:dyDescent="0.25">
      <c r="A95" s="37" t="s">
        <v>243</v>
      </c>
      <c r="B95" s="35" t="s">
        <v>43</v>
      </c>
      <c r="C95" s="36">
        <v>52</v>
      </c>
      <c r="D95" s="35" t="s">
        <v>45</v>
      </c>
      <c r="E95" s="45">
        <v>21663</v>
      </c>
      <c r="F95" s="39">
        <v>18462</v>
      </c>
      <c r="G95" s="39">
        <v>20414</v>
      </c>
      <c r="H95" s="39">
        <v>18487</v>
      </c>
      <c r="I95" s="39">
        <v>14333</v>
      </c>
      <c r="J95" s="39">
        <v>14270</v>
      </c>
      <c r="K95" s="39">
        <v>3739</v>
      </c>
      <c r="L95" s="39">
        <v>95</v>
      </c>
      <c r="M95" s="19"/>
      <c r="N95" s="19"/>
    </row>
    <row r="96" spans="1:14" x14ac:dyDescent="0.25">
      <c r="A96" s="37"/>
      <c r="B96" s="35" t="s">
        <v>44</v>
      </c>
      <c r="C96" s="36">
        <v>52</v>
      </c>
      <c r="D96" s="35" t="s">
        <v>45</v>
      </c>
      <c r="E96" s="45">
        <v>33621.77814707104</v>
      </c>
      <c r="F96" s="39">
        <v>41045</v>
      </c>
      <c r="G96" s="39">
        <v>45803</v>
      </c>
      <c r="H96" s="39">
        <v>49202</v>
      </c>
      <c r="I96" s="39">
        <v>56928</v>
      </c>
      <c r="J96" s="39">
        <v>65595</v>
      </c>
      <c r="K96" s="39">
        <v>66484</v>
      </c>
      <c r="L96" s="39">
        <v>58898</v>
      </c>
      <c r="M96" s="19"/>
      <c r="N96" s="19"/>
    </row>
    <row r="97" spans="1:14" x14ac:dyDescent="0.25">
      <c r="A97" s="37" t="s">
        <v>244</v>
      </c>
      <c r="B97" s="35" t="s">
        <v>43</v>
      </c>
      <c r="C97" s="36">
        <v>57</v>
      </c>
      <c r="D97" s="35" t="s">
        <v>46</v>
      </c>
      <c r="E97" s="45">
        <v>16442</v>
      </c>
      <c r="F97" s="39">
        <v>14198</v>
      </c>
      <c r="G97" s="39">
        <v>16536</v>
      </c>
      <c r="H97" s="39">
        <v>17426</v>
      </c>
      <c r="I97" s="39">
        <v>14043</v>
      </c>
      <c r="J97" s="39">
        <v>8636</v>
      </c>
      <c r="K97" s="39">
        <v>7055</v>
      </c>
      <c r="L97" s="39">
        <v>2024</v>
      </c>
      <c r="M97" s="19">
        <v>0</v>
      </c>
      <c r="N97" s="19"/>
    </row>
    <row r="98" spans="1:14" x14ac:dyDescent="0.25">
      <c r="A98" s="37"/>
      <c r="B98" s="35" t="s">
        <v>44</v>
      </c>
      <c r="C98" s="36">
        <v>57</v>
      </c>
      <c r="D98" s="35" t="s">
        <v>46</v>
      </c>
      <c r="E98" s="45">
        <v>32827.4658192434</v>
      </c>
      <c r="F98" s="39">
        <v>40442</v>
      </c>
      <c r="G98" s="39">
        <v>44852</v>
      </c>
      <c r="H98" s="39">
        <v>47115</v>
      </c>
      <c r="I98" s="39">
        <v>52342</v>
      </c>
      <c r="J98" s="39">
        <v>60081</v>
      </c>
      <c r="K98" s="39">
        <v>69459</v>
      </c>
      <c r="L98" s="39">
        <v>70856</v>
      </c>
      <c r="M98" s="19">
        <v>0</v>
      </c>
      <c r="N98" s="19"/>
    </row>
    <row r="99" spans="1:14" x14ac:dyDescent="0.25">
      <c r="A99" s="37" t="s">
        <v>245</v>
      </c>
      <c r="B99" s="35" t="s">
        <v>43</v>
      </c>
      <c r="C99" s="36">
        <v>62</v>
      </c>
      <c r="D99" s="35" t="s">
        <v>47</v>
      </c>
      <c r="E99" s="45">
        <v>9743</v>
      </c>
      <c r="F99" s="39">
        <v>9114</v>
      </c>
      <c r="G99" s="39">
        <v>11053</v>
      </c>
      <c r="H99" s="39">
        <v>11823</v>
      </c>
      <c r="I99" s="39">
        <v>8594</v>
      </c>
      <c r="J99" s="39">
        <v>5933</v>
      </c>
      <c r="K99" s="39">
        <v>3016</v>
      </c>
      <c r="L99" s="39">
        <v>3037</v>
      </c>
      <c r="M99" s="19">
        <v>0</v>
      </c>
      <c r="N99" s="19">
        <v>0</v>
      </c>
    </row>
    <row r="100" spans="1:14" x14ac:dyDescent="0.25">
      <c r="A100" s="37"/>
      <c r="B100" s="35" t="s">
        <v>44</v>
      </c>
      <c r="C100" s="36">
        <v>62</v>
      </c>
      <c r="D100" s="35" t="s">
        <v>47</v>
      </c>
      <c r="E100" s="45">
        <v>32062.752642923126</v>
      </c>
      <c r="F100" s="39">
        <v>39952</v>
      </c>
      <c r="G100" s="39">
        <v>44406</v>
      </c>
      <c r="H100" s="39">
        <v>47050</v>
      </c>
      <c r="I100" s="39">
        <v>50539</v>
      </c>
      <c r="J100" s="39">
        <v>55740</v>
      </c>
      <c r="K100" s="39">
        <v>63744</v>
      </c>
      <c r="L100" s="39">
        <v>74269</v>
      </c>
      <c r="M100" s="19">
        <v>0</v>
      </c>
      <c r="N100" s="19">
        <v>0</v>
      </c>
    </row>
    <row r="101" spans="1:14" x14ac:dyDescent="0.25">
      <c r="A101" s="38" t="s">
        <v>246</v>
      </c>
      <c r="B101" s="35" t="s">
        <v>43</v>
      </c>
      <c r="C101" s="36">
        <v>67</v>
      </c>
      <c r="D101" s="35" t="s">
        <v>253</v>
      </c>
      <c r="E101" s="45">
        <v>6252</v>
      </c>
      <c r="F101" s="39">
        <v>5807</v>
      </c>
      <c r="G101" s="39">
        <v>6185</v>
      </c>
      <c r="H101" s="39">
        <v>5083</v>
      </c>
      <c r="I101" s="39">
        <v>3831</v>
      </c>
      <c r="J101" s="39">
        <v>2993</v>
      </c>
      <c r="K101" s="39">
        <v>1715</v>
      </c>
      <c r="L101" s="39">
        <v>1626</v>
      </c>
      <c r="M101" s="19">
        <v>0</v>
      </c>
      <c r="N101" s="19">
        <v>0</v>
      </c>
    </row>
    <row r="102" spans="1:14" x14ac:dyDescent="0.25">
      <c r="A102" s="37"/>
      <c r="B102" s="35" t="s">
        <v>44</v>
      </c>
      <c r="C102" s="36">
        <v>67</v>
      </c>
      <c r="D102" s="35" t="s">
        <v>253</v>
      </c>
      <c r="E102" s="45">
        <v>25239.050063979528</v>
      </c>
      <c r="F102" s="39">
        <v>34438</v>
      </c>
      <c r="G102" s="39">
        <v>41475</v>
      </c>
      <c r="H102" s="39">
        <v>44418</v>
      </c>
      <c r="I102" s="39">
        <v>48137</v>
      </c>
      <c r="J102" s="39">
        <v>52859</v>
      </c>
      <c r="K102" s="39">
        <v>55669</v>
      </c>
      <c r="L102" s="39">
        <v>70512</v>
      </c>
      <c r="M102" s="19">
        <v>0</v>
      </c>
      <c r="N102" s="19">
        <v>0</v>
      </c>
    </row>
  </sheetData>
  <mergeCells count="420">
    <mergeCell ref="CC71:CJ71"/>
    <mergeCell ref="R72:Y72"/>
    <mergeCell ref="Z72:AJ72"/>
    <mergeCell ref="AK72:AT72"/>
    <mergeCell ref="AU72:BF72"/>
    <mergeCell ref="BG72:BQ72"/>
    <mergeCell ref="BR72:CB72"/>
    <mergeCell ref="CC72:CJ72"/>
    <mergeCell ref="R73:Y73"/>
    <mergeCell ref="Z73:AJ73"/>
    <mergeCell ref="AK73:AT73"/>
    <mergeCell ref="AU73:BF73"/>
    <mergeCell ref="BG73:BQ73"/>
    <mergeCell ref="BR73:CB73"/>
    <mergeCell ref="CC73:CJ73"/>
    <mergeCell ref="R71:Y71"/>
    <mergeCell ref="Z71:AJ71"/>
    <mergeCell ref="AK71:AT71"/>
    <mergeCell ref="AU71:BF71"/>
    <mergeCell ref="BG71:BQ71"/>
    <mergeCell ref="BR71:CB71"/>
    <mergeCell ref="R67:Y67"/>
    <mergeCell ref="Z67:AJ67"/>
    <mergeCell ref="AK67:AT67"/>
    <mergeCell ref="AU67:BF67"/>
    <mergeCell ref="BG67:BQ67"/>
    <mergeCell ref="BR67:CB67"/>
    <mergeCell ref="CC67:CJ67"/>
    <mergeCell ref="R68:Y68"/>
    <mergeCell ref="Z68:AJ68"/>
    <mergeCell ref="AK68:AT68"/>
    <mergeCell ref="AU68:BF68"/>
    <mergeCell ref="BG68:BQ68"/>
    <mergeCell ref="BR68:CB68"/>
    <mergeCell ref="CC68:CJ68"/>
    <mergeCell ref="R63:Y63"/>
    <mergeCell ref="Z63:AJ63"/>
    <mergeCell ref="AK63:AT63"/>
    <mergeCell ref="AU63:BF63"/>
    <mergeCell ref="BG63:BQ63"/>
    <mergeCell ref="BR63:CB63"/>
    <mergeCell ref="CC63:CJ63"/>
    <mergeCell ref="R64:Y64"/>
    <mergeCell ref="Z64:AJ64"/>
    <mergeCell ref="AK64:AT64"/>
    <mergeCell ref="AU64:BF64"/>
    <mergeCell ref="BG64:BQ64"/>
    <mergeCell ref="BR64:CB64"/>
    <mergeCell ref="CC64:CJ64"/>
    <mergeCell ref="R59:Y59"/>
    <mergeCell ref="Z59:AJ59"/>
    <mergeCell ref="AK59:AT59"/>
    <mergeCell ref="AU59:BF59"/>
    <mergeCell ref="BG59:BQ59"/>
    <mergeCell ref="BR59:CB59"/>
    <mergeCell ref="CC59:CJ59"/>
    <mergeCell ref="R60:Y60"/>
    <mergeCell ref="Z60:AJ60"/>
    <mergeCell ref="AK60:AT60"/>
    <mergeCell ref="AU60:BF60"/>
    <mergeCell ref="BG60:BQ60"/>
    <mergeCell ref="BR60:CB60"/>
    <mergeCell ref="CC60:CJ60"/>
    <mergeCell ref="R54:Y54"/>
    <mergeCell ref="Z54:AH54"/>
    <mergeCell ref="AI54:AU54"/>
    <mergeCell ref="AV54:BF54"/>
    <mergeCell ref="BG54:BR54"/>
    <mergeCell ref="BS54:CB54"/>
    <mergeCell ref="CC54:CJ54"/>
    <mergeCell ref="R55:Y55"/>
    <mergeCell ref="Z55:AH55"/>
    <mergeCell ref="AI55:AU55"/>
    <mergeCell ref="AV55:BF55"/>
    <mergeCell ref="BG55:BR55"/>
    <mergeCell ref="BS55:CB55"/>
    <mergeCell ref="CC55:CJ55"/>
    <mergeCell ref="CC47:CJ47"/>
    <mergeCell ref="R50:Y50"/>
    <mergeCell ref="Z50:AH50"/>
    <mergeCell ref="AI50:AU50"/>
    <mergeCell ref="AV50:BF50"/>
    <mergeCell ref="BG50:BR50"/>
    <mergeCell ref="BS50:CB50"/>
    <mergeCell ref="CC50:CJ50"/>
    <mergeCell ref="R51:Y51"/>
    <mergeCell ref="Z51:AH51"/>
    <mergeCell ref="AI51:AU51"/>
    <mergeCell ref="AV51:BF51"/>
    <mergeCell ref="BG51:BR51"/>
    <mergeCell ref="BS51:CB51"/>
    <mergeCell ref="CC51:CJ51"/>
    <mergeCell ref="R49:Y49"/>
    <mergeCell ref="Z49:AH49"/>
    <mergeCell ref="AI49:AU49"/>
    <mergeCell ref="AV49:BF49"/>
    <mergeCell ref="BG49:BR49"/>
    <mergeCell ref="BS49:CB49"/>
    <mergeCell ref="CC49:CJ49"/>
    <mergeCell ref="R48:Y48"/>
    <mergeCell ref="Z48:AH48"/>
    <mergeCell ref="R43:Y43"/>
    <mergeCell ref="Z43:AH43"/>
    <mergeCell ref="AI43:AU43"/>
    <mergeCell ref="AV43:BF43"/>
    <mergeCell ref="BG43:BR43"/>
    <mergeCell ref="BS43:CB43"/>
    <mergeCell ref="CC43:CJ43"/>
    <mergeCell ref="R44:Y44"/>
    <mergeCell ref="Z44:AH44"/>
    <mergeCell ref="AI44:AU44"/>
    <mergeCell ref="AV44:BF44"/>
    <mergeCell ref="BG44:BR44"/>
    <mergeCell ref="BS44:CB44"/>
    <mergeCell ref="CC44:CJ44"/>
    <mergeCell ref="R6:Y6"/>
    <mergeCell ref="Z6:AH6"/>
    <mergeCell ref="AI6:AU6"/>
    <mergeCell ref="AV6:BF6"/>
    <mergeCell ref="BG6:BR6"/>
    <mergeCell ref="BS6:CB6"/>
    <mergeCell ref="CC6:CJ6"/>
    <mergeCell ref="R7:Y7"/>
    <mergeCell ref="Z7:AH7"/>
    <mergeCell ref="AI7:AU7"/>
    <mergeCell ref="AV7:BF7"/>
    <mergeCell ref="BG7:BR7"/>
    <mergeCell ref="BS7:CB7"/>
    <mergeCell ref="CC7:CJ7"/>
    <mergeCell ref="R8:Y8"/>
    <mergeCell ref="Z8:AH8"/>
    <mergeCell ref="AI8:AU8"/>
    <mergeCell ref="AV8:BF8"/>
    <mergeCell ref="BG8:BR8"/>
    <mergeCell ref="BS8:CB8"/>
    <mergeCell ref="CC8:CJ8"/>
    <mergeCell ref="R9:Y9"/>
    <mergeCell ref="Z9:AH9"/>
    <mergeCell ref="AI9:AU9"/>
    <mergeCell ref="AV9:BF9"/>
    <mergeCell ref="BG9:BR9"/>
    <mergeCell ref="BS9:CB9"/>
    <mergeCell ref="CC9:CJ9"/>
    <mergeCell ref="R10:Y10"/>
    <mergeCell ref="Z10:AH10"/>
    <mergeCell ref="AI10:AU10"/>
    <mergeCell ref="AV10:BF10"/>
    <mergeCell ref="BG10:BR10"/>
    <mergeCell ref="BS10:CB10"/>
    <mergeCell ref="CC10:CJ10"/>
    <mergeCell ref="R11:Y11"/>
    <mergeCell ref="Z11:AH11"/>
    <mergeCell ref="AI11:AU11"/>
    <mergeCell ref="AV11:BF11"/>
    <mergeCell ref="BG11:BR11"/>
    <mergeCell ref="BS11:CB11"/>
    <mergeCell ref="CC11:CJ11"/>
    <mergeCell ref="R12:Y12"/>
    <mergeCell ref="Z12:AH12"/>
    <mergeCell ref="AI12:AU12"/>
    <mergeCell ref="AV12:BF12"/>
    <mergeCell ref="BG12:BR12"/>
    <mergeCell ref="BS12:CB12"/>
    <mergeCell ref="CC12:CJ12"/>
    <mergeCell ref="R13:Y13"/>
    <mergeCell ref="Z13:AH13"/>
    <mergeCell ref="AI13:AU13"/>
    <mergeCell ref="AV13:BF13"/>
    <mergeCell ref="BG13:BR13"/>
    <mergeCell ref="BS13:CB13"/>
    <mergeCell ref="CC13:CJ13"/>
    <mergeCell ref="R14:Y14"/>
    <mergeCell ref="Z14:AH14"/>
    <mergeCell ref="AI14:AU14"/>
    <mergeCell ref="AV14:BF14"/>
    <mergeCell ref="BG14:BR14"/>
    <mergeCell ref="BS14:CB14"/>
    <mergeCell ref="CC14:CJ14"/>
    <mergeCell ref="R15:Y15"/>
    <mergeCell ref="Z15:AH15"/>
    <mergeCell ref="AI15:AU15"/>
    <mergeCell ref="AV15:BF15"/>
    <mergeCell ref="BG15:BR15"/>
    <mergeCell ref="BS15:CB15"/>
    <mergeCell ref="CC15:CJ15"/>
    <mergeCell ref="R16:Y16"/>
    <mergeCell ref="Z16:AH16"/>
    <mergeCell ref="AI16:AU16"/>
    <mergeCell ref="AV16:BF16"/>
    <mergeCell ref="BG16:BR16"/>
    <mergeCell ref="BS16:CB16"/>
    <mergeCell ref="CC16:CJ16"/>
    <mergeCell ref="R17:Y17"/>
    <mergeCell ref="Z17:AH17"/>
    <mergeCell ref="AI17:AU17"/>
    <mergeCell ref="AV17:BF17"/>
    <mergeCell ref="BG17:BR17"/>
    <mergeCell ref="BS17:CB17"/>
    <mergeCell ref="CC17:CJ17"/>
    <mergeCell ref="R19:Y19"/>
    <mergeCell ref="Z19:AH19"/>
    <mergeCell ref="AI19:AU19"/>
    <mergeCell ref="AV19:BF19"/>
    <mergeCell ref="BG19:BR19"/>
    <mergeCell ref="BS19:CB19"/>
    <mergeCell ref="CC19:CJ19"/>
    <mergeCell ref="R20:Y20"/>
    <mergeCell ref="Z20:AH20"/>
    <mergeCell ref="AI20:AU20"/>
    <mergeCell ref="AV20:BF20"/>
    <mergeCell ref="BG20:BR20"/>
    <mergeCell ref="BS20:CB20"/>
    <mergeCell ref="CC20:CJ20"/>
    <mergeCell ref="R21:Y21"/>
    <mergeCell ref="Z21:AH21"/>
    <mergeCell ref="AI21:AU21"/>
    <mergeCell ref="AV21:BF21"/>
    <mergeCell ref="BG21:BR21"/>
    <mergeCell ref="BS21:CB21"/>
    <mergeCell ref="CC21:CJ21"/>
    <mergeCell ref="R23:Y23"/>
    <mergeCell ref="Z23:AJ23"/>
    <mergeCell ref="AK23:AT23"/>
    <mergeCell ref="AU23:BF23"/>
    <mergeCell ref="BG23:BQ23"/>
    <mergeCell ref="BR23:CB23"/>
    <mergeCell ref="CC23:CJ23"/>
    <mergeCell ref="R24:Y24"/>
    <mergeCell ref="Z24:AJ24"/>
    <mergeCell ref="AK24:AT24"/>
    <mergeCell ref="AU24:BF24"/>
    <mergeCell ref="BG24:BQ24"/>
    <mergeCell ref="BR24:CB24"/>
    <mergeCell ref="CC24:CJ24"/>
    <mergeCell ref="R25:Y25"/>
    <mergeCell ref="Z25:AJ25"/>
    <mergeCell ref="AK25:AT25"/>
    <mergeCell ref="AU25:BF25"/>
    <mergeCell ref="BG25:BQ25"/>
    <mergeCell ref="BR25:CB25"/>
    <mergeCell ref="CC25:CJ25"/>
    <mergeCell ref="R26:Y26"/>
    <mergeCell ref="Z26:AJ26"/>
    <mergeCell ref="AK26:AT26"/>
    <mergeCell ref="AU26:BF26"/>
    <mergeCell ref="BG26:BQ26"/>
    <mergeCell ref="BR26:CB26"/>
    <mergeCell ref="CC26:CJ26"/>
    <mergeCell ref="R27:Y27"/>
    <mergeCell ref="Z27:AJ27"/>
    <mergeCell ref="AK27:AT27"/>
    <mergeCell ref="AU27:BF27"/>
    <mergeCell ref="BG27:BQ27"/>
    <mergeCell ref="BR27:CB27"/>
    <mergeCell ref="CC27:CJ27"/>
    <mergeCell ref="R28:Y28"/>
    <mergeCell ref="Z28:AJ28"/>
    <mergeCell ref="AK28:AT28"/>
    <mergeCell ref="AU28:BF28"/>
    <mergeCell ref="BG28:BQ28"/>
    <mergeCell ref="BR28:CB28"/>
    <mergeCell ref="CC28:CJ28"/>
    <mergeCell ref="R29:Y29"/>
    <mergeCell ref="Z29:AJ29"/>
    <mergeCell ref="AK29:AT29"/>
    <mergeCell ref="AU29:BF29"/>
    <mergeCell ref="BG29:BQ29"/>
    <mergeCell ref="BR29:CB29"/>
    <mergeCell ref="CC29:CJ29"/>
    <mergeCell ref="R30:Y30"/>
    <mergeCell ref="Z30:AJ30"/>
    <mergeCell ref="AK30:AT30"/>
    <mergeCell ref="AU30:BF30"/>
    <mergeCell ref="BG30:BQ30"/>
    <mergeCell ref="BR30:CB30"/>
    <mergeCell ref="CC30:CJ30"/>
    <mergeCell ref="R31:Y31"/>
    <mergeCell ref="Z31:AJ31"/>
    <mergeCell ref="AK31:AT31"/>
    <mergeCell ref="AU31:BF31"/>
    <mergeCell ref="BG31:BQ31"/>
    <mergeCell ref="BR31:CB31"/>
    <mergeCell ref="CC31:CJ31"/>
    <mergeCell ref="R32:Y32"/>
    <mergeCell ref="Z32:AJ32"/>
    <mergeCell ref="AK32:AT32"/>
    <mergeCell ref="AU32:BF32"/>
    <mergeCell ref="BG32:BQ32"/>
    <mergeCell ref="BR32:CB32"/>
    <mergeCell ref="CC32:CJ32"/>
    <mergeCell ref="R33:Y33"/>
    <mergeCell ref="Z33:AJ33"/>
    <mergeCell ref="AK33:AT33"/>
    <mergeCell ref="AU33:BF33"/>
    <mergeCell ref="BG33:BQ33"/>
    <mergeCell ref="BR33:CB33"/>
    <mergeCell ref="CC33:CJ33"/>
    <mergeCell ref="R34:Y34"/>
    <mergeCell ref="Z34:AJ34"/>
    <mergeCell ref="AK34:AT34"/>
    <mergeCell ref="AU34:BF34"/>
    <mergeCell ref="BG34:BQ34"/>
    <mergeCell ref="BR34:CB34"/>
    <mergeCell ref="CC34:CJ34"/>
    <mergeCell ref="R35:Y35"/>
    <mergeCell ref="Z35:AJ35"/>
    <mergeCell ref="AK35:AT35"/>
    <mergeCell ref="AU35:BF35"/>
    <mergeCell ref="BG35:BQ35"/>
    <mergeCell ref="BR35:CB35"/>
    <mergeCell ref="CC35:CJ35"/>
    <mergeCell ref="R36:Y36"/>
    <mergeCell ref="Z36:AJ36"/>
    <mergeCell ref="AK36:AT36"/>
    <mergeCell ref="AU36:BF36"/>
    <mergeCell ref="BG36:BQ36"/>
    <mergeCell ref="BR36:CB36"/>
    <mergeCell ref="CC36:CJ36"/>
    <mergeCell ref="R37:Y37"/>
    <mergeCell ref="Z37:AJ37"/>
    <mergeCell ref="AK37:AT37"/>
    <mergeCell ref="AU37:BF37"/>
    <mergeCell ref="BG37:BQ37"/>
    <mergeCell ref="BR37:CB37"/>
    <mergeCell ref="CC37:CJ37"/>
    <mergeCell ref="R45:Y45"/>
    <mergeCell ref="Z45:AH45"/>
    <mergeCell ref="AI45:AU45"/>
    <mergeCell ref="AV45:BF45"/>
    <mergeCell ref="BG45:BR45"/>
    <mergeCell ref="BS45:CB45"/>
    <mergeCell ref="CC45:CJ45"/>
    <mergeCell ref="AV48:BF48"/>
    <mergeCell ref="BG48:BR48"/>
    <mergeCell ref="BS48:CB48"/>
    <mergeCell ref="CC48:CJ48"/>
    <mergeCell ref="R46:Y46"/>
    <mergeCell ref="Z46:AH46"/>
    <mergeCell ref="AI46:AU46"/>
    <mergeCell ref="AV46:BF46"/>
    <mergeCell ref="BG46:BR46"/>
    <mergeCell ref="BS46:CB46"/>
    <mergeCell ref="CC46:CJ46"/>
    <mergeCell ref="R47:Y47"/>
    <mergeCell ref="Z47:AH47"/>
    <mergeCell ref="AI47:AU47"/>
    <mergeCell ref="AV47:BF47"/>
    <mergeCell ref="BG47:BR47"/>
    <mergeCell ref="BS47:CB47"/>
    <mergeCell ref="AI48:AU48"/>
    <mergeCell ref="AV52:BF52"/>
    <mergeCell ref="BG52:BR52"/>
    <mergeCell ref="BS52:CB52"/>
    <mergeCell ref="CC52:CJ52"/>
    <mergeCell ref="R53:Y53"/>
    <mergeCell ref="Z53:AH53"/>
    <mergeCell ref="AI53:AU53"/>
    <mergeCell ref="AV53:BF53"/>
    <mergeCell ref="BG53:BR53"/>
    <mergeCell ref="BS53:CB53"/>
    <mergeCell ref="CC53:CJ53"/>
    <mergeCell ref="R52:Y52"/>
    <mergeCell ref="Z52:AH52"/>
    <mergeCell ref="AI52:AU52"/>
    <mergeCell ref="AV56:BF56"/>
    <mergeCell ref="BG56:BR56"/>
    <mergeCell ref="BS56:CB56"/>
    <mergeCell ref="CC56:CJ56"/>
    <mergeCell ref="R57:Y57"/>
    <mergeCell ref="Z57:AH57"/>
    <mergeCell ref="AI57:AU57"/>
    <mergeCell ref="AV57:BF57"/>
    <mergeCell ref="BG57:BR57"/>
    <mergeCell ref="BS57:CB57"/>
    <mergeCell ref="CC57:CJ57"/>
    <mergeCell ref="R56:Y56"/>
    <mergeCell ref="Z56:AH56"/>
    <mergeCell ref="AI56:AU56"/>
    <mergeCell ref="AU61:BF61"/>
    <mergeCell ref="BG61:BQ61"/>
    <mergeCell ref="BR61:CB61"/>
    <mergeCell ref="CC61:CJ61"/>
    <mergeCell ref="R62:Y62"/>
    <mergeCell ref="Z62:AJ62"/>
    <mergeCell ref="AK62:AT62"/>
    <mergeCell ref="AU62:BF62"/>
    <mergeCell ref="BG62:BQ62"/>
    <mergeCell ref="BR62:CB62"/>
    <mergeCell ref="CC62:CJ62"/>
    <mergeCell ref="R61:Y61"/>
    <mergeCell ref="Z61:AJ61"/>
    <mergeCell ref="AK61:AT61"/>
    <mergeCell ref="AU65:BF65"/>
    <mergeCell ref="BG65:BQ65"/>
    <mergeCell ref="BR65:CB65"/>
    <mergeCell ref="CC65:CJ65"/>
    <mergeCell ref="R66:Y66"/>
    <mergeCell ref="Z66:AJ66"/>
    <mergeCell ref="AK66:AT66"/>
    <mergeCell ref="AU66:BF66"/>
    <mergeCell ref="BG66:BQ66"/>
    <mergeCell ref="BR66:CB66"/>
    <mergeCell ref="CC66:CJ66"/>
    <mergeCell ref="R65:Y65"/>
    <mergeCell ref="Z65:AJ65"/>
    <mergeCell ref="AK65:AT65"/>
    <mergeCell ref="AU69:BF69"/>
    <mergeCell ref="BG69:BQ69"/>
    <mergeCell ref="BR69:CB69"/>
    <mergeCell ref="CC69:CJ69"/>
    <mergeCell ref="R70:Y70"/>
    <mergeCell ref="Z70:AJ70"/>
    <mergeCell ref="AK70:AT70"/>
    <mergeCell ref="AU70:BF70"/>
    <mergeCell ref="BG70:BQ70"/>
    <mergeCell ref="BR70:CB70"/>
    <mergeCell ref="CC70:CJ70"/>
    <mergeCell ref="R69:Y69"/>
    <mergeCell ref="Z69:AJ69"/>
    <mergeCell ref="AK69:AT69"/>
  </mergeCells>
  <hyperlinks>
    <hyperlink ref="A1" location="TOC!A1" display="TOC" xr:uid="{40D6BE24-1E87-49C0-8A93-AE5D20BD6EC5}"/>
  </hyperlink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checklist</vt:lpstr>
      <vt:lpstr>StepsAndLinks</vt:lpstr>
      <vt:lpstr>PlanNames</vt:lpstr>
      <vt:lpstr>singleValues</vt:lpstr>
      <vt:lpstr>singleValuesScreenshots</vt:lpstr>
      <vt:lpstr>erc_rule</vt:lpstr>
      <vt:lpstr>SummaryAssumptions</vt:lpstr>
      <vt:lpstr>ActivesSched</vt:lpstr>
      <vt:lpstr>Actives_raw</vt:lpstr>
      <vt:lpstr>RetireesSched_SingleCol</vt:lpstr>
      <vt:lpstr>Retirees_raw</vt:lpstr>
      <vt:lpstr>RetirementRatesSched_SingleCol</vt:lpstr>
      <vt:lpstr>RetirementRates_raw</vt:lpstr>
      <vt:lpstr>TermRatesSched_SingleCol</vt:lpstr>
      <vt:lpstr>TermRates_raw</vt:lpstr>
      <vt:lpstr>DisbRatesSched_SingleCol</vt:lpstr>
      <vt:lpstr>DisbRatesByAge_raw</vt:lpstr>
      <vt:lpstr>SalaryGrowthSched_SingleCol</vt:lpstr>
      <vt:lpstr>SalaryGrowth_raw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2017-11-14T04:20:32Z</dcterms:modified>
</cp:coreProperties>
</file>