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Data_largePlans\"/>
    </mc:Choice>
  </mc:AlternateContent>
  <xr:revisionPtr revIDLastSave="0" documentId="13_ncr:1_{CF4A23CB-8A09-49B0-8D25-671B59F049DF}" xr6:coauthVersionLast="37" xr6:coauthVersionMax="37" xr10:uidLastSave="{00000000-0000-0000-0000-000000000000}"/>
  <bookViews>
    <workbookView xWindow="0" yWindow="0" windowWidth="38400" windowHeight="11610" tabRatio="877" activeTab="4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49" r:id="rId9"/>
    <sheet name="SalarySched_byAgeGrp" sheetId="50" r:id="rId10"/>
    <sheet name="Actives_raw" sheetId="46" r:id="rId11"/>
    <sheet name="RetireesSched" sheetId="47" r:id="rId12"/>
    <sheet name="Retirees_raw" sheetId="8" r:id="rId13"/>
    <sheet name="RetirementRatesSched_Matrix" sheetId="48" r:id="rId14"/>
    <sheet name="ReitrementRate_raw" sheetId="51" r:id="rId15"/>
    <sheet name="TermRatesSched_Matrix" sheetId="10" r:id="rId16"/>
    <sheet name="TermRates_raw" sheetId="40" r:id="rId17"/>
    <sheet name="DisbRatesSched_SingleCol" sheetId="29" r:id="rId18"/>
    <sheet name="DisbRates_raw" sheetId="41" r:id="rId19"/>
    <sheet name="SalaryGrowthSched_SingleCol" sheetId="9" r:id="rId20"/>
    <sheet name="SalaryGrowth_raw" sheetId="33" r:id="rId21"/>
    <sheet name="MortalityInfo" sheetId="30" r:id="rId22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46" l="1"/>
  <c r="D36" i="46" s="1"/>
  <c r="C35" i="46"/>
  <c r="D35" i="46" s="1"/>
  <c r="B5" i="41" l="1"/>
  <c r="B6" i="41"/>
  <c r="B7" i="41"/>
  <c r="B8" i="41"/>
  <c r="B9" i="41"/>
  <c r="B10" i="41"/>
  <c r="B11" i="41"/>
  <c r="B12" i="41"/>
  <c r="C14" i="40"/>
  <c r="B5" i="40"/>
  <c r="C7" i="40"/>
  <c r="D7" i="40"/>
  <c r="C8" i="40"/>
  <c r="D8" i="40"/>
  <c r="C9" i="40"/>
  <c r="D9" i="40"/>
  <c r="C10" i="40"/>
  <c r="D10" i="40"/>
  <c r="C11" i="40"/>
  <c r="D11" i="40"/>
  <c r="C12" i="40"/>
  <c r="D12" i="40"/>
  <c r="C13" i="40"/>
  <c r="B6" i="40"/>
  <c r="C6" i="40"/>
  <c r="B7" i="40"/>
  <c r="B8" i="40"/>
  <c r="B9" i="40"/>
  <c r="B10" i="40"/>
  <c r="B11" i="40"/>
  <c r="B12" i="40"/>
  <c r="B13" i="40"/>
  <c r="B14" i="40"/>
  <c r="D21" i="8"/>
  <c r="D11" i="8"/>
  <c r="D12" i="8"/>
  <c r="D13" i="8"/>
  <c r="D14" i="8"/>
  <c r="D15" i="8"/>
  <c r="D16" i="8"/>
  <c r="D17" i="8"/>
  <c r="D18" i="8"/>
  <c r="D19" i="8"/>
  <c r="D20" i="8"/>
  <c r="D10" i="8"/>
  <c r="B21" i="8"/>
  <c r="C21" i="8" s="1"/>
  <c r="B20" i="8"/>
  <c r="B11" i="8"/>
  <c r="B12" i="8"/>
  <c r="B13" i="8"/>
  <c r="B14" i="8"/>
  <c r="B15" i="8"/>
  <c r="B16" i="8"/>
  <c r="B17" i="8"/>
  <c r="B18" i="8"/>
  <c r="B19" i="8"/>
  <c r="B10" i="8"/>
  <c r="C10" i="8" l="1"/>
  <c r="C19" i="8"/>
  <c r="C15" i="8"/>
  <c r="C17" i="8"/>
  <c r="C13" i="8"/>
  <c r="C20" i="8"/>
  <c r="C11" i="8"/>
  <c r="C16" i="8"/>
  <c r="C12" i="8"/>
  <c r="C18" i="8"/>
  <c r="C14" i="8"/>
  <c r="F8" i="9" l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7" i="9"/>
</calcChain>
</file>

<file path=xl/sharedStrings.xml><?xml version="1.0" encoding="utf-8"?>
<sst xmlns="http://schemas.openxmlformats.org/spreadsheetml/2006/main" count="1138" uniqueCount="425">
  <si>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</si>
  <si>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</si>
  <si>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</si>
  <si>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</si>
  <si>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</si>
  <si>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</si>
  <si>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</si>
  <si>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</si>
  <si>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</si>
  <si>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</si>
  <si>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</si>
  <si>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</si>
  <si>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</si>
  <si>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</si>
  <si>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</si>
  <si>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</si>
  <si>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</si>
  <si>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</si>
  <si>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</si>
  <si>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</si>
  <si>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</si>
  <si>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</si>
  <si>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</si>
  <si>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</si>
  <si>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</si>
  <si>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</si>
  <si>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</si>
  <si>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</si>
  <si>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</si>
  <si>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</si>
  <si>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</si>
  <si>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</si>
  <si>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</si>
  <si>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</si>
  <si>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</si>
  <si>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</si>
  <si>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endcell</t>
  </si>
  <si>
    <t>type</t>
  </si>
  <si>
    <t>age.cell</t>
  </si>
  <si>
    <t>agegrp</t>
  </si>
  <si>
    <t>yosgrp</t>
  </si>
  <si>
    <t>nactives</t>
  </si>
  <si>
    <t>salary</t>
  </si>
  <si>
    <t>benperiod</t>
  </si>
  <si>
    <t>name_N</t>
  </si>
  <si>
    <t>nretirees</t>
  </si>
  <si>
    <t>name_V</t>
  </si>
  <si>
    <t>benefit</t>
  </si>
  <si>
    <t>N</t>
  </si>
  <si>
    <t>V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</si>
  <si>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</si>
  <si>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</si>
  <si>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</si>
  <si>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</si>
  <si>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</si>
  <si>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</si>
  <si>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</si>
  <si>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</si>
  <si>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grate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</si>
  <si>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</si>
  <si>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</si>
  <si>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</si>
  <si>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</si>
  <si>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</si>
  <si>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B6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</si>
  <si>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</si>
  <si>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</si>
  <si>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</si>
  <si>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</si>
  <si>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</si>
  <si>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</si>
  <si>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</si>
  <si>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</si>
  <si>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</si>
  <si>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</si>
  <si>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</si>
  <si>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</si>
  <si>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</si>
  <si>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</si>
  <si>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</si>
  <si>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</si>
  <si>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</si>
  <si>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</si>
  <si>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</si>
  <si>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</si>
  <si>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</si>
  <si>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</si>
  <si>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</si>
  <si>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</si>
  <si>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</si>
  <si>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</si>
  <si>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</si>
  <si>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</si>
  <si>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</si>
  <si>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</si>
  <si>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</si>
  <si>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</si>
  <si>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</si>
  <si>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</si>
  <si>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</si>
  <si>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</si>
  <si>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</si>
  <si>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</si>
  <si>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</si>
  <si>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</si>
  <si>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</si>
  <si>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</si>
  <si>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</si>
  <si>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</si>
  <si>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</si>
  <si>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</si>
  <si>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</si>
  <si>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</si>
  <si>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</si>
  <si>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</si>
  <si>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</si>
  <si>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</si>
  <si>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</si>
  <si>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</si>
  <si>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</si>
  <si>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</si>
  <si>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</si>
  <si>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</si>
  <si>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</si>
  <si>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</si>
  <si>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</si>
  <si>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</si>
  <si>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</si>
  <si>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</si>
  <si>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</si>
  <si>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</si>
  <si>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</si>
  <si>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</si>
  <si>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</si>
  <si>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</si>
  <si>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</si>
  <si>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</si>
  <si>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</si>
  <si>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</si>
  <si>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</si>
  <si>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</si>
  <si>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</si>
  <si>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</si>
  <si>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</si>
  <si>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</si>
  <si>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</si>
  <si>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</si>
  <si>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</si>
  <si>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</si>
  <si>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</si>
  <si>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</si>
  <si>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</si>
  <si>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</si>
  <si>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</si>
  <si>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</si>
  <si>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</si>
  <si>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</si>
  <si>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</si>
  <si>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</si>
  <si>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</si>
  <si>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</si>
  <si>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</si>
  <si>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</si>
  <si>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</si>
  <si>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</si>
  <si>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</si>
  <si>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</si>
  <si>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</si>
  <si>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</si>
  <si>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</si>
  <si>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</si>
  <si>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</si>
  <si>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</si>
  <si>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</si>
  <si>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</si>
  <si>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</si>
  <si>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</si>
  <si>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</si>
  <si>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</si>
  <si>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</si>
  <si>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</si>
  <si>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</si>
  <si>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</si>
  <si>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</si>
  <si>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</si>
  <si>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</si>
  <si>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</si>
  <si>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</si>
  <si>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</si>
  <si>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</si>
  <si>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</si>
  <si>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</si>
  <si>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</si>
  <si>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</si>
  <si>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</si>
  <si>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</si>
  <si>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</si>
  <si>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</si>
  <si>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</si>
  <si>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</si>
  <si>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</si>
  <si>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</si>
  <si>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</si>
  <si>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</si>
  <si>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</si>
  <si>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</si>
  <si>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</si>
  <si>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</si>
  <si>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</si>
  <si>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</si>
  <si>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</si>
  <si>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</si>
  <si>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</si>
  <si>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</si>
  <si>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</si>
  <si>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</si>
  <si>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</si>
  <si>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</si>
  <si>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</si>
  <si>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</si>
  <si>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</si>
  <si>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</si>
  <si>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</si>
  <si>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</si>
  <si>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</si>
  <si>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</si>
  <si>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</si>
  <si>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</si>
  <si>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</si>
  <si>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</si>
  <si>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Retirees_raw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</si>
  <si>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</si>
  <si>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</si>
  <si>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</si>
  <si>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</si>
  <si>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</si>
  <si>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</si>
  <si>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</si>
  <si>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</si>
  <si>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</si>
  <si>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17</t>
  </si>
  <si>
    <t>Male</t>
  </si>
  <si>
    <t>yos</t>
  </si>
  <si>
    <t>Female</t>
  </si>
  <si>
    <t>25-29</t>
  </si>
  <si>
    <t>30-34</t>
  </si>
  <si>
    <t>35-39</t>
  </si>
  <si>
    <t>40-44</t>
  </si>
  <si>
    <t>45-49</t>
  </si>
  <si>
    <t>0-4</t>
  </si>
  <si>
    <t>5-9</t>
  </si>
  <si>
    <t>10-14</t>
  </si>
  <si>
    <t>15-19</t>
  </si>
  <si>
    <t>20-24</t>
  </si>
  <si>
    <t>90-94</t>
  </si>
  <si>
    <t>95-99</t>
  </si>
  <si>
    <t>100-104</t>
  </si>
  <si>
    <t>June 30 2016 AV</t>
  </si>
  <si>
    <t>av2016</t>
  </si>
  <si>
    <t>see screenshots</t>
  </si>
  <si>
    <t>example of Yimeng</t>
  </si>
  <si>
    <t>n10</t>
  </si>
  <si>
    <t>n19</t>
  </si>
  <si>
    <t>n22</t>
  </si>
  <si>
    <t>n13</t>
  </si>
  <si>
    <t>RP-2000</t>
  </si>
  <si>
    <t>calculated value D14-D13</t>
  </si>
  <si>
    <t>does include the separated employees</t>
  </si>
  <si>
    <t xml:space="preserve">48,298,483-11763706
</t>
  </si>
  <si>
    <t>5292227+6471479</t>
  </si>
  <si>
    <t>n7</t>
  </si>
  <si>
    <t>schedule</t>
  </si>
  <si>
    <t>RetRatesType</t>
  </si>
  <si>
    <t>One of "LowYOS", "SingleCol", "Matrix"</t>
  </si>
  <si>
    <t>TermRatesType</t>
  </si>
  <si>
    <t>age and year serivce together=Matrix</t>
  </si>
  <si>
    <t>DisbRatesType</t>
  </si>
  <si>
    <t>RetRates_LowYOSmax</t>
  </si>
  <si>
    <t>Max yos in the "*LowYOS" schedule</t>
  </si>
  <si>
    <t xml:space="preserve"> "-1" means not using; "9" means less than 9 then it is LowYOS; years,greater than 9, then it is "-1"</t>
  </si>
  <si>
    <t>TermRates_LowYOSmax</t>
  </si>
  <si>
    <t>DisbRatesType_LowYOSmax</t>
  </si>
  <si>
    <t>SALARY INCREASES*:</t>
  </si>
  <si>
    <t>Service</t>
  </si>
  <si>
    <t>Annual Rate</t>
  </si>
  <si>
    <t>20 or more</t>
  </si>
  <si>
    <t>*includes price inflation component of 2.75% and a real rate of salary increase component of 0.50%</t>
  </si>
  <si>
    <t>—</t>
  </si>
  <si>
    <t>Under 1</t>
  </si>
  <si>
    <t>1 to 4</t>
  </si>
  <si>
    <t>5 to 9</t>
  </si>
  <si>
    <t>10 to 14</t>
  </si>
  <si>
    <t>15 to 19</t>
  </si>
  <si>
    <t>20 to 24</t>
  </si>
  <si>
    <t>25 to 29</t>
  </si>
  <si>
    <t>30 to 34</t>
  </si>
  <si>
    <t>35 to 39</t>
  </si>
  <si>
    <t>40 &amp; Up</t>
  </si>
  <si>
    <t>Total</t>
  </si>
  <si>
    <t>5-9 Yrs</t>
  </si>
  <si>
    <t>10+ Yrs</t>
  </si>
  <si>
    <t>Annual Rate of                 </t>
  </si>
  <si>
    <t>Withdrawal </t>
  </si>
  <si>
    <t>Age      </t>
  </si>
  <si>
    <t>Death    </t>
  </si>
  <si>
    <t>Disability  </t>
  </si>
  <si>
    <t>Years of Service              </t>
  </si>
  <si>
    <t>0-4 Yrs</t>
  </si>
  <si>
    <t xml:space="preserve">— </t>
  </si>
  <si>
    <t>Female </t>
  </si>
  <si>
    <t xml:space="preserve">—  </t>
  </si>
  <si>
    <t>65 - 69</t>
  </si>
  <si>
    <t>70 &amp; up</t>
  </si>
  <si>
    <t>Total Count</t>
  </si>
  <si>
    <t>Avg. Pay</t>
  </si>
  <si>
    <t>Aerage Service</t>
  </si>
  <si>
    <t xml:space="preserve">Aerage Age 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</si>
  <si>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</si>
  <si>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</si>
  <si>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</si>
  <si>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</si>
  <si>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</si>
  <si>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</si>
  <si>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</si>
  <si>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</si>
  <si>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</si>
  <si>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&lt;30 years service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</si>
  <si>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30 years service</t>
    </r>
  </si>
  <si>
    <t>Age</t>
  </si>
  <si>
    <t xml:space="preserve">sum </t>
  </si>
  <si>
    <t>Under 50</t>
  </si>
  <si>
    <t>50 – 54</t>
  </si>
  <si>
    <t>55 – 59</t>
  </si>
  <si>
    <t>60 – 64</t>
  </si>
  <si>
    <t>65 – 69</t>
  </si>
  <si>
    <t>70 – 74</t>
  </si>
  <si>
    <t>75 – 79</t>
  </si>
  <si>
    <t>80 – 84</t>
  </si>
  <si>
    <t>85 – 89</t>
  </si>
  <si>
    <t>90 – 94</t>
  </si>
  <si>
    <t>95 &amp; Over</t>
  </si>
  <si>
    <t>Number of Members</t>
  </si>
  <si>
    <t>Average Annual Benefits</t>
  </si>
  <si>
    <t>Total Annual Benefits</t>
  </si>
  <si>
    <t>no gender ratio</t>
  </si>
  <si>
    <t xml:space="preserve">add two tables of screenshots together </t>
  </si>
  <si>
    <t>fill this one</t>
  </si>
  <si>
    <t>use 70% Female and 30% Male</t>
  </si>
  <si>
    <t>find disability rates</t>
  </si>
  <si>
    <t>use 3:7 gender ratio to weight for the rates</t>
  </si>
  <si>
    <t>X</t>
  </si>
  <si>
    <t>NUMBER OF BENEFICIARIES
AND THEIR BENEFITS BY AGE</t>
  </si>
  <si>
    <t xml:space="preserve">NUMBER OF RETIRED MEMBERS
AND THEIR BENEFITS BY AGE
</t>
  </si>
  <si>
    <t>Table1</t>
  </si>
  <si>
    <t>Table2</t>
  </si>
  <si>
    <t>Table1+Table2</t>
  </si>
  <si>
    <t>Number
of Members</t>
  </si>
  <si>
    <t>Total
Annual Benefits</t>
  </si>
  <si>
    <t>Average
Annual Benefits</t>
  </si>
  <si>
    <t xml:space="preserve">AGE </t>
  </si>
  <si>
    <t xml:space="preserve">Male </t>
  </si>
  <si>
    <t>Less than 30 years of service</t>
  </si>
  <si>
    <t>30 or more
years of service</t>
  </si>
  <si>
    <t xml:space="preserve">Annual Rate
</t>
  </si>
  <si>
    <t xml:space="preserve">SERVICE RETIREMENT:
</t>
  </si>
  <si>
    <t>age</t>
  </si>
  <si>
    <t>ReitrementRateSched_Matrix</t>
  </si>
  <si>
    <t>C27</t>
  </si>
  <si>
    <t>Years of service</t>
  </si>
  <si>
    <t>my group</t>
  </si>
  <si>
    <t>40+</t>
  </si>
  <si>
    <t>B8</t>
  </si>
  <si>
    <t>M33</t>
  </si>
  <si>
    <t>B7</t>
  </si>
  <si>
    <t>location of word "type"</t>
  </si>
  <si>
    <t>E18</t>
  </si>
  <si>
    <t>location of lower-right number in table, an actual cell, NOT a total row/column</t>
  </si>
  <si>
    <t>yos groups</t>
  </si>
  <si>
    <t xml:space="preserve"> 5-9</t>
  </si>
  <si>
    <t>termrates</t>
  </si>
  <si>
    <t xml:space="preserve">0-4 </t>
  </si>
  <si>
    <t xml:space="preserve">10+ </t>
  </si>
  <si>
    <t>mygroup</t>
  </si>
  <si>
    <t>H17</t>
  </si>
  <si>
    <t>disbrate</t>
  </si>
  <si>
    <t>A7</t>
  </si>
  <si>
    <t>SalarySched_byAgeGrp</t>
  </si>
  <si>
    <t>SalaryGrowthSched_SingleCol</t>
  </si>
  <si>
    <t>20</t>
  </si>
  <si>
    <t>21</t>
  </si>
  <si>
    <t>TermRatesSched_Matrix</t>
  </si>
  <si>
    <t>TermRates_raw</t>
  </si>
  <si>
    <t>DisbRatesSched_SingleCol</t>
  </si>
  <si>
    <t>DisbRates_raw</t>
  </si>
  <si>
    <t>Matrix</t>
  </si>
  <si>
    <t>yos &lt; 30</t>
  </si>
  <si>
    <t xml:space="preserve">yos&gt;= 30 </t>
  </si>
  <si>
    <t>&lt;30</t>
  </si>
  <si>
    <t>&gt;=30</t>
  </si>
  <si>
    <t>retrate</t>
  </si>
  <si>
    <t>ReitrementRate_raw</t>
  </si>
  <si>
    <t>18</t>
  </si>
  <si>
    <t>19</t>
  </si>
  <si>
    <t>F21</t>
  </si>
  <si>
    <t>H36</t>
  </si>
  <si>
    <t>varType</t>
  </si>
  <si>
    <t>planinfo</t>
  </si>
  <si>
    <t>planname</t>
  </si>
  <si>
    <t>characer</t>
  </si>
  <si>
    <t>plantype</t>
  </si>
  <si>
    <t>28_GA_GA-TRS</t>
  </si>
  <si>
    <t>teacher</t>
  </si>
  <si>
    <t>numeric</t>
  </si>
  <si>
    <t>logical</t>
  </si>
  <si>
    <t>SalaryGrowthType</t>
  </si>
  <si>
    <t>SalaryGrowthType_LowYOSmax</t>
  </si>
  <si>
    <t>retiree_age</t>
  </si>
  <si>
    <t>average age of all retirees</t>
  </si>
  <si>
    <t>NA</t>
  </si>
  <si>
    <t>annual</t>
  </si>
  <si>
    <t>E19</t>
  </si>
  <si>
    <t>byYOS</t>
  </si>
  <si>
    <t>C6</t>
  </si>
  <si>
    <t>B15</t>
  </si>
  <si>
    <t>byAge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</si>
</sst>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0" fontId="3" fillId="0" borderId="0" xfId="2" applyAlignment="1"/>
    <xf numFmtId="0" fontId="2" fillId="0" borderId="0" xfId="0" applyFont="1"/>
    <xf numFmtId="0" fontId="0" fillId="0" borderId="0" xfId="0" quotePrefix="1"/>
    <xf numFmtId="0" fontId="9" fillId="0" borderId="0" xfId="7"/>
    <xf numFmtId="0" fontId="1" fillId="0" borderId="0" xfId="8"/>
    <xf numFmtId="0" fontId="1" fillId="0" borderId="0" xfId="9"/>
    <xf numFmtId="0" fontId="1" fillId="0" borderId="0" xfId="9" applyFill="1"/>
    <xf numFmtId="0" fontId="0" fillId="0" borderId="0" xfId="9" applyFont="1" applyFill="1"/>
    <xf numFmtId="0" fontId="12" fillId="0" borderId="0" xfId="9" applyFont="1" applyAlignment="1">
      <alignment horizontal="center"/>
    </xf>
    <xf numFmtId="164" fontId="5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5" fillId="0" borderId="0" xfId="9" applyFont="1" applyAlignment="1">
      <alignment horizontal="center" vertical="center"/>
    </xf>
    <xf numFmtId="1" fontId="12" fillId="0" borderId="0" xfId="9" applyNumberFormat="1" applyFont="1" applyAlignment="1">
      <alignment horizontal="center" vertical="center"/>
    </xf>
    <xf numFmtId="165" fontId="1" fillId="0" borderId="0" xfId="9" applyNumberFormat="1"/>
    <xf numFmtId="1" fontId="1" fillId="0" borderId="0" xfId="1" applyNumberFormat="1" applyAlignment="1">
      <alignment horizontal="center" vertical="center"/>
    </xf>
    <xf numFmtId="1" fontId="1" fillId="0" borderId="0" xfId="9" applyNumberFormat="1" applyAlignment="1">
      <alignment horizontal="center" vertical="center"/>
    </xf>
    <xf numFmtId="0" fontId="1" fillId="0" borderId="0" xfId="9" applyAlignment="1">
      <alignment horizontal="center"/>
    </xf>
    <xf numFmtId="0" fontId="5" fillId="0" borderId="0" xfId="9" applyNumberFormat="1" applyFont="1" applyFill="1" applyAlignment="1">
      <alignment horizontal="center"/>
    </xf>
    <xf numFmtId="1" fontId="5" fillId="0" borderId="0" xfId="9" applyNumberFormat="1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0" borderId="0" xfId="9" applyFont="1" applyFill="1" applyAlignment="1">
      <alignment horizontal="center"/>
    </xf>
    <xf numFmtId="0" fontId="1" fillId="0" borderId="0" xfId="9" applyFont="1" applyFill="1" applyAlignment="1">
      <alignment horizontal="center"/>
    </xf>
    <xf numFmtId="0" fontId="1" fillId="0" borderId="0" xfId="9" applyAlignment="1">
      <alignment horizontal="center" vertical="center"/>
    </xf>
    <xf numFmtId="0" fontId="1" fillId="0" borderId="0" xfId="9" applyFill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/>
    <xf numFmtId="0" fontId="0" fillId="0" borderId="0" xfId="0" applyAlignment="1"/>
    <xf numFmtId="0" fontId="14" fillId="0" borderId="0" xfId="0" applyFont="1" applyAlignment="1">
      <alignment horizontal="right" vertical="center" wrapText="1"/>
    </xf>
    <xf numFmtId="0" fontId="0" fillId="0" borderId="0" xfId="9" applyFont="1"/>
    <xf numFmtId="0" fontId="2" fillId="0" borderId="0" xfId="9" applyFont="1" applyFill="1"/>
    <xf numFmtId="10" fontId="0" fillId="0" borderId="0" xfId="0" applyNumberFormat="1"/>
    <xf numFmtId="167" fontId="0" fillId="0" borderId="0" xfId="0" applyNumberFormat="1"/>
    <xf numFmtId="9" fontId="0" fillId="0" borderId="0" xfId="10" applyFont="1"/>
    <xf numFmtId="0" fontId="0" fillId="0" borderId="0" xfId="0" applyNumberFormat="1"/>
    <xf numFmtId="10" fontId="0" fillId="0" borderId="0" xfId="10" applyNumberFormat="1" applyFont="1"/>
    <xf numFmtId="166" fontId="0" fillId="0" borderId="0" xfId="0" applyNumberFormat="1"/>
    <xf numFmtId="3" fontId="1" fillId="0" borderId="0" xfId="8" applyNumberForma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5" borderId="0" xfId="9" applyFont="1" applyFill="1" applyAlignment="1">
      <alignment horizontal="center" vertical="center"/>
    </xf>
    <xf numFmtId="0" fontId="0" fillId="5" borderId="0" xfId="0" applyFill="1"/>
    <xf numFmtId="0" fontId="16" fillId="0" borderId="0" xfId="0" applyFont="1"/>
    <xf numFmtId="0" fontId="16" fillId="0" borderId="0" xfId="9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9" applyFont="1" applyFill="1" applyAlignment="1"/>
    <xf numFmtId="0" fontId="1" fillId="0" borderId="0" xfId="9" applyFill="1" applyAlignment="1"/>
    <xf numFmtId="0" fontId="1" fillId="0" borderId="0" xfId="9" applyAlignment="1"/>
    <xf numFmtId="3" fontId="1" fillId="0" borderId="0" xfId="9" applyNumberFormat="1" applyFill="1"/>
    <xf numFmtId="3" fontId="1" fillId="0" borderId="0" xfId="9" applyNumberFormat="1"/>
    <xf numFmtId="0" fontId="1" fillId="5" borderId="0" xfId="9" applyFill="1"/>
    <xf numFmtId="0" fontId="0" fillId="5" borderId="0" xfId="9" applyFont="1" applyFill="1"/>
    <xf numFmtId="0" fontId="12" fillId="0" borderId="0" xfId="9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1" fillId="0" borderId="0" xfId="9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5" borderId="0" xfId="2" applyFill="1"/>
    <xf numFmtId="0" fontId="2" fillId="5" borderId="0" xfId="0" applyFont="1" applyFill="1"/>
    <xf numFmtId="0" fontId="2" fillId="0" borderId="0" xfId="0" applyFont="1" applyAlignment="1">
      <alignment vertical="center"/>
    </xf>
    <xf numFmtId="1" fontId="0" fillId="4" borderId="0" xfId="0" applyNumberForma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0" fontId="12" fillId="5" borderId="0" xfId="9" applyFont="1" applyFill="1" applyAlignment="1">
      <alignment horizontal="center"/>
    </xf>
    <xf numFmtId="0" fontId="2" fillId="0" borderId="0" xfId="9" applyFont="1"/>
    <xf numFmtId="0" fontId="0" fillId="0" borderId="0" xfId="0"/>
    <xf numFmtId="0" fontId="3" fillId="0" borderId="0" xfId="2"/>
    <xf numFmtId="0" fontId="0" fillId="0" borderId="0" xfId="0" quotePrefix="1"/>
    <xf numFmtId="0" fontId="9" fillId="0" borderId="0" xfId="7"/>
    <xf numFmtId="0" fontId="1" fillId="0" borderId="0" xfId="8"/>
    <xf numFmtId="0" fontId="1" fillId="0" borderId="0" xfId="8" applyFill="1"/>
    <xf numFmtId="0" fontId="0" fillId="0" borderId="0" xfId="8" applyFont="1" applyFill="1"/>
    <xf numFmtId="0" fontId="1" fillId="0" borderId="0" xfId="9"/>
    <xf numFmtId="0" fontId="1" fillId="0" borderId="0" xfId="9" applyFill="1"/>
    <xf numFmtId="0" fontId="0" fillId="0" borderId="0" xfId="9" applyFont="1" applyFill="1"/>
    <xf numFmtId="0" fontId="12" fillId="0" borderId="0" xfId="9" applyFont="1" applyAlignment="1">
      <alignment horizontal="center"/>
    </xf>
    <xf numFmtId="0" fontId="0" fillId="0" borderId="0" xfId="9" applyFont="1"/>
    <xf numFmtId="164" fontId="0" fillId="0" borderId="0" xfId="1" applyNumberFormat="1" applyFont="1"/>
    <xf numFmtId="0" fontId="0" fillId="0" borderId="0" xfId="8" applyFont="1"/>
    <xf numFmtId="0" fontId="0" fillId="5" borderId="0" xfId="8" applyFont="1" applyFill="1"/>
    <xf numFmtId="0" fontId="0" fillId="6" borderId="0" xfId="0" applyFill="1"/>
    <xf numFmtId="0" fontId="0" fillId="5" borderId="0" xfId="0" applyFill="1"/>
    <xf numFmtId="0" fontId="0" fillId="0" borderId="0" xfId="0" applyAlignment="1"/>
    <xf numFmtId="0" fontId="2" fillId="0" borderId="0" xfId="9" applyFont="1" applyFill="1" applyAlignment="1">
      <alignment horizontal="center"/>
    </xf>
    <xf numFmtId="0" fontId="0" fillId="0" borderId="0" xfId="0" applyAlignment="1">
      <alignment horizontal="center"/>
    </xf>
    <xf numFmtId="3" fontId="14" fillId="0" borderId="0" xfId="0" applyNumberFormat="1" applyFont="1" applyAlignment="1">
      <alignment wrapText="1"/>
    </xf>
    <xf numFmtId="3" fontId="14" fillId="0" borderId="0" xfId="0" applyNumberFormat="1" applyFont="1"/>
    <xf numFmtId="10" fontId="0" fillId="5" borderId="0" xfId="10" applyNumberFormat="1" applyFont="1" applyFill="1"/>
    <xf numFmtId="0" fontId="0" fillId="0" borderId="0" xfId="0" applyFont="1"/>
    <xf numFmtId="0" fontId="0" fillId="0" borderId="0" xfId="0" applyFont="1" applyAlignment="1">
      <alignment horizontal="right"/>
    </xf>
    <xf numFmtId="0" fontId="0" fillId="6" borderId="0" xfId="0" applyFill="1" applyAlignment="1">
      <alignment vertical="center" wrapText="1"/>
    </xf>
    <xf numFmtId="166" fontId="14" fillId="0" borderId="0" xfId="0" applyNumberFormat="1" applyFont="1" applyAlignment="1">
      <alignment vertical="center" wrapText="1"/>
    </xf>
    <xf numFmtId="166" fontId="14" fillId="0" borderId="0" xfId="0" applyNumberFormat="1" applyFont="1" applyAlignment="1">
      <alignment vertical="center"/>
    </xf>
    <xf numFmtId="166" fontId="14" fillId="0" borderId="0" xfId="10" applyNumberFormat="1" applyFont="1" applyAlignment="1">
      <alignment vertical="center"/>
    </xf>
    <xf numFmtId="1" fontId="14" fillId="0" borderId="0" xfId="0" applyNumberFormat="1" applyFont="1" applyAlignment="1">
      <alignment vertical="center" wrapText="1"/>
    </xf>
    <xf numFmtId="1" fontId="14" fillId="0" borderId="0" xfId="0" applyNumberFormat="1" applyFont="1" applyAlignment="1">
      <alignment vertical="center"/>
    </xf>
    <xf numFmtId="1" fontId="0" fillId="0" borderId="0" xfId="0" applyNumberFormat="1"/>
    <xf numFmtId="166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0" borderId="0" xfId="0" applyFill="1"/>
    <xf numFmtId="166" fontId="5" fillId="0" borderId="0" xfId="10" applyNumberFormat="1" applyFont="1" applyAlignment="1">
      <alignment horizontal="center" vertical="top"/>
    </xf>
    <xf numFmtId="166" fontId="1" fillId="0" borderId="0" xfId="10" applyNumberFormat="1" applyAlignment="1">
      <alignment horizontal="center" vertical="top"/>
    </xf>
    <xf numFmtId="166" fontId="0" fillId="5" borderId="0" xfId="10" applyNumberFormat="1" applyFont="1" applyFill="1" applyAlignment="1">
      <alignment horizontal="center" vertical="top"/>
    </xf>
    <xf numFmtId="166" fontId="1" fillId="0" borderId="0" xfId="10" applyNumberFormat="1" applyFill="1"/>
    <xf numFmtId="166" fontId="1" fillId="0" borderId="0" xfId="10" applyNumberFormat="1"/>
    <xf numFmtId="166" fontId="1" fillId="5" borderId="0" xfId="10" applyNumberFormat="1" applyFill="1"/>
    <xf numFmtId="166" fontId="0" fillId="0" borderId="0" xfId="10" applyNumberFormat="1" applyFont="1"/>
    <xf numFmtId="166" fontId="0" fillId="5" borderId="0" xfId="10" applyNumberFormat="1" applyFont="1" applyFill="1"/>
    <xf numFmtId="0" fontId="17" fillId="0" borderId="0" xfId="2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1">
    <cellStyle name="Comma" xfId="1" builtinId="3"/>
    <cellStyle name="Hyperlink" xfId="2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4" xr:uid="{00000000-0005-0000-0000-000007000000}"/>
    <cellStyle name="Normal 5" xfId="8" xr:uid="{00000000-0005-0000-0000-000008000000}"/>
    <cellStyle name="Normal 8" xfId="9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emf"/><Relationship Id="rId1" Type="http://schemas.openxmlformats.org/officeDocument/2006/relationships/image" Target="../media/image11.png"/><Relationship Id="rId4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84</xdr:row>
      <xdr:rowOff>79373</xdr:rowOff>
    </xdr:from>
    <xdr:to>
      <xdr:col>12</xdr:col>
      <xdr:colOff>546100</xdr:colOff>
      <xdr:row>106</xdr:row>
      <xdr:rowOff>165098</xdr:rowOff>
    </xdr:to>
    <xdr:pic>
      <xdr:nvPicPr>
        <xdr:cNvPr id="12" name="Picture 11" descr="C:\Users\123\AppData\Roaming\Tencent\Users\78666482\QQ\WinTemp\RichOle\LE4%EV0BZOOLH`A{[M%PCHE.jp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16081373"/>
          <a:ext cx="7277100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346075</xdr:colOff>
      <xdr:row>43</xdr:row>
      <xdr:rowOff>68261</xdr:rowOff>
    </xdr:from>
    <xdr:to>
      <xdr:col>10</xdr:col>
      <xdr:colOff>450850</xdr:colOff>
      <xdr:row>80</xdr:row>
      <xdr:rowOff>1586</xdr:rowOff>
    </xdr:to>
    <xdr:pic>
      <xdr:nvPicPr>
        <xdr:cNvPr id="13" name="Picture 12" descr="C:\Users\123\AppData\Roaming\Tencent\Users\78666482\QQ\WinTemp\RichOle\~JA@FLMJPQ0J5X{ZJA}8`%Y.jp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675" y="8259761"/>
          <a:ext cx="5591175" cy="698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304800</xdr:colOff>
      <xdr:row>65</xdr:row>
      <xdr:rowOff>114300</xdr:rowOff>
    </xdr:to>
    <xdr:sp macro="" textlink="">
      <xdr:nvSpPr>
        <xdr:cNvPr id="1027" name="AutoShape 3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28" name="AutoShape 4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1029" name="AutoShape 5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00000000-0008-0000-05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515937</xdr:colOff>
      <xdr:row>57</xdr:row>
      <xdr:rowOff>141287</xdr:rowOff>
    </xdr:from>
    <xdr:to>
      <xdr:col>25</xdr:col>
      <xdr:colOff>228412</xdr:colOff>
      <xdr:row>86</xdr:row>
      <xdr:rowOff>117475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1137" y="10999787"/>
          <a:ext cx="7637275" cy="5500688"/>
        </a:xfrm>
        <a:prstGeom prst="rect">
          <a:avLst/>
        </a:prstGeom>
      </xdr:spPr>
    </xdr:pic>
    <xdr:clientData/>
  </xdr:twoCellAnchor>
  <xdr:twoCellAnchor editAs="oneCell">
    <xdr:from>
      <xdr:col>11</xdr:col>
      <xdr:colOff>403450</xdr:colOff>
      <xdr:row>0</xdr:row>
      <xdr:rowOff>89578</xdr:rowOff>
    </xdr:from>
    <xdr:to>
      <xdr:col>24</xdr:col>
      <xdr:colOff>148316</xdr:colOff>
      <xdr:row>50</xdr:row>
      <xdr:rowOff>115239</xdr:rowOff>
    </xdr:to>
    <xdr:pic>
      <xdr:nvPicPr>
        <xdr:cNvPr id="18" name="Picture 17" descr="C:\Users\123\AppData\Roaming\Tencent\Users\78666482\QQ\WinTemp\RichOle\BU6_P{HLH3GNI)CO3M@G3F1.jp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9050" y="89578"/>
          <a:ext cx="7669666" cy="9550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234950</xdr:colOff>
      <xdr:row>0</xdr:row>
      <xdr:rowOff>68262</xdr:rowOff>
    </xdr:from>
    <xdr:to>
      <xdr:col>11</xdr:col>
      <xdr:colOff>92075</xdr:colOff>
      <xdr:row>38</xdr:row>
      <xdr:rowOff>153987</xdr:rowOff>
    </xdr:to>
    <xdr:pic>
      <xdr:nvPicPr>
        <xdr:cNvPr id="21" name="Picture 20" descr="C:\Users\123\AppData\Roaming\Tencent\Users\78666482\QQ\WinTemp\RichOle\6PY}(4ZPRFH4NCAC0`Q5XNH.jpg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" y="68262"/>
          <a:ext cx="59531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110</xdr:row>
      <xdr:rowOff>69850</xdr:rowOff>
    </xdr:from>
    <xdr:to>
      <xdr:col>18</xdr:col>
      <xdr:colOff>263525</xdr:colOff>
      <xdr:row>141</xdr:row>
      <xdr:rowOff>174625</xdr:rowOff>
    </xdr:to>
    <xdr:pic>
      <xdr:nvPicPr>
        <xdr:cNvPr id="10" name="Picture 9" descr="C:\Users\123\AppData\Roaming\Tencent\Users\78666482\QQ\WinTemp\RichOle\{5]DP4VXHLE(EXTYJHM7NSF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21024850"/>
          <a:ext cx="10791825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331613</xdr:colOff>
      <xdr:row>0</xdr:row>
      <xdr:rowOff>153281</xdr:rowOff>
    </xdr:from>
    <xdr:to>
      <xdr:col>19</xdr:col>
      <xdr:colOff>398288</xdr:colOff>
      <xdr:row>21</xdr:row>
      <xdr:rowOff>127000</xdr:rowOff>
    </xdr:to>
    <xdr:pic>
      <xdr:nvPicPr>
        <xdr:cNvPr id="3" name="Picture 2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3363" y="153281"/>
          <a:ext cx="5591175" cy="3974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133350</xdr:colOff>
      <xdr:row>33</xdr:row>
      <xdr:rowOff>19049</xdr:rowOff>
    </xdr:from>
    <xdr:to>
      <xdr:col>39</xdr:col>
      <xdr:colOff>416982</xdr:colOff>
      <xdr:row>51</xdr:row>
      <xdr:rowOff>147634</xdr:rowOff>
    </xdr:to>
    <xdr:pic>
      <xdr:nvPicPr>
        <xdr:cNvPr id="4" name="Picture 3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78725" y="8734424"/>
          <a:ext cx="6951133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536577</xdr:colOff>
      <xdr:row>44</xdr:row>
      <xdr:rowOff>142878</xdr:rowOff>
    </xdr:from>
    <xdr:to>
      <xdr:col>29</xdr:col>
      <xdr:colOff>603247</xdr:colOff>
      <xdr:row>72</xdr:row>
      <xdr:rowOff>22755</xdr:rowOff>
    </xdr:to>
    <xdr:pic>
      <xdr:nvPicPr>
        <xdr:cNvPr id="2" name="Picture 1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5327" y="714378"/>
          <a:ext cx="5853110" cy="5190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164045</xdr:colOff>
      <xdr:row>76</xdr:row>
      <xdr:rowOff>52919</xdr:rowOff>
    </xdr:from>
    <xdr:to>
      <xdr:col>30</xdr:col>
      <xdr:colOff>564095</xdr:colOff>
      <xdr:row>94</xdr:row>
      <xdr:rowOff>180977</xdr:rowOff>
    </xdr:to>
    <xdr:pic>
      <xdr:nvPicPr>
        <xdr:cNvPr id="3" name="Picture 2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2795" y="6696609"/>
          <a:ext cx="6829425" cy="3563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330200</xdr:colOff>
      <xdr:row>0</xdr:row>
      <xdr:rowOff>0</xdr:rowOff>
    </xdr:from>
    <xdr:to>
      <xdr:col>27</xdr:col>
      <xdr:colOff>79375</xdr:colOff>
      <xdr:row>26</xdr:row>
      <xdr:rowOff>73475</xdr:rowOff>
    </xdr:to>
    <xdr:pic>
      <xdr:nvPicPr>
        <xdr:cNvPr id="4" name="Picture 3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65E1434-82BA-4F71-8B5F-3783DF9ED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2557" y="0"/>
          <a:ext cx="5827032" cy="4790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0</xdr:row>
      <xdr:rowOff>76200</xdr:rowOff>
    </xdr:from>
    <xdr:to>
      <xdr:col>18</xdr:col>
      <xdr:colOff>330200</xdr:colOff>
      <xdr:row>19</xdr:row>
      <xdr:rowOff>15875</xdr:rowOff>
    </xdr:to>
    <xdr:pic>
      <xdr:nvPicPr>
        <xdr:cNvPr id="4" name="Picture 3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76200"/>
          <a:ext cx="64770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450454</xdr:colOff>
      <xdr:row>8</xdr:row>
      <xdr:rowOff>102790</xdr:rowOff>
    </xdr:from>
    <xdr:to>
      <xdr:col>13</xdr:col>
      <xdr:colOff>211137</xdr:colOff>
      <xdr:row>35</xdr:row>
      <xdr:rowOff>140889</xdr:rowOff>
    </xdr:to>
    <xdr:pic>
      <xdr:nvPicPr>
        <xdr:cNvPr id="2" name="Picture 1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4154" y="1626790"/>
          <a:ext cx="5399483" cy="5181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12</xdr:col>
      <xdr:colOff>19050</xdr:colOff>
      <xdr:row>86</xdr:row>
      <xdr:rowOff>123825</xdr:rowOff>
    </xdr:to>
    <xdr:pic>
      <xdr:nvPicPr>
        <xdr:cNvPr id="4" name="Picture 3" descr="C:\Users\123\AppData\Roaming\Tencent\Users\78666482\QQ\WinTemp\RichOle\3AD387IIM_{{6%OH7@H{C$9.jpg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6496050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541736</xdr:colOff>
      <xdr:row>41</xdr:row>
      <xdr:rowOff>53578</xdr:rowOff>
    </xdr:from>
    <xdr:to>
      <xdr:col>11</xdr:col>
      <xdr:colOff>517130</xdr:colOff>
      <xdr:row>67</xdr:row>
      <xdr:rowOff>110729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2" y="410766"/>
          <a:ext cx="3900488" cy="4700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2</xdr:row>
      <xdr:rowOff>9525</xdr:rowOff>
    </xdr:from>
    <xdr:to>
      <xdr:col>16</xdr:col>
      <xdr:colOff>428625</xdr:colOff>
      <xdr:row>38</xdr:row>
      <xdr:rowOff>19050</xdr:rowOff>
    </xdr:to>
    <xdr:pic>
      <xdr:nvPicPr>
        <xdr:cNvPr id="3" name="Picture 2" descr="C:\Users\123\AppData\Roaming\Tencent\Users\78666482\QQ\WinTemp\RichOle\XR6]93FQ$DRD344`9FYC9Q9.jp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90525"/>
          <a:ext cx="5353050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314325</xdr:colOff>
      <xdr:row>1</xdr:row>
      <xdr:rowOff>133350</xdr:rowOff>
    </xdr:from>
    <xdr:to>
      <xdr:col>38</xdr:col>
      <xdr:colOff>495300</xdr:colOff>
      <xdr:row>23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323850"/>
          <a:ext cx="12372975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22</xdr:row>
      <xdr:rowOff>66675</xdr:rowOff>
    </xdr:from>
    <xdr:to>
      <xdr:col>19</xdr:col>
      <xdr:colOff>485775</xdr:colOff>
      <xdr:row>58</xdr:row>
      <xdr:rowOff>76200</xdr:rowOff>
    </xdr:to>
    <xdr:pic>
      <xdr:nvPicPr>
        <xdr:cNvPr id="3" name="Picture 2" descr="C:\Users\123\AppData\Roaming\Tencent\Users\78666482\QQ\WinTemp\RichOle\XR6]93FQ$DRD344`9FYC9Q9.jp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4257675"/>
          <a:ext cx="5353050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2</xdr:row>
      <xdr:rowOff>9525</xdr:rowOff>
    </xdr:from>
    <xdr:to>
      <xdr:col>26</xdr:col>
      <xdr:colOff>581025</xdr:colOff>
      <xdr:row>19</xdr:row>
      <xdr:rowOff>160165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90525"/>
          <a:ext cx="9915525" cy="338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271462</xdr:colOff>
      <xdr:row>3</xdr:row>
      <xdr:rowOff>47625</xdr:rowOff>
    </xdr:from>
    <xdr:to>
      <xdr:col>10</xdr:col>
      <xdr:colOff>338138</xdr:colOff>
      <xdr:row>30</xdr:row>
      <xdr:rowOff>85725</xdr:rowOff>
    </xdr:to>
    <xdr:pic>
      <xdr:nvPicPr>
        <xdr:cNvPr id="5" name="Picture 4" descr="C:\Users\123\AppData\Roaming\Tencent\Users\78666482\QQ\WinTemp\RichOle\5~M)Q1BNZLTD(IBWWIL[(ZL.jpg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619125"/>
          <a:ext cx="5567363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13</xdr:row>
      <xdr:rowOff>0</xdr:rowOff>
    </xdr:from>
    <xdr:to>
      <xdr:col>12</xdr:col>
      <xdr:colOff>361950</xdr:colOff>
      <xdr:row>43</xdr:row>
      <xdr:rowOff>171450</xdr:rowOff>
    </xdr:to>
    <xdr:pic>
      <xdr:nvPicPr>
        <xdr:cNvPr id="5" name="Picture 4" descr="C:\Users\123\AppData\Roaming\Tencent\Users\78666482\QQ\WinTemp\RichOle\(M_1E)J44JN4HFFM%R_AMWW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476500"/>
          <a:ext cx="6734175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133350</xdr:rowOff>
    </xdr:from>
    <xdr:to>
      <xdr:col>14</xdr:col>
      <xdr:colOff>360175</xdr:colOff>
      <xdr:row>29</xdr:row>
      <xdr:rowOff>109538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33350"/>
          <a:ext cx="7751575" cy="5500688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33</xdr:row>
      <xdr:rowOff>0</xdr:rowOff>
    </xdr:from>
    <xdr:to>
      <xdr:col>11</xdr:col>
      <xdr:colOff>495300</xdr:colOff>
      <xdr:row>51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286500"/>
          <a:ext cx="5819775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1</xdr:row>
      <xdr:rowOff>114300</xdr:rowOff>
    </xdr:from>
    <xdr:to>
      <xdr:col>27</xdr:col>
      <xdr:colOff>356848</xdr:colOff>
      <xdr:row>36</xdr:row>
      <xdr:rowOff>141515</xdr:rowOff>
    </xdr:to>
    <xdr:pic>
      <xdr:nvPicPr>
        <xdr:cNvPr id="2" name="Picture 1" descr="C:\Users\123\AppData\Roaming\Tencent\Users\78666482\QQ\WinTemp\RichOle\(I4]U]`BDL}@K_DVG5]{%NX.jpg">
          <a:extLst>
            <a:ext uri="{FF2B5EF4-FFF2-40B4-BE49-F238E27FC236}">
              <a16:creationId xmlns:a16="http://schemas.microsoft.com/office/drawing/2014/main" id="{C18FDE37-D7E5-48FD-8324-09A0508EF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304800"/>
          <a:ext cx="6995773" cy="669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25</xdr:col>
      <xdr:colOff>335417</xdr:colOff>
      <xdr:row>38</xdr:row>
      <xdr:rowOff>27215</xdr:rowOff>
    </xdr:to>
    <xdr:pic>
      <xdr:nvPicPr>
        <xdr:cNvPr id="2" name="Picture 1" descr="C:\Users\123\AppData\Roaming\Tencent\Users\78666482\QQ\WinTemp\RichOle\(I4]U]`BDL}@K_DVG5]{%NX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542925"/>
          <a:ext cx="7460117" cy="636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0</xdr:row>
      <xdr:rowOff>0</xdr:rowOff>
    </xdr:from>
    <xdr:to>
      <xdr:col>17</xdr:col>
      <xdr:colOff>447675</xdr:colOff>
      <xdr:row>28</xdr:row>
      <xdr:rowOff>13069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0"/>
          <a:ext cx="4629150" cy="5642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73</xdr:row>
      <xdr:rowOff>0</xdr:rowOff>
    </xdr:from>
    <xdr:ext cx="6752381" cy="3780952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9144000"/>
          <a:ext cx="6752381" cy="3780952"/>
        </a:xfrm>
        <a:prstGeom prst="rect">
          <a:avLst/>
        </a:prstGeom>
      </xdr:spPr>
    </xdr:pic>
    <xdr:clientData/>
  </xdr:oneCellAnchor>
  <xdr:twoCellAnchor editAs="oneCell">
    <xdr:from>
      <xdr:col>88</xdr:col>
      <xdr:colOff>323849</xdr:colOff>
      <xdr:row>54</xdr:row>
      <xdr:rowOff>123825</xdr:rowOff>
    </xdr:from>
    <xdr:to>
      <xdr:col>99</xdr:col>
      <xdr:colOff>123824</xdr:colOff>
      <xdr:row>93</xdr:row>
      <xdr:rowOff>95250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49" y="1647825"/>
          <a:ext cx="6505575" cy="740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4</xdr:col>
      <xdr:colOff>209550</xdr:colOff>
      <xdr:row>56</xdr:row>
      <xdr:rowOff>163194</xdr:rowOff>
    </xdr:to>
    <xdr:sp macro="" textlink="">
      <xdr:nvSpPr>
        <xdr:cNvPr id="15" name="Shape 770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609600" y="3409914"/>
          <a:ext cx="5333364" cy="163194"/>
        </a:xfrm>
        <a:custGeom>
          <a:avLst/>
          <a:gdLst/>
          <a:ahLst/>
          <a:cxnLst/>
          <a:rect l="0" t="0" r="0" b="0"/>
          <a:pathLst>
            <a:path w="5225415" h="163195">
              <a:moveTo>
                <a:pt x="0" y="162661"/>
              </a:moveTo>
              <a:lnTo>
                <a:pt x="5224894" y="162661"/>
              </a:lnTo>
              <a:lnTo>
                <a:pt x="5224894" y="0"/>
              </a:lnTo>
              <a:lnTo>
                <a:pt x="0" y="0"/>
              </a:lnTo>
              <a:lnTo>
                <a:pt x="0" y="162661"/>
              </a:lnTo>
              <a:close/>
            </a:path>
          </a:pathLst>
        </a:custGeom>
        <a:solidFill>
          <a:srgbClr val="A3A5A8"/>
        </a:solidFill>
      </xdr:spPr>
    </xdr:sp>
    <xdr:clientData/>
  </xdr:twoCellAnchor>
  <xdr:twoCellAnchor editAs="oneCell">
    <xdr:from>
      <xdr:col>85</xdr:col>
      <xdr:colOff>317500</xdr:colOff>
      <xdr:row>2</xdr:row>
      <xdr:rowOff>44450</xdr:rowOff>
    </xdr:from>
    <xdr:to>
      <xdr:col>95</xdr:col>
      <xdr:colOff>393700</xdr:colOff>
      <xdr:row>36</xdr:row>
      <xdr:rowOff>50800</xdr:rowOff>
    </xdr:to>
    <xdr:pic>
      <xdr:nvPicPr>
        <xdr:cNvPr id="6" name="Picture 5" descr="C:\Users\123\AppData\Roaming\Tencent\Users\78666482\QQ\WinTemp\RichOle\N7}~F7{2BH@I{WYF2K0I7DV.jpg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9825" y="425450"/>
          <a:ext cx="6172200" cy="764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327025</xdr:colOff>
      <xdr:row>24</xdr:row>
      <xdr:rowOff>38100</xdr:rowOff>
    </xdr:from>
    <xdr:to>
      <xdr:col>68</xdr:col>
      <xdr:colOff>365126</xdr:colOff>
      <xdr:row>47</xdr:row>
      <xdr:rowOff>92075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7725" y="4826000"/>
          <a:ext cx="3771901" cy="458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76200</xdr:rowOff>
    </xdr:from>
    <xdr:to>
      <xdr:col>19</xdr:col>
      <xdr:colOff>61913</xdr:colOff>
      <xdr:row>21</xdr:row>
      <xdr:rowOff>95250</xdr:rowOff>
    </xdr:to>
    <xdr:pic>
      <xdr:nvPicPr>
        <xdr:cNvPr id="2" name="Picture 1" descr="C:\Users\123\AppData\Roaming\Tencent\Users\78666482\QQ\WinTemp\RichOle\%A}0JX2T1X4C87[~1XD}P]4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838200"/>
          <a:ext cx="5967413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1</xdr:row>
      <xdr:rowOff>152400</xdr:rowOff>
    </xdr:from>
    <xdr:to>
      <xdr:col>18</xdr:col>
      <xdr:colOff>242888</xdr:colOff>
      <xdr:row>18</xdr:row>
      <xdr:rowOff>171450</xdr:rowOff>
    </xdr:to>
    <xdr:pic>
      <xdr:nvPicPr>
        <xdr:cNvPr id="2" name="Picture 1" descr="C:\Users\123\AppData\Roaming\Tencent\Users\78666482\QQ\WinTemp\RichOle\%A}0JX2T1X4C87[~1XD}P]4.jpg">
          <a:extLst>
            <a:ext uri="{FF2B5EF4-FFF2-40B4-BE49-F238E27FC236}">
              <a16:creationId xmlns:a16="http://schemas.microsoft.com/office/drawing/2014/main" id="{11D62A60-D0C5-4CB3-9C22-17BC8AD4F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42900"/>
          <a:ext cx="5967413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7.5703125" bestFit="1" customWidth="1"/>
    <col min="2" max="2" width="23.42578125" bestFit="1" customWidth="1"/>
    <col min="13" max="13" width="28" bestFit="1" customWidth="1"/>
  </cols>
  <sheetData>
    <row r="1" spans="1:13" x14ac:dyDescent="0.25">
      <c r="A1" s="7" t="s">
        <v>29</v>
      </c>
      <c r="B1" s="7" t="s">
        <v>30</v>
      </c>
    </row>
    <row r="2" spans="1:13" x14ac:dyDescent="0.25">
      <c r="A2" s="8" t="s">
        <v>31</v>
      </c>
      <c r="B2" s="91" t="s">
        <v>117</v>
      </c>
    </row>
    <row r="3" spans="1:13" x14ac:dyDescent="0.25">
      <c r="A3" s="8" t="s">
        <v>32</v>
      </c>
      <c r="B3" s="1" t="s">
        <v>227</v>
      </c>
    </row>
    <row r="4" spans="1:13" x14ac:dyDescent="0.25">
      <c r="A4" s="8" t="s">
        <v>33</v>
      </c>
      <c r="B4" s="1" t="s">
        <v>228</v>
      </c>
    </row>
    <row r="5" spans="1:13" x14ac:dyDescent="0.25">
      <c r="A5" s="8" t="s">
        <v>34</v>
      </c>
      <c r="B5" s="1" t="s">
        <v>86</v>
      </c>
    </row>
    <row r="6" spans="1:13" x14ac:dyDescent="0.25">
      <c r="A6" s="8" t="s">
        <v>67</v>
      </c>
      <c r="B6" s="1" t="s">
        <v>87</v>
      </c>
    </row>
    <row r="7" spans="1:13" x14ac:dyDescent="0.25">
      <c r="A7" s="92" t="s">
        <v>69</v>
      </c>
      <c r="B7" s="1" t="s">
        <v>60</v>
      </c>
    </row>
    <row r="8" spans="1:13" x14ac:dyDescent="0.25">
      <c r="A8" s="92" t="s">
        <v>70</v>
      </c>
      <c r="B8" s="1" t="s">
        <v>65</v>
      </c>
    </row>
    <row r="9" spans="1:13" x14ac:dyDescent="0.25">
      <c r="A9" s="92" t="s">
        <v>71</v>
      </c>
      <c r="B9" s="1" t="s">
        <v>66</v>
      </c>
    </row>
    <row r="10" spans="1:13" s="90" customFormat="1" x14ac:dyDescent="0.25">
      <c r="A10" s="92" t="s">
        <v>72</v>
      </c>
      <c r="B10" s="91" t="s">
        <v>386</v>
      </c>
    </row>
    <row r="11" spans="1:13" x14ac:dyDescent="0.25">
      <c r="A11" s="92" t="s">
        <v>73</v>
      </c>
      <c r="B11" s="1" t="s">
        <v>229</v>
      </c>
    </row>
    <row r="12" spans="1:13" x14ac:dyDescent="0.25">
      <c r="A12" s="92" t="s">
        <v>74</v>
      </c>
      <c r="B12" s="1" t="s">
        <v>68</v>
      </c>
    </row>
    <row r="13" spans="1:13" s="90" customFormat="1" x14ac:dyDescent="0.25">
      <c r="A13" s="92" t="s">
        <v>231</v>
      </c>
      <c r="B13" s="91" t="s">
        <v>230</v>
      </c>
      <c r="F13" s="91"/>
      <c r="M13" s="91"/>
    </row>
    <row r="14" spans="1:13" x14ac:dyDescent="0.25">
      <c r="A14" s="92" t="s">
        <v>233</v>
      </c>
      <c r="B14" s="91" t="s">
        <v>366</v>
      </c>
      <c r="F14" s="1"/>
      <c r="M14" s="91"/>
    </row>
    <row r="15" spans="1:13" x14ac:dyDescent="0.25">
      <c r="A15" s="92" t="s">
        <v>234</v>
      </c>
      <c r="B15" s="91" t="s">
        <v>400</v>
      </c>
      <c r="F15" s="91"/>
      <c r="M15" s="91"/>
    </row>
    <row r="16" spans="1:13" s="90" customFormat="1" x14ac:dyDescent="0.25">
      <c r="A16" s="92" t="s">
        <v>235</v>
      </c>
      <c r="B16" s="91" t="s">
        <v>390</v>
      </c>
      <c r="F16" s="91"/>
      <c r="M16" s="91"/>
    </row>
    <row r="17" spans="1:13" s="90" customFormat="1" x14ac:dyDescent="0.25">
      <c r="A17" s="92" t="s">
        <v>236</v>
      </c>
      <c r="B17" s="91" t="s">
        <v>391</v>
      </c>
      <c r="F17" s="91"/>
      <c r="M17" s="91"/>
    </row>
    <row r="18" spans="1:13" x14ac:dyDescent="0.25">
      <c r="A18" s="92" t="s">
        <v>240</v>
      </c>
      <c r="B18" s="91" t="s">
        <v>392</v>
      </c>
      <c r="C18" s="90"/>
      <c r="F18" s="91"/>
      <c r="M18" s="91"/>
    </row>
    <row r="19" spans="1:13" x14ac:dyDescent="0.25">
      <c r="A19" s="92" t="s">
        <v>401</v>
      </c>
      <c r="B19" s="91" t="s">
        <v>393</v>
      </c>
      <c r="C19" s="90"/>
      <c r="F19" s="91"/>
      <c r="M19" s="91"/>
    </row>
    <row r="20" spans="1:13" x14ac:dyDescent="0.25">
      <c r="A20" s="92" t="s">
        <v>402</v>
      </c>
      <c r="B20" s="91" t="s">
        <v>387</v>
      </c>
      <c r="F20" s="91"/>
      <c r="M20" s="91"/>
    </row>
    <row r="21" spans="1:13" x14ac:dyDescent="0.25">
      <c r="A21" s="92" t="s">
        <v>388</v>
      </c>
      <c r="B21" s="91" t="s">
        <v>232</v>
      </c>
      <c r="F21" s="1"/>
      <c r="M21" s="91"/>
    </row>
    <row r="22" spans="1:13" x14ac:dyDescent="0.25">
      <c r="A22" s="92" t="s">
        <v>389</v>
      </c>
      <c r="B22" s="91" t="s">
        <v>118</v>
      </c>
    </row>
  </sheetData>
  <hyperlinks>
    <hyperlink ref="B2" location="checklist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1" location="'Actives_raw'!A1" display="Actives_raw" xr:uid="{00000000-0004-0000-0000-000008000000}"/>
    <hyperlink ref="B12" location="'RetireesSched'!A1" display="RetireesSched" xr:uid="{00000000-0004-0000-0000-000009000000}"/>
    <hyperlink ref="B10" location="SalarySched_byAgeGrp!A1" display="SalarySched_byAgeGrp" xr:uid="{68D37AA0-F4E0-400F-BBDE-B1CF96E79844}"/>
    <hyperlink ref="B13" location="'Retirees_raw'!A1" display="Retirees_raw" xr:uid="{B4FF7E30-1EB1-4872-9C65-B21962E3C278}"/>
    <hyperlink ref="B14" location="ReitrementRateSched_Matrix!A1" display="ReitrementRateSched_Matrix" xr:uid="{216DC097-2A55-4430-8433-498AF62EE5EC}"/>
    <hyperlink ref="B15" location="ReitrementRate_raw!A1" display="ReitrementRate_raw" xr:uid="{483A9260-028D-4294-984D-F33A608C64EB}"/>
    <hyperlink ref="B17" location="SalaryGrowth_raw!A1" display="TermRates_raw" xr:uid="{0FD4F6DB-9C6A-4915-B547-F8DF91E66AD5}"/>
    <hyperlink ref="B18" location="DisbRatesSched_SingleCol!A1" display="DisbRatesSched_SingleCol" xr:uid="{368C0DCC-B210-4534-BD63-19593A6E368D}"/>
    <hyperlink ref="B19" location="DisbRates_raw!A1" display="DisbRates_raw" xr:uid="{002ABBD3-824F-4862-81B5-E0A9FB339F33}"/>
    <hyperlink ref="B16" location="TermRates_raw!A1" display="TermRatesSched_Matrix" xr:uid="{549045AB-C513-4C59-BB23-20381A5196C8}"/>
    <hyperlink ref="B20" location="SalaryGrowthSched_SingleCol!A1" display="SalaryGrowthSched_SingleCol" xr:uid="{6A313B2D-E3CD-4B2D-A926-7D0B7DEC5D1F}"/>
    <hyperlink ref="B21" location="TermRatesSched_Matrix!A1" display="SalaryGrowth_raw" xr:uid="{ACFDD009-1780-47FE-A4B5-A08A97580F7F}"/>
    <hyperlink ref="B22" location="'MortalityInfo'!A1" display="MortalityInfo" xr:uid="{190E3375-3330-41EC-A178-EBDC32188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A7AB-B065-4125-B87F-38D3F5C849B6}">
  <dimension ref="A1:J18"/>
  <sheetViews>
    <sheetView workbookViewId="0"/>
  </sheetViews>
  <sheetFormatPr defaultRowHeight="15" x14ac:dyDescent="0.25"/>
  <sheetData>
    <row r="1" spans="1:10" x14ac:dyDescent="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x14ac:dyDescent="0.25">
      <c r="A2" s="95" t="s">
        <v>35</v>
      </c>
      <c r="B2" s="96" t="s">
        <v>373</v>
      </c>
      <c r="C2" s="103" t="s">
        <v>374</v>
      </c>
      <c r="D2" s="94"/>
      <c r="E2" s="94"/>
      <c r="F2" s="94"/>
      <c r="G2" s="94"/>
      <c r="H2" s="94"/>
      <c r="I2" s="94"/>
      <c r="J2" s="94"/>
    </row>
    <row r="3" spans="1:10" x14ac:dyDescent="0.25">
      <c r="A3" s="95" t="s">
        <v>36</v>
      </c>
      <c r="B3" s="96" t="s">
        <v>375</v>
      </c>
      <c r="C3" s="103" t="s">
        <v>376</v>
      </c>
      <c r="D3" s="94"/>
      <c r="E3" s="94"/>
      <c r="F3" s="94"/>
      <c r="G3" s="94"/>
      <c r="H3" s="94"/>
      <c r="I3" s="94"/>
      <c r="J3" s="94"/>
    </row>
    <row r="4" spans="1:10" x14ac:dyDescent="0.25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0" x14ac:dyDescent="0.25">
      <c r="A5" s="90"/>
      <c r="B5" s="94"/>
      <c r="C5" s="94"/>
      <c r="D5" s="103"/>
      <c r="E5" s="90"/>
      <c r="F5" s="90"/>
      <c r="G5" s="90"/>
      <c r="H5" s="90"/>
      <c r="I5" s="90"/>
      <c r="J5" s="90"/>
    </row>
    <row r="6" spans="1:10" x14ac:dyDescent="0.25">
      <c r="A6" s="94"/>
      <c r="B6" s="104" t="s">
        <v>37</v>
      </c>
      <c r="C6" s="103" t="s">
        <v>38</v>
      </c>
      <c r="D6" s="103" t="s">
        <v>39</v>
      </c>
      <c r="E6" s="103" t="s">
        <v>42</v>
      </c>
      <c r="F6" s="94"/>
      <c r="G6" s="94"/>
      <c r="H6" s="94"/>
      <c r="I6" s="94"/>
      <c r="J6" s="94"/>
    </row>
    <row r="7" spans="1:10" x14ac:dyDescent="0.25">
      <c r="A7" s="60" t="s">
        <v>317</v>
      </c>
      <c r="B7" s="60" t="s">
        <v>42</v>
      </c>
      <c r="C7" s="60">
        <v>22</v>
      </c>
      <c r="D7" s="60" t="s">
        <v>253</v>
      </c>
      <c r="E7" s="60">
        <v>29916</v>
      </c>
      <c r="F7" s="102"/>
      <c r="G7" s="102"/>
      <c r="H7" s="102"/>
      <c r="I7" s="102"/>
      <c r="J7" s="102"/>
    </row>
    <row r="8" spans="1:10" x14ac:dyDescent="0.25">
      <c r="A8" s="60" t="s">
        <v>318</v>
      </c>
      <c r="B8" s="60" t="s">
        <v>42</v>
      </c>
      <c r="C8" s="60">
        <v>27</v>
      </c>
      <c r="D8" s="60" t="s">
        <v>244</v>
      </c>
      <c r="E8" s="60">
        <v>36882</v>
      </c>
      <c r="F8" s="102"/>
      <c r="G8" s="102"/>
      <c r="H8" s="102"/>
      <c r="I8" s="102"/>
      <c r="J8" s="102"/>
    </row>
    <row r="9" spans="1:10" x14ac:dyDescent="0.25">
      <c r="A9" s="60" t="s">
        <v>319</v>
      </c>
      <c r="B9" s="60" t="s">
        <v>42</v>
      </c>
      <c r="C9" s="60">
        <v>32</v>
      </c>
      <c r="D9" s="60" t="s">
        <v>245</v>
      </c>
      <c r="E9" s="60">
        <v>43946</v>
      </c>
      <c r="F9" s="102"/>
      <c r="G9" s="102"/>
      <c r="H9" s="102"/>
      <c r="I9" s="102"/>
      <c r="J9" s="102"/>
    </row>
    <row r="10" spans="1:10" x14ac:dyDescent="0.25">
      <c r="A10" s="60" t="s">
        <v>320</v>
      </c>
      <c r="B10" s="60" t="s">
        <v>42</v>
      </c>
      <c r="C10" s="60">
        <v>37</v>
      </c>
      <c r="D10" s="60" t="s">
        <v>246</v>
      </c>
      <c r="E10" s="60">
        <v>49361</v>
      </c>
      <c r="F10" s="102"/>
      <c r="G10" s="102"/>
      <c r="H10" s="102"/>
      <c r="I10" s="102"/>
      <c r="J10" s="102"/>
    </row>
    <row r="11" spans="1:10" x14ac:dyDescent="0.25">
      <c r="A11" s="60" t="s">
        <v>321</v>
      </c>
      <c r="B11" s="60" t="s">
        <v>42</v>
      </c>
      <c r="C11" s="60">
        <v>42</v>
      </c>
      <c r="D11" s="60" t="s">
        <v>247</v>
      </c>
      <c r="E11" s="60">
        <v>52785</v>
      </c>
      <c r="F11" s="102"/>
      <c r="G11" s="102"/>
      <c r="H11" s="102"/>
      <c r="I11" s="102"/>
      <c r="J11" s="102"/>
    </row>
    <row r="12" spans="1:10" x14ac:dyDescent="0.25">
      <c r="A12" s="60" t="s">
        <v>322</v>
      </c>
      <c r="B12" s="60" t="s">
        <v>42</v>
      </c>
      <c r="C12" s="60">
        <v>47</v>
      </c>
      <c r="D12" s="60" t="s">
        <v>248</v>
      </c>
      <c r="E12" s="60">
        <v>53872</v>
      </c>
      <c r="F12" s="102"/>
      <c r="G12" s="102"/>
      <c r="H12" s="102"/>
      <c r="I12" s="102"/>
      <c r="J12" s="102"/>
    </row>
    <row r="13" spans="1:10" x14ac:dyDescent="0.25">
      <c r="A13" s="60" t="s">
        <v>323</v>
      </c>
      <c r="B13" s="60" t="s">
        <v>42</v>
      </c>
      <c r="C13" s="60">
        <v>52</v>
      </c>
      <c r="D13" s="60" t="s">
        <v>50</v>
      </c>
      <c r="E13" s="60">
        <v>52166</v>
      </c>
      <c r="F13" s="102"/>
      <c r="G13" s="102"/>
      <c r="H13" s="102"/>
      <c r="I13" s="102"/>
      <c r="J13" s="102"/>
    </row>
    <row r="14" spans="1:10" x14ac:dyDescent="0.25">
      <c r="A14" s="60" t="s">
        <v>324</v>
      </c>
      <c r="B14" s="60" t="s">
        <v>42</v>
      </c>
      <c r="C14" s="60">
        <v>57</v>
      </c>
      <c r="D14" s="60" t="s">
        <v>51</v>
      </c>
      <c r="E14" s="60">
        <v>51019</v>
      </c>
      <c r="F14" s="102"/>
      <c r="G14" s="102"/>
      <c r="H14" s="102"/>
      <c r="I14" s="102"/>
      <c r="J14" s="102"/>
    </row>
    <row r="15" spans="1:10" x14ac:dyDescent="0.25">
      <c r="A15" s="60" t="s">
        <v>325</v>
      </c>
      <c r="B15" s="60" t="s">
        <v>42</v>
      </c>
      <c r="C15" s="60">
        <v>62</v>
      </c>
      <c r="D15" s="60" t="s">
        <v>52</v>
      </c>
      <c r="E15" s="60">
        <v>51262</v>
      </c>
      <c r="F15" s="102"/>
      <c r="G15" s="102"/>
      <c r="H15" s="102"/>
      <c r="I15" s="102"/>
      <c r="J15" s="102"/>
    </row>
    <row r="16" spans="1:10" x14ac:dyDescent="0.25">
      <c r="A16" s="60" t="s">
        <v>311</v>
      </c>
      <c r="B16" s="60" t="s">
        <v>42</v>
      </c>
      <c r="C16" s="60">
        <v>67</v>
      </c>
      <c r="D16" s="60" t="s">
        <v>53</v>
      </c>
      <c r="E16" s="60">
        <v>54237</v>
      </c>
      <c r="F16" s="102"/>
      <c r="G16" s="102"/>
      <c r="H16" s="102"/>
      <c r="I16" s="102"/>
      <c r="J16" s="102"/>
    </row>
    <row r="17" spans="1:10" x14ac:dyDescent="0.25">
      <c r="A17" s="60" t="s">
        <v>312</v>
      </c>
      <c r="B17" s="60" t="s">
        <v>42</v>
      </c>
      <c r="C17" s="60">
        <v>72</v>
      </c>
      <c r="D17" s="60" t="s">
        <v>54</v>
      </c>
      <c r="E17" s="61">
        <v>52664</v>
      </c>
      <c r="F17" s="102"/>
      <c r="G17" s="102"/>
      <c r="H17" s="102"/>
      <c r="I17" s="102"/>
      <c r="J17" s="102"/>
    </row>
    <row r="18" spans="1:10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94"/>
    </row>
  </sheetData>
  <hyperlinks>
    <hyperlink ref="A1" location="TOC!A1" display="TOC" xr:uid="{5900249C-7273-4005-A952-92A6845BF2D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workbookViewId="0"/>
  </sheetViews>
  <sheetFormatPr defaultRowHeight="15" x14ac:dyDescent="0.25"/>
  <sheetData>
    <row r="1" spans="1:12" x14ac:dyDescent="0.25">
      <c r="A1" s="1" t="s">
        <v>0</v>
      </c>
    </row>
    <row r="4" spans="1:12" x14ac:dyDescent="0.25">
      <c r="B4" t="s">
        <v>288</v>
      </c>
      <c r="C4" t="s">
        <v>289</v>
      </c>
      <c r="D4" t="s">
        <v>290</v>
      </c>
      <c r="E4" t="s">
        <v>291</v>
      </c>
      <c r="F4" t="s">
        <v>292</v>
      </c>
      <c r="G4" t="s">
        <v>293</v>
      </c>
      <c r="H4" t="s">
        <v>294</v>
      </c>
      <c r="I4" t="s">
        <v>295</v>
      </c>
      <c r="J4" t="s">
        <v>296</v>
      </c>
      <c r="K4" t="s">
        <v>297</v>
      </c>
      <c r="L4" t="s">
        <v>298</v>
      </c>
    </row>
    <row r="5" spans="1:12" x14ac:dyDescent="0.25">
      <c r="A5" s="24" t="s">
        <v>317</v>
      </c>
      <c r="B5" s="59">
        <v>300</v>
      </c>
      <c r="C5" s="59">
        <v>3302</v>
      </c>
      <c r="D5" s="59">
        <v>8</v>
      </c>
      <c r="E5" s="10"/>
      <c r="F5" s="10"/>
      <c r="G5" s="10"/>
      <c r="H5" s="10"/>
      <c r="I5" s="10"/>
      <c r="J5" s="10"/>
      <c r="K5" s="10"/>
      <c r="L5" s="59">
        <v>3610</v>
      </c>
    </row>
    <row r="6" spans="1:12" x14ac:dyDescent="0.25">
      <c r="A6" s="24" t="s">
        <v>314</v>
      </c>
      <c r="B6" s="59">
        <v>20588</v>
      </c>
      <c r="C6" s="59">
        <v>30763</v>
      </c>
      <c r="D6" s="59">
        <v>30115</v>
      </c>
      <c r="E6" s="10"/>
      <c r="F6" s="10"/>
      <c r="G6" s="10"/>
      <c r="H6" s="10"/>
      <c r="I6" s="10"/>
      <c r="J6" s="10"/>
      <c r="K6" s="10"/>
      <c r="L6" s="59">
        <v>29916</v>
      </c>
    </row>
    <row r="7" spans="1:12" x14ac:dyDescent="0.25">
      <c r="A7" s="24" t="s">
        <v>318</v>
      </c>
      <c r="B7" s="59">
        <v>496</v>
      </c>
      <c r="C7" s="59">
        <v>15522</v>
      </c>
      <c r="D7" s="59">
        <v>2874</v>
      </c>
      <c r="E7" s="59">
        <v>22</v>
      </c>
      <c r="F7" s="10"/>
      <c r="G7" s="10"/>
      <c r="H7" s="10"/>
      <c r="I7" s="10"/>
      <c r="J7" s="10"/>
      <c r="K7" s="10"/>
      <c r="L7" s="59">
        <v>18914</v>
      </c>
    </row>
    <row r="8" spans="1:12" x14ac:dyDescent="0.25">
      <c r="A8" s="24" t="s">
        <v>314</v>
      </c>
      <c r="B8" s="59">
        <v>22019</v>
      </c>
      <c r="C8" s="59">
        <v>36141</v>
      </c>
      <c r="D8" s="59">
        <v>43486</v>
      </c>
      <c r="E8" s="59">
        <v>32019</v>
      </c>
      <c r="F8" s="10"/>
      <c r="G8" s="10"/>
      <c r="H8" s="10"/>
      <c r="I8" s="10"/>
      <c r="J8" s="10"/>
      <c r="K8" s="10"/>
      <c r="L8" s="59">
        <v>36882</v>
      </c>
    </row>
    <row r="9" spans="1:12" x14ac:dyDescent="0.25">
      <c r="A9" s="24" t="s">
        <v>319</v>
      </c>
      <c r="B9" s="59">
        <v>413</v>
      </c>
      <c r="C9" s="59">
        <v>9726</v>
      </c>
      <c r="D9" s="59">
        <v>10064</v>
      </c>
      <c r="E9" s="59">
        <v>3577</v>
      </c>
      <c r="F9" s="59">
        <v>12</v>
      </c>
      <c r="G9" s="10"/>
      <c r="H9" s="10"/>
      <c r="I9" s="10"/>
      <c r="J9" s="10"/>
      <c r="K9" s="10"/>
      <c r="L9" s="59">
        <v>23792</v>
      </c>
    </row>
    <row r="10" spans="1:12" x14ac:dyDescent="0.25">
      <c r="A10" s="24" t="s">
        <v>314</v>
      </c>
      <c r="B10" s="59">
        <v>25462</v>
      </c>
      <c r="C10" s="59">
        <v>37658</v>
      </c>
      <c r="D10" s="59">
        <v>47742</v>
      </c>
      <c r="E10" s="59">
        <v>52511</v>
      </c>
      <c r="F10" s="59">
        <v>39865</v>
      </c>
      <c r="G10" s="10"/>
      <c r="H10" s="10"/>
      <c r="I10" s="10"/>
      <c r="J10" s="10"/>
      <c r="K10" s="10"/>
      <c r="L10" s="59">
        <v>43946</v>
      </c>
    </row>
    <row r="11" spans="1:12" x14ac:dyDescent="0.25">
      <c r="A11" s="24" t="s">
        <v>320</v>
      </c>
      <c r="B11" s="59">
        <v>324</v>
      </c>
      <c r="C11" s="59">
        <v>8266</v>
      </c>
      <c r="D11" s="59">
        <v>6699</v>
      </c>
      <c r="E11" s="59">
        <v>10648</v>
      </c>
      <c r="F11" s="59">
        <v>2877</v>
      </c>
      <c r="G11" s="59">
        <v>7</v>
      </c>
      <c r="H11" s="10"/>
      <c r="I11" s="10"/>
      <c r="J11" s="10"/>
      <c r="K11" s="10"/>
      <c r="L11" s="59">
        <v>28821</v>
      </c>
    </row>
    <row r="12" spans="1:12" x14ac:dyDescent="0.25">
      <c r="A12" s="24" t="s">
        <v>314</v>
      </c>
      <c r="B12" s="59">
        <v>25753</v>
      </c>
      <c r="C12" s="59">
        <v>38799</v>
      </c>
      <c r="D12" s="59">
        <v>48167</v>
      </c>
      <c r="E12" s="59">
        <v>55866</v>
      </c>
      <c r="F12" s="59">
        <v>61053</v>
      </c>
      <c r="G12" s="59">
        <v>54132</v>
      </c>
      <c r="H12" s="10"/>
      <c r="I12" s="10"/>
      <c r="J12" s="10"/>
      <c r="K12" s="10"/>
      <c r="L12" s="59">
        <v>49361</v>
      </c>
    </row>
    <row r="13" spans="1:12" x14ac:dyDescent="0.25">
      <c r="A13" s="24" t="s">
        <v>321</v>
      </c>
      <c r="B13" s="59">
        <v>295</v>
      </c>
      <c r="C13" s="59">
        <v>7163</v>
      </c>
      <c r="D13" s="59">
        <v>5977</v>
      </c>
      <c r="E13" s="59">
        <v>7477</v>
      </c>
      <c r="F13" s="59">
        <v>8859</v>
      </c>
      <c r="G13" s="59">
        <v>2223</v>
      </c>
      <c r="H13" s="59">
        <v>9</v>
      </c>
      <c r="I13" s="10"/>
      <c r="J13" s="10"/>
      <c r="K13" s="10"/>
      <c r="L13" s="59">
        <v>32003</v>
      </c>
    </row>
    <row r="14" spans="1:12" x14ac:dyDescent="0.25">
      <c r="A14" s="24" t="s">
        <v>314</v>
      </c>
      <c r="B14" s="59">
        <v>24802</v>
      </c>
      <c r="C14" s="59">
        <v>38563</v>
      </c>
      <c r="D14" s="59">
        <v>47165</v>
      </c>
      <c r="E14" s="59">
        <v>54710</v>
      </c>
      <c r="F14" s="59">
        <v>63533</v>
      </c>
      <c r="G14" s="59">
        <v>68139</v>
      </c>
      <c r="H14" s="59">
        <v>48702</v>
      </c>
      <c r="K14" s="10"/>
      <c r="L14" s="59">
        <v>52785</v>
      </c>
    </row>
    <row r="15" spans="1:12" x14ac:dyDescent="0.25">
      <c r="A15" s="24" t="s">
        <v>322</v>
      </c>
      <c r="B15" s="59">
        <v>262</v>
      </c>
      <c r="C15" s="59">
        <v>6577</v>
      </c>
      <c r="D15" s="59">
        <v>5845</v>
      </c>
      <c r="E15" s="59">
        <v>7201</v>
      </c>
      <c r="F15" s="59">
        <v>6557</v>
      </c>
      <c r="G15" s="59">
        <v>7046</v>
      </c>
      <c r="H15" s="59">
        <v>1931</v>
      </c>
      <c r="I15" s="59">
        <v>16</v>
      </c>
      <c r="J15" s="59"/>
      <c r="K15" s="59"/>
      <c r="L15" s="59">
        <v>35435</v>
      </c>
    </row>
    <row r="16" spans="1:12" x14ac:dyDescent="0.25">
      <c r="A16" s="24" t="s">
        <v>314</v>
      </c>
      <c r="B16" s="59">
        <v>27573</v>
      </c>
      <c r="C16" s="59">
        <v>38905</v>
      </c>
      <c r="D16" s="59">
        <v>45241</v>
      </c>
      <c r="E16" s="59">
        <v>51285</v>
      </c>
      <c r="F16" s="59">
        <v>59715</v>
      </c>
      <c r="G16" s="59">
        <v>69020</v>
      </c>
      <c r="H16" s="59">
        <v>69073</v>
      </c>
      <c r="I16" s="59">
        <v>53916</v>
      </c>
      <c r="J16" s="59"/>
      <c r="K16" s="59"/>
      <c r="L16" s="59">
        <v>53872</v>
      </c>
    </row>
    <row r="17" spans="1:12" x14ac:dyDescent="0.25">
      <c r="A17" s="24" t="s">
        <v>323</v>
      </c>
      <c r="B17" s="59">
        <v>186</v>
      </c>
      <c r="C17" s="59">
        <v>4750</v>
      </c>
      <c r="D17" s="59">
        <v>4706</v>
      </c>
      <c r="E17" s="59">
        <v>6322</v>
      </c>
      <c r="F17" s="59">
        <v>5264</v>
      </c>
      <c r="G17" s="59">
        <v>4157</v>
      </c>
      <c r="H17" s="59">
        <v>4585</v>
      </c>
      <c r="I17" s="59">
        <v>871</v>
      </c>
      <c r="J17" s="59">
        <v>5</v>
      </c>
      <c r="K17" s="59"/>
      <c r="L17" s="59">
        <v>30846</v>
      </c>
    </row>
    <row r="18" spans="1:12" x14ac:dyDescent="0.25">
      <c r="A18" s="24" t="s">
        <v>314</v>
      </c>
      <c r="B18" s="59">
        <v>25540</v>
      </c>
      <c r="C18" s="59">
        <v>38355</v>
      </c>
      <c r="D18" s="59">
        <v>43852</v>
      </c>
      <c r="E18" s="59">
        <v>47871</v>
      </c>
      <c r="F18" s="59">
        <v>52896</v>
      </c>
      <c r="G18" s="59">
        <v>61682</v>
      </c>
      <c r="H18" s="59">
        <v>69383</v>
      </c>
      <c r="I18" s="59">
        <v>68765</v>
      </c>
      <c r="J18" s="59">
        <v>58263</v>
      </c>
      <c r="K18" s="59"/>
      <c r="L18" s="59">
        <v>52166</v>
      </c>
    </row>
    <row r="19" spans="1:12" x14ac:dyDescent="0.25">
      <c r="A19" s="24" t="s">
        <v>324</v>
      </c>
      <c r="B19" s="59">
        <v>165</v>
      </c>
      <c r="C19" s="59">
        <v>2939</v>
      </c>
      <c r="D19" s="59">
        <v>3424</v>
      </c>
      <c r="E19" s="59">
        <v>4969</v>
      </c>
      <c r="F19" s="59">
        <v>5026</v>
      </c>
      <c r="G19" s="59">
        <v>4083</v>
      </c>
      <c r="H19" s="59">
        <v>3331</v>
      </c>
      <c r="I19" s="59">
        <v>1301</v>
      </c>
      <c r="J19" s="59">
        <v>296</v>
      </c>
      <c r="K19" s="59">
        <v>7</v>
      </c>
      <c r="L19" s="59">
        <v>25541</v>
      </c>
    </row>
    <row r="20" spans="1:12" x14ac:dyDescent="0.25">
      <c r="A20" s="24" t="s">
        <v>314</v>
      </c>
      <c r="B20" s="59">
        <v>33242</v>
      </c>
      <c r="C20" s="59">
        <v>38639</v>
      </c>
      <c r="D20" s="59">
        <v>42526</v>
      </c>
      <c r="E20" s="59">
        <v>47113</v>
      </c>
      <c r="F20" s="59">
        <v>50729</v>
      </c>
      <c r="G20" s="59">
        <v>55730</v>
      </c>
      <c r="H20" s="59">
        <v>62679</v>
      </c>
      <c r="I20" s="59">
        <v>70791</v>
      </c>
      <c r="J20" s="59">
        <v>69613</v>
      </c>
      <c r="K20" s="59">
        <v>47589</v>
      </c>
      <c r="L20" s="59">
        <v>51019</v>
      </c>
    </row>
    <row r="21" spans="1:12" x14ac:dyDescent="0.25">
      <c r="A21" s="24" t="s">
        <v>325</v>
      </c>
      <c r="B21" s="59">
        <v>63</v>
      </c>
      <c r="C21" s="59">
        <v>1477</v>
      </c>
      <c r="D21" s="59">
        <v>2002</v>
      </c>
      <c r="E21" s="59">
        <v>2714</v>
      </c>
      <c r="F21" s="59">
        <v>2809</v>
      </c>
      <c r="G21" s="59">
        <v>2322</v>
      </c>
      <c r="H21" s="59">
        <v>1758</v>
      </c>
      <c r="I21" s="59">
        <v>675</v>
      </c>
      <c r="J21" s="59">
        <v>334</v>
      </c>
      <c r="K21" s="59">
        <v>46</v>
      </c>
      <c r="L21" s="59">
        <v>14200</v>
      </c>
    </row>
    <row r="22" spans="1:12" x14ac:dyDescent="0.25">
      <c r="A22" s="24" t="s">
        <v>314</v>
      </c>
      <c r="B22" s="59">
        <v>26491</v>
      </c>
      <c r="C22" s="59">
        <v>38346</v>
      </c>
      <c r="D22" s="59">
        <v>43684</v>
      </c>
      <c r="E22" s="59">
        <v>47232</v>
      </c>
      <c r="F22" s="59">
        <v>50774</v>
      </c>
      <c r="G22" s="59">
        <v>55934</v>
      </c>
      <c r="H22" s="59">
        <v>58786</v>
      </c>
      <c r="I22" s="59">
        <v>71593</v>
      </c>
      <c r="J22" s="59">
        <v>79710</v>
      </c>
      <c r="K22" s="59">
        <v>68947</v>
      </c>
      <c r="L22" s="59">
        <v>51262</v>
      </c>
    </row>
    <row r="23" spans="1:12" x14ac:dyDescent="0.25">
      <c r="A23" s="25" t="s">
        <v>311</v>
      </c>
      <c r="B23" s="59">
        <v>26</v>
      </c>
      <c r="C23" s="59">
        <v>374</v>
      </c>
      <c r="D23" s="59">
        <v>659</v>
      </c>
      <c r="E23" s="59">
        <v>796</v>
      </c>
      <c r="F23" s="59">
        <v>761</v>
      </c>
      <c r="G23" s="59">
        <v>516</v>
      </c>
      <c r="H23" s="59">
        <v>427</v>
      </c>
      <c r="I23" s="59">
        <v>243</v>
      </c>
      <c r="J23" s="59">
        <v>130</v>
      </c>
      <c r="K23" s="59">
        <v>41</v>
      </c>
      <c r="L23" s="59">
        <v>3973</v>
      </c>
    </row>
    <row r="24" spans="1:12" x14ac:dyDescent="0.25">
      <c r="A24" s="24" t="s">
        <v>314</v>
      </c>
      <c r="B24" s="59">
        <v>24824</v>
      </c>
      <c r="C24" s="59">
        <v>40143</v>
      </c>
      <c r="D24" s="59">
        <v>40219</v>
      </c>
      <c r="E24" s="59">
        <v>50943</v>
      </c>
      <c r="F24" s="59">
        <v>53214</v>
      </c>
      <c r="G24" s="59">
        <v>58529</v>
      </c>
      <c r="H24" s="59">
        <v>64303</v>
      </c>
      <c r="I24" s="59">
        <v>70340</v>
      </c>
      <c r="J24" s="59">
        <v>101636</v>
      </c>
      <c r="K24" s="59">
        <v>105129</v>
      </c>
      <c r="L24" s="59">
        <v>54237</v>
      </c>
    </row>
    <row r="25" spans="1:12" x14ac:dyDescent="0.25">
      <c r="A25" t="s">
        <v>312</v>
      </c>
      <c r="B25" s="59">
        <v>6</v>
      </c>
      <c r="C25" s="59">
        <v>113</v>
      </c>
      <c r="D25" s="59">
        <v>169</v>
      </c>
      <c r="E25" s="59">
        <v>201</v>
      </c>
      <c r="F25" s="59">
        <v>171</v>
      </c>
      <c r="G25" s="59">
        <v>126</v>
      </c>
      <c r="H25" s="59">
        <v>117</v>
      </c>
      <c r="I25" s="59">
        <v>59</v>
      </c>
      <c r="J25" s="59">
        <v>70</v>
      </c>
      <c r="K25" s="59">
        <v>26</v>
      </c>
      <c r="L25" s="59">
        <v>1058</v>
      </c>
    </row>
    <row r="26" spans="1:12" x14ac:dyDescent="0.25">
      <c r="A26" t="s">
        <v>314</v>
      </c>
      <c r="B26" s="59">
        <v>27827</v>
      </c>
      <c r="C26" s="59">
        <v>32919</v>
      </c>
      <c r="D26" s="59">
        <v>36984</v>
      </c>
      <c r="E26" s="59">
        <v>41918</v>
      </c>
      <c r="F26" s="59">
        <v>52730</v>
      </c>
      <c r="G26" s="59">
        <v>58547</v>
      </c>
      <c r="H26" s="59">
        <v>67709</v>
      </c>
      <c r="I26" s="59">
        <v>72941</v>
      </c>
      <c r="J26" s="59">
        <v>82950</v>
      </c>
      <c r="K26" s="59">
        <v>105016</v>
      </c>
      <c r="L26" s="59">
        <v>52664</v>
      </c>
    </row>
    <row r="27" spans="1:12" x14ac:dyDescent="0.25">
      <c r="A27" t="s">
        <v>313</v>
      </c>
      <c r="B27" s="59">
        <v>2536</v>
      </c>
      <c r="C27" s="59">
        <v>60209</v>
      </c>
      <c r="D27" s="59">
        <v>42427</v>
      </c>
      <c r="E27" s="59">
        <v>43927</v>
      </c>
      <c r="F27" s="59">
        <v>32336</v>
      </c>
      <c r="G27" s="59">
        <v>20480</v>
      </c>
      <c r="H27" s="59">
        <v>12158</v>
      </c>
      <c r="I27" s="59">
        <v>3165</v>
      </c>
      <c r="J27" s="59">
        <v>835</v>
      </c>
      <c r="K27" s="59">
        <v>120</v>
      </c>
      <c r="L27" s="59">
        <v>218193</v>
      </c>
    </row>
    <row r="28" spans="1:12" x14ac:dyDescent="0.25">
      <c r="A28" t="s">
        <v>314</v>
      </c>
      <c r="B28" s="59">
        <v>24927</v>
      </c>
      <c r="C28" s="59">
        <v>37415</v>
      </c>
      <c r="D28" s="59">
        <v>45888</v>
      </c>
      <c r="E28" s="59">
        <v>51806</v>
      </c>
      <c r="F28" s="59">
        <v>57399</v>
      </c>
      <c r="G28" s="59">
        <v>62967</v>
      </c>
      <c r="H28" s="59">
        <v>65755</v>
      </c>
      <c r="I28" s="59">
        <v>70325</v>
      </c>
      <c r="J28" s="59">
        <v>79688</v>
      </c>
      <c r="K28" s="59">
        <v>87878</v>
      </c>
      <c r="L28" s="59">
        <v>49421</v>
      </c>
    </row>
    <row r="29" spans="1:12" x14ac:dyDescent="0.25">
      <c r="A29" t="s">
        <v>316</v>
      </c>
      <c r="B29">
        <v>44.5</v>
      </c>
      <c r="C29" t="s">
        <v>315</v>
      </c>
      <c r="D29">
        <v>11.02</v>
      </c>
      <c r="E29" s="10"/>
      <c r="F29" s="10"/>
      <c r="G29" s="10"/>
      <c r="H29" s="10"/>
      <c r="I29" s="10"/>
      <c r="J29" s="10"/>
    </row>
    <row r="35" spans="3:4" x14ac:dyDescent="0.25">
      <c r="C35">
        <f>B23*B24+C23*C24</f>
        <v>15658906</v>
      </c>
      <c r="D35">
        <f>C35/400</f>
        <v>39147.264999999999</v>
      </c>
    </row>
    <row r="36" spans="3:4" x14ac:dyDescent="0.25">
      <c r="C36">
        <f>B25*B26+C25*C26</f>
        <v>3886809</v>
      </c>
      <c r="D36">
        <f>C36/119</f>
        <v>32662.26050420168</v>
      </c>
    </row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zoomScaleNormal="100" workbookViewId="0">
      <selection activeCell="B4" sqref="B4"/>
    </sheetView>
  </sheetViews>
  <sheetFormatPr defaultRowHeight="15" x14ac:dyDescent="0.25"/>
  <cols>
    <col min="1" max="1" width="9.140625" bestFit="1" customWidth="1"/>
    <col min="2" max="2" width="9.42578125" customWidth="1"/>
    <col min="3" max="3" width="12" customWidth="1"/>
    <col min="4" max="4" width="11.42578125" customWidth="1"/>
  </cols>
  <sheetData>
    <row r="1" spans="1:7" x14ac:dyDescent="0.25">
      <c r="A1" s="1" t="s">
        <v>0</v>
      </c>
      <c r="D1" s="64" t="s">
        <v>345</v>
      </c>
    </row>
    <row r="2" spans="1:7" x14ac:dyDescent="0.25">
      <c r="A2" s="12" t="s">
        <v>35</v>
      </c>
      <c r="B2" t="s">
        <v>371</v>
      </c>
    </row>
    <row r="3" spans="1:7" x14ac:dyDescent="0.25">
      <c r="A3" s="12" t="s">
        <v>36</v>
      </c>
      <c r="B3" t="s">
        <v>420</v>
      </c>
    </row>
    <row r="4" spans="1:7" s="90" customFormat="1" x14ac:dyDescent="0.25">
      <c r="A4" s="124" t="s">
        <v>43</v>
      </c>
      <c r="B4" s="124" t="s">
        <v>419</v>
      </c>
    </row>
    <row r="5" spans="1:7" s="90" customFormat="1" x14ac:dyDescent="0.25">
      <c r="A5" s="124" t="s">
        <v>44</v>
      </c>
      <c r="B5" s="124" t="s">
        <v>45</v>
      </c>
    </row>
    <row r="6" spans="1:7" s="90" customFormat="1" x14ac:dyDescent="0.25">
      <c r="A6" s="124" t="s">
        <v>46</v>
      </c>
      <c r="B6" s="124" t="s">
        <v>47</v>
      </c>
    </row>
    <row r="7" spans="1:7" x14ac:dyDescent="0.25">
      <c r="A7" s="12"/>
    </row>
    <row r="8" spans="1:7" ht="38.25" x14ac:dyDescent="0.25">
      <c r="A8" s="14" t="s">
        <v>365</v>
      </c>
      <c r="B8" s="88" t="s">
        <v>39</v>
      </c>
      <c r="C8" s="14" t="s">
        <v>38</v>
      </c>
      <c r="D8" s="14" t="s">
        <v>48</v>
      </c>
      <c r="E8" s="14" t="s">
        <v>49</v>
      </c>
      <c r="F8" s="14"/>
      <c r="G8" s="76" t="s">
        <v>357</v>
      </c>
    </row>
    <row r="9" spans="1:7" x14ac:dyDescent="0.25">
      <c r="A9" s="39" t="s">
        <v>330</v>
      </c>
      <c r="B9" t="s">
        <v>248</v>
      </c>
      <c r="C9" s="15">
        <v>45</v>
      </c>
      <c r="D9" s="66">
        <v>1623</v>
      </c>
      <c r="E9" s="79">
        <v>12804.049291435613</v>
      </c>
      <c r="F9" s="79"/>
      <c r="G9" s="66">
        <v>20780972</v>
      </c>
    </row>
    <row r="10" spans="1:7" x14ac:dyDescent="0.25">
      <c r="A10" s="39" t="s">
        <v>331</v>
      </c>
      <c r="B10" t="s">
        <v>50</v>
      </c>
      <c r="C10" s="15">
        <v>52</v>
      </c>
      <c r="D10" s="66">
        <v>1862</v>
      </c>
      <c r="E10" s="79">
        <v>33724.243286788398</v>
      </c>
      <c r="F10" s="79"/>
      <c r="G10" s="66">
        <v>62794541</v>
      </c>
    </row>
    <row r="11" spans="1:7" x14ac:dyDescent="0.25">
      <c r="A11" s="39" t="s">
        <v>332</v>
      </c>
      <c r="B11" t="s">
        <v>51</v>
      </c>
      <c r="C11" s="15">
        <v>57</v>
      </c>
      <c r="D11" s="66">
        <v>6426</v>
      </c>
      <c r="E11" s="79">
        <v>41790.91643323996</v>
      </c>
      <c r="F11" s="79"/>
      <c r="G11" s="66">
        <v>268548429</v>
      </c>
    </row>
    <row r="12" spans="1:7" x14ac:dyDescent="0.25">
      <c r="A12" s="39" t="s">
        <v>333</v>
      </c>
      <c r="B12" t="s">
        <v>52</v>
      </c>
      <c r="C12" s="15">
        <v>62</v>
      </c>
      <c r="D12" s="66">
        <v>21412</v>
      </c>
      <c r="E12" s="79">
        <v>35007.926956846626</v>
      </c>
      <c r="F12" s="79"/>
      <c r="G12" s="66">
        <v>749589732</v>
      </c>
    </row>
    <row r="13" spans="1:7" x14ac:dyDescent="0.25">
      <c r="A13" s="39" t="s">
        <v>334</v>
      </c>
      <c r="B13" t="s">
        <v>53</v>
      </c>
      <c r="C13" s="15">
        <v>67</v>
      </c>
      <c r="D13" s="66">
        <v>31153</v>
      </c>
      <c r="E13" s="79">
        <v>36898.300805700892</v>
      </c>
      <c r="F13" s="79"/>
      <c r="G13" s="66">
        <v>1149492765</v>
      </c>
    </row>
    <row r="14" spans="1:7" x14ac:dyDescent="0.25">
      <c r="A14" s="39" t="s">
        <v>335</v>
      </c>
      <c r="B14" t="s">
        <v>54</v>
      </c>
      <c r="C14" s="15">
        <v>72</v>
      </c>
      <c r="D14" s="66">
        <v>22064</v>
      </c>
      <c r="E14" s="79">
        <v>38176.107278825235</v>
      </c>
      <c r="F14" s="79"/>
      <c r="G14" s="66">
        <v>842317631</v>
      </c>
    </row>
    <row r="15" spans="1:7" x14ac:dyDescent="0.25">
      <c r="A15" s="39" t="s">
        <v>336</v>
      </c>
      <c r="B15" t="s">
        <v>55</v>
      </c>
      <c r="C15" s="15">
        <v>77</v>
      </c>
      <c r="D15" s="66">
        <v>13239</v>
      </c>
      <c r="E15" s="79">
        <v>38798.296548077647</v>
      </c>
      <c r="F15" s="79"/>
      <c r="G15" s="66">
        <v>513650648</v>
      </c>
    </row>
    <row r="16" spans="1:7" x14ac:dyDescent="0.25">
      <c r="A16" s="39" t="s">
        <v>337</v>
      </c>
      <c r="B16" t="s">
        <v>56</v>
      </c>
      <c r="C16" s="15">
        <v>82</v>
      </c>
      <c r="D16" s="66">
        <v>8342</v>
      </c>
      <c r="E16" s="79">
        <v>38486.952888995445</v>
      </c>
      <c r="F16" s="79"/>
      <c r="G16" s="66">
        <v>321058161</v>
      </c>
    </row>
    <row r="17" spans="1:7" x14ac:dyDescent="0.25">
      <c r="A17" s="39" t="s">
        <v>338</v>
      </c>
      <c r="B17" t="s">
        <v>57</v>
      </c>
      <c r="C17" s="15">
        <v>87</v>
      </c>
      <c r="D17" s="66">
        <v>4916</v>
      </c>
      <c r="E17" s="79">
        <v>38232.452807160291</v>
      </c>
      <c r="F17" s="79"/>
      <c r="G17" s="66">
        <v>187950738</v>
      </c>
    </row>
    <row r="18" spans="1:7" x14ac:dyDescent="0.25">
      <c r="A18" s="39" t="s">
        <v>339</v>
      </c>
      <c r="B18" t="s">
        <v>254</v>
      </c>
      <c r="C18" s="15">
        <v>92</v>
      </c>
      <c r="D18" s="66">
        <v>1852</v>
      </c>
      <c r="E18" s="79">
        <v>35806.714902807777</v>
      </c>
      <c r="F18" s="79"/>
      <c r="G18" s="66">
        <v>66314036</v>
      </c>
    </row>
    <row r="19" spans="1:7" x14ac:dyDescent="0.25">
      <c r="A19" s="39" t="s">
        <v>340</v>
      </c>
      <c r="B19" t="s">
        <v>255</v>
      </c>
      <c r="C19" s="15">
        <v>97</v>
      </c>
      <c r="D19" s="66">
        <v>666</v>
      </c>
      <c r="E19" s="87">
        <v>29905.139639639641</v>
      </c>
      <c r="F19" s="79"/>
      <c r="G19" s="66">
        <v>19916823</v>
      </c>
    </row>
    <row r="20" spans="1:7" x14ac:dyDescent="0.25">
      <c r="A20" s="39"/>
      <c r="B20" s="66"/>
      <c r="C20" s="79"/>
      <c r="D20" s="66"/>
    </row>
    <row r="21" spans="1:7" x14ac:dyDescent="0.25">
      <c r="A21" s="66" t="s">
        <v>298</v>
      </c>
      <c r="B21" s="66">
        <v>113555</v>
      </c>
      <c r="C21" s="79">
        <v>37007.744934172864</v>
      </c>
      <c r="D21" s="66">
        <v>4202414476</v>
      </c>
    </row>
  </sheetData>
  <hyperlinks>
    <hyperlink ref="A1" location="TOC!A1" display="TOC" xr:uid="{00000000-0004-0000-0A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G90"/>
  <sheetViews>
    <sheetView workbookViewId="0"/>
  </sheetViews>
  <sheetFormatPr defaultColWidth="9.140625" defaultRowHeight="15" x14ac:dyDescent="0.25"/>
  <cols>
    <col min="1" max="1" width="13" style="11" customWidth="1"/>
    <col min="2" max="5" width="15" style="11" bestFit="1" customWidth="1"/>
    <col min="6" max="6" width="8.7109375" style="11" customWidth="1"/>
    <col min="7" max="19" width="9.140625" style="11" hidden="1" customWidth="1"/>
    <col min="20" max="20" width="9.140625" style="11"/>
    <col min="21" max="21" width="5.5703125" style="11" customWidth="1"/>
    <col min="22" max="30" width="9.140625" style="11" hidden="1" customWidth="1"/>
    <col min="31" max="31" width="9.140625" style="11"/>
    <col min="32" max="32" width="3.42578125" style="11" customWidth="1"/>
    <col min="33" max="42" width="9.140625" style="11" hidden="1" customWidth="1"/>
    <col min="43" max="43" width="6.7109375" style="11" customWidth="1"/>
    <col min="44" max="44" width="9.140625" style="11" hidden="1" customWidth="1"/>
    <col min="45" max="45" width="8.42578125" style="11" hidden="1" customWidth="1"/>
    <col min="46" max="54" width="9.140625" style="11" hidden="1" customWidth="1"/>
    <col min="55" max="55" width="8.7109375" style="11" customWidth="1"/>
    <col min="56" max="56" width="9.140625" style="11"/>
    <col min="57" max="57" width="1.42578125" style="11" customWidth="1"/>
    <col min="58" max="68" width="9.140625" style="11" hidden="1" customWidth="1"/>
    <col min="69" max="69" width="9.140625" style="11" customWidth="1"/>
    <col min="70" max="70" width="4.5703125" style="11" customWidth="1"/>
    <col min="71" max="77" width="9.140625" style="11" hidden="1" customWidth="1"/>
    <col min="78" max="16384" width="9.140625" style="11"/>
  </cols>
  <sheetData>
    <row r="1" spans="1:85" x14ac:dyDescent="0.25">
      <c r="A1" s="9" t="s">
        <v>0</v>
      </c>
    </row>
    <row r="2" spans="1:85" x14ac:dyDescent="0.25">
      <c r="A2" s="12" t="s">
        <v>35</v>
      </c>
      <c r="B2" s="12"/>
      <c r="C2" s="12"/>
    </row>
    <row r="3" spans="1:85" x14ac:dyDescent="0.25">
      <c r="A3" s="12" t="s">
        <v>36</v>
      </c>
      <c r="B3" s="13"/>
      <c r="C3" s="12"/>
    </row>
    <row r="4" spans="1:85" x14ac:dyDescent="0.25">
      <c r="A4" s="12" t="s">
        <v>43</v>
      </c>
      <c r="B4" s="12"/>
      <c r="C4" s="12"/>
    </row>
    <row r="5" spans="1:85" x14ac:dyDescent="0.25">
      <c r="A5" s="12" t="s">
        <v>44</v>
      </c>
      <c r="B5" s="12" t="s">
        <v>45</v>
      </c>
      <c r="C5" s="12"/>
    </row>
    <row r="6" spans="1:85" x14ac:dyDescent="0.25">
      <c r="A6" s="12" t="s">
        <v>46</v>
      </c>
      <c r="B6" s="12" t="s">
        <v>47</v>
      </c>
      <c r="C6" s="12"/>
    </row>
    <row r="7" spans="1:85" x14ac:dyDescent="0.25">
      <c r="A7" s="12"/>
      <c r="B7" s="12"/>
      <c r="C7" s="12"/>
    </row>
    <row r="8" spans="1:85" x14ac:dyDescent="0.25">
      <c r="A8" s="75" t="s">
        <v>355</v>
      </c>
      <c r="B8" s="12"/>
      <c r="C8" s="12"/>
    </row>
    <row r="9" spans="1:85" ht="38.25" x14ac:dyDescent="0.25">
      <c r="A9" s="76" t="s">
        <v>328</v>
      </c>
      <c r="B9" s="76" t="s">
        <v>356</v>
      </c>
      <c r="C9" s="76" t="s">
        <v>358</v>
      </c>
      <c r="D9" s="76" t="s">
        <v>357</v>
      </c>
    </row>
    <row r="10" spans="1:85" x14ac:dyDescent="0.25">
      <c r="A10" s="66" t="s">
        <v>330</v>
      </c>
      <c r="B10" s="77">
        <f t="shared" ref="B10:B21" si="0">B27+B43</f>
        <v>1623</v>
      </c>
      <c r="C10" s="78">
        <f t="shared" ref="C10:C21" si="1">D10/B10</f>
        <v>12804.049291435613</v>
      </c>
      <c r="D10" s="77">
        <f t="shared" ref="D10:D21" si="2">C27+C43</f>
        <v>20780972</v>
      </c>
    </row>
    <row r="11" spans="1:85" x14ac:dyDescent="0.25">
      <c r="A11" s="66" t="s">
        <v>331</v>
      </c>
      <c r="B11" s="77">
        <f t="shared" si="0"/>
        <v>1862</v>
      </c>
      <c r="C11" s="78">
        <f t="shared" si="1"/>
        <v>33724.243286788398</v>
      </c>
      <c r="D11" s="77">
        <f t="shared" si="2"/>
        <v>62794541</v>
      </c>
    </row>
    <row r="12" spans="1:85" x14ac:dyDescent="0.25">
      <c r="A12" s="66" t="s">
        <v>332</v>
      </c>
      <c r="B12" s="77">
        <f t="shared" si="0"/>
        <v>6426</v>
      </c>
      <c r="C12" s="78">
        <f t="shared" si="1"/>
        <v>41790.91643323996</v>
      </c>
      <c r="D12" s="77">
        <f t="shared" si="2"/>
        <v>268548429</v>
      </c>
      <c r="CB12" s="107" t="s">
        <v>364</v>
      </c>
      <c r="CC12" s="107"/>
      <c r="CD12" s="107"/>
      <c r="CE12" s="90"/>
      <c r="CF12" s="90"/>
      <c r="CG12" s="90"/>
    </row>
    <row r="13" spans="1:85" x14ac:dyDescent="0.25">
      <c r="A13" s="66" t="s">
        <v>333</v>
      </c>
      <c r="B13" s="77">
        <f t="shared" si="0"/>
        <v>21412</v>
      </c>
      <c r="C13" s="78">
        <f t="shared" si="1"/>
        <v>35007.926956846626</v>
      </c>
      <c r="D13" s="77">
        <f t="shared" si="2"/>
        <v>749589732</v>
      </c>
      <c r="CB13" s="90"/>
      <c r="CC13" s="136" t="s">
        <v>363</v>
      </c>
      <c r="CD13" s="136"/>
      <c r="CE13" s="136"/>
      <c r="CF13" s="136"/>
      <c r="CG13" s="90"/>
    </row>
    <row r="14" spans="1:85" x14ac:dyDescent="0.25">
      <c r="A14" s="66" t="s">
        <v>334</v>
      </c>
      <c r="B14" s="77">
        <f t="shared" si="0"/>
        <v>31153</v>
      </c>
      <c r="C14" s="78">
        <f t="shared" si="1"/>
        <v>36898.300805700892</v>
      </c>
      <c r="D14" s="77">
        <f t="shared" si="2"/>
        <v>1149492765</v>
      </c>
      <c r="E14" s="73"/>
      <c r="CB14" s="90"/>
      <c r="CC14" s="136" t="s">
        <v>360</v>
      </c>
      <c r="CD14" s="136"/>
      <c r="CE14" s="136" t="s">
        <v>243</v>
      </c>
      <c r="CF14" s="136"/>
      <c r="CG14" s="90"/>
    </row>
    <row r="15" spans="1:85" ht="60" x14ac:dyDescent="0.25">
      <c r="A15" s="66" t="s">
        <v>335</v>
      </c>
      <c r="B15" s="77">
        <f t="shared" si="0"/>
        <v>22064</v>
      </c>
      <c r="C15" s="78">
        <f t="shared" si="1"/>
        <v>38176.107278825235</v>
      </c>
      <c r="D15" s="77">
        <f t="shared" si="2"/>
        <v>842317631</v>
      </c>
      <c r="CB15" s="90" t="s">
        <v>359</v>
      </c>
      <c r="CC15" s="16" t="s">
        <v>361</v>
      </c>
      <c r="CD15" s="16" t="s">
        <v>362</v>
      </c>
      <c r="CE15" s="16" t="s">
        <v>361</v>
      </c>
      <c r="CF15" s="16" t="s">
        <v>362</v>
      </c>
      <c r="CG15" s="90"/>
    </row>
    <row r="16" spans="1:85" x14ac:dyDescent="0.25">
      <c r="A16" s="66" t="s">
        <v>336</v>
      </c>
      <c r="B16" s="77">
        <f t="shared" si="0"/>
        <v>13239</v>
      </c>
      <c r="C16" s="78">
        <f t="shared" si="1"/>
        <v>38798.296548077647</v>
      </c>
      <c r="D16" s="77">
        <f t="shared" si="2"/>
        <v>513650648</v>
      </c>
      <c r="CB16" s="109">
        <v>50</v>
      </c>
      <c r="CC16" s="80">
        <v>3.5</v>
      </c>
      <c r="CD16" s="80">
        <v>60</v>
      </c>
      <c r="CE16" s="80">
        <v>3</v>
      </c>
      <c r="CF16" s="80">
        <v>55</v>
      </c>
      <c r="CG16" s="90"/>
    </row>
    <row r="17" spans="1:85" x14ac:dyDescent="0.25">
      <c r="A17" s="66" t="s">
        <v>337</v>
      </c>
      <c r="B17" s="77">
        <f t="shared" si="0"/>
        <v>8342</v>
      </c>
      <c r="C17" s="78">
        <f t="shared" si="1"/>
        <v>38486.952888995445</v>
      </c>
      <c r="D17" s="77">
        <f t="shared" si="2"/>
        <v>321058161</v>
      </c>
      <c r="CB17" s="109">
        <v>55</v>
      </c>
      <c r="CC17" s="80">
        <v>5</v>
      </c>
      <c r="CD17" s="80">
        <v>40</v>
      </c>
      <c r="CE17" s="80">
        <v>5.5</v>
      </c>
      <c r="CF17" s="80">
        <v>37</v>
      </c>
      <c r="CG17" s="90"/>
    </row>
    <row r="18" spans="1:85" x14ac:dyDescent="0.25">
      <c r="A18" s="66" t="s">
        <v>338</v>
      </c>
      <c r="B18" s="77">
        <f t="shared" si="0"/>
        <v>4916</v>
      </c>
      <c r="C18" s="78">
        <f t="shared" si="1"/>
        <v>38232.452807160291</v>
      </c>
      <c r="D18" s="77">
        <f t="shared" si="2"/>
        <v>187950738</v>
      </c>
      <c r="CB18" s="109">
        <v>60</v>
      </c>
      <c r="CC18" s="80">
        <v>20</v>
      </c>
      <c r="CD18" s="80">
        <v>36</v>
      </c>
      <c r="CE18" s="80">
        <v>25</v>
      </c>
      <c r="CF18" s="80">
        <v>43</v>
      </c>
      <c r="CG18" s="90"/>
    </row>
    <row r="19" spans="1:85" x14ac:dyDescent="0.25">
      <c r="A19" s="66" t="s">
        <v>339</v>
      </c>
      <c r="B19" s="77">
        <f t="shared" si="0"/>
        <v>1852</v>
      </c>
      <c r="C19" s="78">
        <f t="shared" si="1"/>
        <v>35806.714902807777</v>
      </c>
      <c r="D19" s="77">
        <f t="shared" si="2"/>
        <v>66314036</v>
      </c>
      <c r="CB19" s="109">
        <v>61</v>
      </c>
      <c r="CC19" s="80">
        <v>18</v>
      </c>
      <c r="CD19" s="80">
        <v>32</v>
      </c>
      <c r="CE19" s="80">
        <v>25</v>
      </c>
      <c r="CF19" s="80">
        <v>43</v>
      </c>
      <c r="CG19" s="90"/>
    </row>
    <row r="20" spans="1:85" x14ac:dyDescent="0.25">
      <c r="A20" s="66" t="s">
        <v>340</v>
      </c>
      <c r="B20" s="77">
        <f t="shared" si="0"/>
        <v>666</v>
      </c>
      <c r="C20" s="78">
        <f t="shared" si="1"/>
        <v>29905.139639639641</v>
      </c>
      <c r="D20" s="77">
        <f t="shared" si="2"/>
        <v>19916823</v>
      </c>
      <c r="CB20" s="109">
        <v>62</v>
      </c>
      <c r="CC20" s="80">
        <v>26</v>
      </c>
      <c r="CD20" s="80">
        <v>36</v>
      </c>
      <c r="CE20" s="80">
        <v>25</v>
      </c>
      <c r="CF20" s="80">
        <v>43</v>
      </c>
      <c r="CG20" s="90"/>
    </row>
    <row r="21" spans="1:85" x14ac:dyDescent="0.25">
      <c r="A21" s="66" t="s">
        <v>298</v>
      </c>
      <c r="B21" s="77">
        <f t="shared" si="0"/>
        <v>113555</v>
      </c>
      <c r="C21" s="78">
        <f t="shared" si="1"/>
        <v>37007.744934172864</v>
      </c>
      <c r="D21" s="77">
        <f t="shared" si="2"/>
        <v>4202414476</v>
      </c>
      <c r="CB21" s="109">
        <v>63</v>
      </c>
      <c r="CC21" s="80">
        <v>22</v>
      </c>
      <c r="CD21" s="80">
        <v>33</v>
      </c>
      <c r="CE21" s="80">
        <v>25</v>
      </c>
      <c r="CF21" s="80">
        <v>43</v>
      </c>
      <c r="CG21" s="90"/>
    </row>
    <row r="22" spans="1:85" x14ac:dyDescent="0.25">
      <c r="A22" s="12"/>
      <c r="B22" s="73"/>
      <c r="C22" s="73"/>
      <c r="D22" s="73"/>
      <c r="CB22" s="109">
        <v>64</v>
      </c>
      <c r="CC22" s="80">
        <v>22</v>
      </c>
      <c r="CD22" s="80">
        <v>32</v>
      </c>
      <c r="CE22" s="80">
        <v>25</v>
      </c>
      <c r="CF22" s="80">
        <v>43</v>
      </c>
      <c r="CG22" s="90"/>
    </row>
    <row r="23" spans="1:85" x14ac:dyDescent="0.25">
      <c r="A23" s="12"/>
      <c r="C23" s="73"/>
      <c r="D23" s="73"/>
      <c r="CB23" s="109">
        <v>65</v>
      </c>
      <c r="CC23" s="80">
        <v>30</v>
      </c>
      <c r="CD23" s="80">
        <v>30</v>
      </c>
      <c r="CE23" s="80">
        <v>31</v>
      </c>
      <c r="CF23" s="80">
        <v>31</v>
      </c>
      <c r="CG23" s="90"/>
    </row>
    <row r="24" spans="1:85" x14ac:dyDescent="0.25">
      <c r="A24" s="75" t="s">
        <v>353</v>
      </c>
      <c r="B24" s="72"/>
      <c r="C24" s="12"/>
      <c r="F24" s="73"/>
      <c r="CB24" s="109">
        <v>66</v>
      </c>
      <c r="CC24" s="80">
        <v>32</v>
      </c>
      <c r="CD24" s="80">
        <v>32</v>
      </c>
      <c r="CE24" s="80">
        <v>33</v>
      </c>
      <c r="CF24" s="80">
        <v>33</v>
      </c>
      <c r="CG24" s="90"/>
    </row>
    <row r="25" spans="1:85" s="71" customFormat="1" x14ac:dyDescent="0.25">
      <c r="A25" s="69" t="s">
        <v>352</v>
      </c>
      <c r="B25" s="70"/>
      <c r="C25" s="70"/>
      <c r="CB25" s="109">
        <v>67</v>
      </c>
      <c r="CC25" s="80">
        <v>30</v>
      </c>
      <c r="CD25" s="80">
        <v>30</v>
      </c>
      <c r="CE25" s="80">
        <v>30</v>
      </c>
      <c r="CF25" s="80">
        <v>30</v>
      </c>
      <c r="CG25" s="90"/>
    </row>
    <row r="26" spans="1:85" ht="38.25" x14ac:dyDescent="0.25">
      <c r="A26" s="76" t="s">
        <v>328</v>
      </c>
      <c r="B26" s="76" t="s">
        <v>356</v>
      </c>
      <c r="C26" s="76" t="s">
        <v>357</v>
      </c>
      <c r="D26" s="76" t="s">
        <v>358</v>
      </c>
      <c r="CB26" s="109">
        <v>68</v>
      </c>
      <c r="CC26" s="80">
        <v>30</v>
      </c>
      <c r="CD26" s="80">
        <v>30</v>
      </c>
      <c r="CE26" s="80">
        <v>30</v>
      </c>
      <c r="CF26" s="80">
        <v>30</v>
      </c>
      <c r="CG26" s="90"/>
    </row>
    <row r="27" spans="1:85" x14ac:dyDescent="0.25">
      <c r="A27" t="s">
        <v>330</v>
      </c>
      <c r="B27">
        <v>39</v>
      </c>
      <c r="C27" s="73">
        <v>1194739</v>
      </c>
      <c r="D27">
        <v>30634</v>
      </c>
      <c r="CB27" s="109">
        <v>69</v>
      </c>
      <c r="CC27" s="80">
        <v>28</v>
      </c>
      <c r="CD27" s="80">
        <v>28</v>
      </c>
      <c r="CE27" s="80">
        <v>30</v>
      </c>
      <c r="CF27" s="80">
        <v>30</v>
      </c>
      <c r="CG27" s="90"/>
    </row>
    <row r="28" spans="1:85" x14ac:dyDescent="0.25">
      <c r="A28" t="s">
        <v>331</v>
      </c>
      <c r="B28">
        <v>1456</v>
      </c>
      <c r="C28" s="73">
        <v>55935797</v>
      </c>
      <c r="D28">
        <v>38417</v>
      </c>
      <c r="CB28" s="109">
        <v>70</v>
      </c>
      <c r="CC28" s="80">
        <v>30</v>
      </c>
      <c r="CD28" s="80">
        <v>30</v>
      </c>
      <c r="CE28" s="80">
        <v>30</v>
      </c>
      <c r="CF28" s="80">
        <v>30</v>
      </c>
      <c r="CG28" s="90"/>
    </row>
    <row r="29" spans="1:85" x14ac:dyDescent="0.25">
      <c r="A29" t="s">
        <v>332</v>
      </c>
      <c r="B29">
        <v>5935</v>
      </c>
      <c r="C29" s="73">
        <v>259457702</v>
      </c>
      <c r="D29">
        <v>43717</v>
      </c>
    </row>
    <row r="30" spans="1:85" x14ac:dyDescent="0.25">
      <c r="A30" t="s">
        <v>333</v>
      </c>
      <c r="B30">
        <v>20701</v>
      </c>
      <c r="C30" s="73">
        <v>734269321</v>
      </c>
      <c r="D30">
        <v>35470</v>
      </c>
    </row>
    <row r="31" spans="1:85" x14ac:dyDescent="0.25">
      <c r="A31" t="s">
        <v>334</v>
      </c>
      <c r="B31">
        <v>30202</v>
      </c>
      <c r="C31" s="73">
        <v>1125687623</v>
      </c>
      <c r="D31">
        <v>37272</v>
      </c>
    </row>
    <row r="32" spans="1:85" x14ac:dyDescent="0.25">
      <c r="A32" t="s">
        <v>335</v>
      </c>
      <c r="B32">
        <v>21129</v>
      </c>
      <c r="C32" s="73">
        <v>816685214</v>
      </c>
      <c r="D32">
        <v>38652</v>
      </c>
    </row>
    <row r="33" spans="1:4" x14ac:dyDescent="0.25">
      <c r="A33" t="s">
        <v>336</v>
      </c>
      <c r="B33">
        <v>12399</v>
      </c>
      <c r="C33" s="73">
        <v>488705470</v>
      </c>
      <c r="D33">
        <v>39415</v>
      </c>
    </row>
    <row r="34" spans="1:4" x14ac:dyDescent="0.25">
      <c r="A34" t="s">
        <v>337</v>
      </c>
      <c r="B34">
        <v>7568</v>
      </c>
      <c r="C34" s="73">
        <v>297693933</v>
      </c>
      <c r="D34">
        <v>39336</v>
      </c>
    </row>
    <row r="35" spans="1:4" x14ac:dyDescent="0.25">
      <c r="A35" t="s">
        <v>338</v>
      </c>
      <c r="B35">
        <v>4364</v>
      </c>
      <c r="C35" s="73">
        <v>170582452</v>
      </c>
      <c r="D35">
        <v>39089</v>
      </c>
    </row>
    <row r="36" spans="1:4" x14ac:dyDescent="0.25">
      <c r="A36" t="s">
        <v>339</v>
      </c>
      <c r="B36">
        <v>1600</v>
      </c>
      <c r="C36" s="73">
        <v>57941289</v>
      </c>
      <c r="D36">
        <v>36213</v>
      </c>
    </row>
    <row r="37" spans="1:4" x14ac:dyDescent="0.25">
      <c r="A37" t="s">
        <v>340</v>
      </c>
      <c r="B37">
        <v>561</v>
      </c>
      <c r="C37" s="73">
        <v>17042828</v>
      </c>
      <c r="D37">
        <v>30379</v>
      </c>
    </row>
    <row r="38" spans="1:4" x14ac:dyDescent="0.25">
      <c r="A38" t="s">
        <v>298</v>
      </c>
      <c r="B38">
        <v>105954</v>
      </c>
      <c r="C38" s="73">
        <v>4025196368</v>
      </c>
      <c r="D38">
        <v>37990</v>
      </c>
    </row>
    <row r="39" spans="1:4" x14ac:dyDescent="0.25">
      <c r="A39"/>
    </row>
    <row r="40" spans="1:4" x14ac:dyDescent="0.25">
      <c r="A40" s="75" t="s">
        <v>354</v>
      </c>
      <c r="B40" s="12"/>
      <c r="C40" s="12"/>
    </row>
    <row r="41" spans="1:4" x14ac:dyDescent="0.25">
      <c r="A41" s="69" t="s">
        <v>351</v>
      </c>
      <c r="B41" s="70"/>
      <c r="C41" s="70"/>
    </row>
    <row r="42" spans="1:4" ht="38.25" x14ac:dyDescent="0.25">
      <c r="A42" s="76" t="s">
        <v>328</v>
      </c>
      <c r="B42" s="76" t="s">
        <v>356</v>
      </c>
      <c r="C42" s="76" t="s">
        <v>357</v>
      </c>
      <c r="D42" s="76" t="s">
        <v>358</v>
      </c>
    </row>
    <row r="43" spans="1:4" x14ac:dyDescent="0.25">
      <c r="A43" t="s">
        <v>330</v>
      </c>
      <c r="B43" s="72">
        <v>1584</v>
      </c>
      <c r="C43" s="73">
        <v>19586233</v>
      </c>
      <c r="D43" s="73">
        <v>12365</v>
      </c>
    </row>
    <row r="44" spans="1:4" x14ac:dyDescent="0.25">
      <c r="A44" t="s">
        <v>331</v>
      </c>
      <c r="B44" s="11">
        <v>406</v>
      </c>
      <c r="C44" s="73">
        <v>6858744</v>
      </c>
      <c r="D44" s="73">
        <v>16893</v>
      </c>
    </row>
    <row r="45" spans="1:4" x14ac:dyDescent="0.25">
      <c r="A45" t="s">
        <v>332</v>
      </c>
      <c r="B45" s="11">
        <v>491</v>
      </c>
      <c r="C45" s="73">
        <v>9090727</v>
      </c>
      <c r="D45" s="73">
        <v>18515</v>
      </c>
    </row>
    <row r="46" spans="1:4" x14ac:dyDescent="0.25">
      <c r="A46" t="s">
        <v>333</v>
      </c>
      <c r="B46" s="11">
        <v>711</v>
      </c>
      <c r="C46" s="73">
        <v>15320411</v>
      </c>
      <c r="D46" s="73">
        <v>21548</v>
      </c>
    </row>
    <row r="47" spans="1:4" x14ac:dyDescent="0.25">
      <c r="A47" t="s">
        <v>334</v>
      </c>
      <c r="B47" s="11">
        <v>951</v>
      </c>
      <c r="C47" s="73">
        <v>23805142</v>
      </c>
      <c r="D47" s="73">
        <v>25032</v>
      </c>
    </row>
    <row r="48" spans="1:4" x14ac:dyDescent="0.25">
      <c r="A48" t="s">
        <v>335</v>
      </c>
      <c r="B48" s="11">
        <v>935</v>
      </c>
      <c r="C48" s="73">
        <v>25632417</v>
      </c>
      <c r="D48" s="73">
        <v>27414</v>
      </c>
    </row>
    <row r="49" spans="1:5" x14ac:dyDescent="0.25">
      <c r="A49" t="s">
        <v>336</v>
      </c>
      <c r="B49" s="11">
        <v>840</v>
      </c>
      <c r="C49" s="73">
        <v>24945178</v>
      </c>
      <c r="D49" s="73">
        <v>29697</v>
      </c>
    </row>
    <row r="50" spans="1:5" x14ac:dyDescent="0.25">
      <c r="A50" t="s">
        <v>337</v>
      </c>
      <c r="B50" s="11">
        <v>774</v>
      </c>
      <c r="C50" s="73">
        <v>23364228</v>
      </c>
      <c r="D50" s="73">
        <v>30186</v>
      </c>
    </row>
    <row r="51" spans="1:5" x14ac:dyDescent="0.25">
      <c r="A51" t="s">
        <v>338</v>
      </c>
      <c r="B51" s="11">
        <v>552</v>
      </c>
      <c r="C51" s="73">
        <v>17368286</v>
      </c>
      <c r="D51" s="73">
        <v>31464</v>
      </c>
    </row>
    <row r="52" spans="1:5" x14ac:dyDescent="0.25">
      <c r="A52" t="s">
        <v>339</v>
      </c>
      <c r="B52" s="11">
        <v>252</v>
      </c>
      <c r="C52" s="73">
        <v>8372747</v>
      </c>
      <c r="D52" s="73">
        <v>33225</v>
      </c>
    </row>
    <row r="53" spans="1:5" x14ac:dyDescent="0.25">
      <c r="A53" t="s">
        <v>340</v>
      </c>
      <c r="B53" s="11">
        <v>105</v>
      </c>
      <c r="C53" s="73">
        <v>2873995</v>
      </c>
      <c r="D53" s="73">
        <v>27371</v>
      </c>
    </row>
    <row r="54" spans="1:5" x14ac:dyDescent="0.25">
      <c r="A54" s="51" t="s">
        <v>298</v>
      </c>
      <c r="B54" s="73">
        <v>7601</v>
      </c>
      <c r="C54" s="73">
        <v>177218108</v>
      </c>
      <c r="D54" s="73">
        <v>23315</v>
      </c>
    </row>
    <row r="56" spans="1:5" s="74" customFormat="1" x14ac:dyDescent="0.25"/>
    <row r="58" spans="1:5" x14ac:dyDescent="0.25">
      <c r="A58"/>
      <c r="B58" s="136" t="s">
        <v>241</v>
      </c>
      <c r="C58" s="136"/>
      <c r="D58" s="136" t="s">
        <v>243</v>
      </c>
      <c r="E58" s="136"/>
    </row>
    <row r="59" spans="1:5" x14ac:dyDescent="0.25">
      <c r="A59"/>
      <c r="B59" t="s">
        <v>326</v>
      </c>
      <c r="C59" t="s">
        <v>327</v>
      </c>
      <c r="D59" t="s">
        <v>326</v>
      </c>
      <c r="E59" t="s">
        <v>327</v>
      </c>
    </row>
    <row r="60" spans="1:5" ht="15" customHeight="1" x14ac:dyDescent="0.25">
      <c r="A60">
        <v>50</v>
      </c>
      <c r="B60" s="57">
        <v>3.5000000000000003E-2</v>
      </c>
      <c r="C60" s="57">
        <v>0.6</v>
      </c>
      <c r="D60" s="57">
        <v>0.03</v>
      </c>
      <c r="E60" s="57">
        <v>0.55000000000000004</v>
      </c>
    </row>
    <row r="61" spans="1:5" ht="15" customHeight="1" x14ac:dyDescent="0.25">
      <c r="A61">
        <v>55</v>
      </c>
      <c r="B61" s="57">
        <v>0.05</v>
      </c>
      <c r="C61" s="57">
        <v>0.4</v>
      </c>
      <c r="D61" s="57">
        <v>5.5E-2</v>
      </c>
      <c r="E61" s="57">
        <v>0.37</v>
      </c>
    </row>
    <row r="62" spans="1:5" ht="15" customHeight="1" x14ac:dyDescent="0.25">
      <c r="A62">
        <v>60</v>
      </c>
      <c r="B62" s="57">
        <v>0.2</v>
      </c>
      <c r="C62" s="57">
        <v>0.36</v>
      </c>
      <c r="D62" s="57">
        <v>0.25</v>
      </c>
      <c r="E62" s="57">
        <v>0.43</v>
      </c>
    </row>
    <row r="63" spans="1:5" x14ac:dyDescent="0.25">
      <c r="A63">
        <v>61</v>
      </c>
      <c r="B63" s="57">
        <v>0.18</v>
      </c>
      <c r="C63" s="57">
        <v>0.32</v>
      </c>
      <c r="D63" s="57">
        <v>0.25</v>
      </c>
      <c r="E63" s="57">
        <v>0.43</v>
      </c>
    </row>
    <row r="64" spans="1:5" x14ac:dyDescent="0.25">
      <c r="A64">
        <v>62</v>
      </c>
      <c r="B64" s="57">
        <v>0.26</v>
      </c>
      <c r="C64" s="57">
        <v>0.36</v>
      </c>
      <c r="D64" s="57">
        <v>0.25</v>
      </c>
      <c r="E64" s="57">
        <v>0.43</v>
      </c>
    </row>
    <row r="65" spans="1:5" x14ac:dyDescent="0.25">
      <c r="A65">
        <v>63</v>
      </c>
      <c r="B65" s="57">
        <v>0.22</v>
      </c>
      <c r="C65" s="57">
        <v>0.33</v>
      </c>
      <c r="D65" s="57">
        <v>0.25</v>
      </c>
      <c r="E65" s="57">
        <v>0.43</v>
      </c>
    </row>
    <row r="66" spans="1:5" x14ac:dyDescent="0.25">
      <c r="A66">
        <v>64</v>
      </c>
      <c r="B66" s="57">
        <v>0.22</v>
      </c>
      <c r="C66" s="57">
        <v>0.32</v>
      </c>
      <c r="D66" s="57">
        <v>0.25</v>
      </c>
      <c r="E66" s="57">
        <v>0.43</v>
      </c>
    </row>
    <row r="67" spans="1:5" x14ac:dyDescent="0.25">
      <c r="A67">
        <v>65</v>
      </c>
      <c r="B67" s="57">
        <v>0.3</v>
      </c>
      <c r="C67" s="57">
        <v>0.3</v>
      </c>
      <c r="D67" s="57">
        <v>0.31</v>
      </c>
      <c r="E67" s="57">
        <v>0.31</v>
      </c>
    </row>
    <row r="68" spans="1:5" x14ac:dyDescent="0.25">
      <c r="A68">
        <v>66</v>
      </c>
      <c r="B68" s="57">
        <v>0.32</v>
      </c>
      <c r="C68" s="57">
        <v>0.32</v>
      </c>
      <c r="D68" s="57">
        <v>0.33</v>
      </c>
      <c r="E68" s="57">
        <v>0.33</v>
      </c>
    </row>
    <row r="69" spans="1:5" x14ac:dyDescent="0.25">
      <c r="A69">
        <v>67</v>
      </c>
      <c r="B69" s="57">
        <v>0.3</v>
      </c>
      <c r="C69" s="57">
        <v>0.3</v>
      </c>
      <c r="D69" s="57">
        <v>0.3</v>
      </c>
      <c r="E69" s="57">
        <v>0.3</v>
      </c>
    </row>
    <row r="70" spans="1:5" x14ac:dyDescent="0.25">
      <c r="A70">
        <v>68</v>
      </c>
      <c r="B70" s="57">
        <v>0.3</v>
      </c>
      <c r="C70" s="57">
        <v>0.3</v>
      </c>
      <c r="D70" s="57">
        <v>0.3</v>
      </c>
      <c r="E70" s="57">
        <v>0.3</v>
      </c>
    </row>
    <row r="71" spans="1:5" x14ac:dyDescent="0.25">
      <c r="A71">
        <v>69</v>
      </c>
      <c r="B71" s="57">
        <v>0.28000000000000003</v>
      </c>
      <c r="C71" s="57">
        <v>0.28000000000000003</v>
      </c>
      <c r="D71" s="57">
        <v>0.3</v>
      </c>
      <c r="E71" s="57">
        <v>0.3</v>
      </c>
    </row>
    <row r="72" spans="1:5" x14ac:dyDescent="0.25">
      <c r="A72">
        <v>70</v>
      </c>
      <c r="B72" s="57">
        <v>0.3</v>
      </c>
      <c r="C72" s="57">
        <v>0.3</v>
      </c>
      <c r="D72" s="57">
        <v>0.3</v>
      </c>
      <c r="E72" s="57">
        <v>0.3</v>
      </c>
    </row>
    <row r="73" spans="1:5" x14ac:dyDescent="0.25">
      <c r="A73"/>
      <c r="B73" s="57"/>
      <c r="C73" s="57"/>
      <c r="D73" s="57"/>
      <c r="E73" s="57"/>
    </row>
    <row r="74" spans="1:5" x14ac:dyDescent="0.25">
      <c r="B74" s="14" t="s">
        <v>39</v>
      </c>
      <c r="C74" s="14" t="s">
        <v>38</v>
      </c>
      <c r="D74" s="14" t="s">
        <v>48</v>
      </c>
      <c r="E74" s="14" t="s">
        <v>49</v>
      </c>
    </row>
    <row r="75" spans="1:5" x14ac:dyDescent="0.25">
      <c r="B75" s="33" t="s">
        <v>245</v>
      </c>
      <c r="C75" s="34">
        <v>32</v>
      </c>
      <c r="D75" s="11">
        <v>462</v>
      </c>
      <c r="E75" s="28">
        <v>13576.45670995671</v>
      </c>
    </row>
    <row r="76" spans="1:5" x14ac:dyDescent="0.25">
      <c r="B76" s="33" t="s">
        <v>246</v>
      </c>
      <c r="C76" s="34">
        <v>37</v>
      </c>
      <c r="D76" s="11">
        <v>354</v>
      </c>
      <c r="E76" s="28">
        <v>15134.050847457627</v>
      </c>
    </row>
    <row r="77" spans="1:5" x14ac:dyDescent="0.25">
      <c r="B77" s="33" t="s">
        <v>247</v>
      </c>
      <c r="C77" s="34">
        <v>42</v>
      </c>
      <c r="D77" s="11">
        <v>487</v>
      </c>
      <c r="E77" s="28">
        <v>15166.601642710471</v>
      </c>
    </row>
    <row r="78" spans="1:5" x14ac:dyDescent="0.25">
      <c r="B78" s="33" t="s">
        <v>248</v>
      </c>
      <c r="C78" s="35">
        <v>47</v>
      </c>
      <c r="D78" s="11">
        <v>764</v>
      </c>
      <c r="E78" s="30">
        <v>14101.596858638743</v>
      </c>
    </row>
    <row r="79" spans="1:5" x14ac:dyDescent="0.25">
      <c r="B79" s="33" t="s">
        <v>50</v>
      </c>
      <c r="C79" s="35">
        <v>52</v>
      </c>
      <c r="D79" s="11">
        <v>5320</v>
      </c>
      <c r="E79" s="30">
        <v>34130.460526315786</v>
      </c>
    </row>
    <row r="80" spans="1:5" x14ac:dyDescent="0.25">
      <c r="B80" s="33" t="s">
        <v>51</v>
      </c>
      <c r="C80" s="35">
        <v>57</v>
      </c>
      <c r="D80" s="11">
        <v>26241</v>
      </c>
      <c r="E80" s="30">
        <v>33495.335162531919</v>
      </c>
    </row>
    <row r="81" spans="2:5" x14ac:dyDescent="0.25">
      <c r="B81" s="33" t="s">
        <v>52</v>
      </c>
      <c r="C81" s="35">
        <v>62</v>
      </c>
      <c r="D81" s="11">
        <v>62300</v>
      </c>
      <c r="E81" s="30">
        <v>29105.749983948637</v>
      </c>
    </row>
    <row r="82" spans="2:5" x14ac:dyDescent="0.25">
      <c r="B82" s="33" t="s">
        <v>53</v>
      </c>
      <c r="C82" s="35">
        <v>67</v>
      </c>
      <c r="D82" s="11">
        <v>93294</v>
      </c>
      <c r="E82" s="30">
        <v>24824.861137908119</v>
      </c>
    </row>
    <row r="83" spans="2:5" x14ac:dyDescent="0.25">
      <c r="B83" s="33" t="s">
        <v>54</v>
      </c>
      <c r="C83" s="35">
        <v>72</v>
      </c>
      <c r="D83" s="11">
        <v>70344</v>
      </c>
      <c r="E83" s="30">
        <v>21990.461475036962</v>
      </c>
    </row>
    <row r="84" spans="2:5" x14ac:dyDescent="0.25">
      <c r="B84" s="33" t="s">
        <v>55</v>
      </c>
      <c r="C84" s="35">
        <v>77</v>
      </c>
      <c r="D84" s="11">
        <v>48201</v>
      </c>
      <c r="E84" s="30">
        <v>20332.343602829817</v>
      </c>
    </row>
    <row r="85" spans="2:5" x14ac:dyDescent="0.25">
      <c r="B85" s="33" t="s">
        <v>56</v>
      </c>
      <c r="C85" s="35">
        <v>82</v>
      </c>
      <c r="D85" s="11">
        <v>32624</v>
      </c>
      <c r="E85" s="30">
        <v>20544.200987003434</v>
      </c>
    </row>
    <row r="86" spans="2:5" x14ac:dyDescent="0.25">
      <c r="B86" s="33" t="s">
        <v>57</v>
      </c>
      <c r="C86" s="35">
        <v>87</v>
      </c>
      <c r="D86" s="11">
        <v>19006</v>
      </c>
      <c r="E86" s="30">
        <v>20956.218036409555</v>
      </c>
    </row>
    <row r="87" spans="2:5" x14ac:dyDescent="0.25">
      <c r="B87" s="33" t="s">
        <v>254</v>
      </c>
      <c r="C87" s="35">
        <v>92</v>
      </c>
      <c r="D87" s="11">
        <v>7148</v>
      </c>
      <c r="E87" s="30">
        <v>20503.079043088976</v>
      </c>
    </row>
    <row r="88" spans="2:5" x14ac:dyDescent="0.25">
      <c r="B88" s="36" t="s">
        <v>255</v>
      </c>
      <c r="C88" s="36">
        <v>97</v>
      </c>
      <c r="D88" s="11">
        <v>1884</v>
      </c>
      <c r="E88" s="31">
        <v>20155.754246284501</v>
      </c>
    </row>
    <row r="89" spans="2:5" x14ac:dyDescent="0.25">
      <c r="B89" s="37" t="s">
        <v>256</v>
      </c>
      <c r="C89" s="37">
        <v>102</v>
      </c>
      <c r="D89" s="11">
        <v>291</v>
      </c>
      <c r="E89" s="31">
        <v>20182.04467353952</v>
      </c>
    </row>
    <row r="90" spans="2:5" x14ac:dyDescent="0.25">
      <c r="E90" s="31"/>
    </row>
  </sheetData>
  <mergeCells count="5">
    <mergeCell ref="CC13:CF13"/>
    <mergeCell ref="CC14:CD14"/>
    <mergeCell ref="CE14:CF14"/>
    <mergeCell ref="B58:C58"/>
    <mergeCell ref="D58:E58"/>
  </mergeCells>
  <hyperlinks>
    <hyperlink ref="A1" location="TOC!A1" display="TOC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0"/>
  <sheetViews>
    <sheetView workbookViewId="0">
      <selection activeCell="V25" sqref="V25"/>
    </sheetView>
  </sheetViews>
  <sheetFormatPr defaultRowHeight="15" x14ac:dyDescent="0.25"/>
  <sheetData>
    <row r="1" spans="1:17" x14ac:dyDescent="0.25">
      <c r="A1" s="93" t="s">
        <v>0</v>
      </c>
      <c r="B1" s="90"/>
      <c r="C1" s="90"/>
      <c r="D1" s="90"/>
    </row>
    <row r="2" spans="1:17" x14ac:dyDescent="0.25">
      <c r="A2" s="98" t="s">
        <v>35</v>
      </c>
      <c r="B2" s="99" t="s">
        <v>373</v>
      </c>
      <c r="C2" s="99"/>
      <c r="D2" s="90"/>
    </row>
    <row r="3" spans="1:17" x14ac:dyDescent="0.25">
      <c r="A3" s="98" t="s">
        <v>36</v>
      </c>
      <c r="B3" s="99" t="s">
        <v>403</v>
      </c>
      <c r="C3" s="99"/>
      <c r="D3" s="90"/>
    </row>
    <row r="4" spans="1:17" x14ac:dyDescent="0.25">
      <c r="A4" s="64" t="s">
        <v>346</v>
      </c>
      <c r="C4" s="65" t="s">
        <v>347</v>
      </c>
    </row>
    <row r="5" spans="1:17" x14ac:dyDescent="0.25">
      <c r="B5" s="49" t="s">
        <v>364</v>
      </c>
      <c r="C5" s="49"/>
      <c r="D5" s="49"/>
    </row>
    <row r="6" spans="1:17" x14ac:dyDescent="0.25">
      <c r="B6" s="136" t="s">
        <v>363</v>
      </c>
      <c r="C6" s="136"/>
      <c r="D6" s="49"/>
      <c r="E6" s="103" t="s">
        <v>395</v>
      </c>
      <c r="F6" s="103" t="s">
        <v>396</v>
      </c>
      <c r="L6" s="90"/>
      <c r="M6" s="104"/>
      <c r="N6" s="103"/>
      <c r="O6" s="103"/>
      <c r="P6" s="7"/>
      <c r="Q6" s="7"/>
    </row>
    <row r="7" spans="1:17" s="90" customFormat="1" x14ac:dyDescent="0.25">
      <c r="B7" s="104" t="s">
        <v>37</v>
      </c>
      <c r="C7" s="103" t="s">
        <v>38</v>
      </c>
      <c r="D7" s="103" t="s">
        <v>39</v>
      </c>
      <c r="E7" s="7">
        <v>15</v>
      </c>
      <c r="F7" s="7">
        <v>45</v>
      </c>
      <c r="M7" s="103"/>
      <c r="N7" s="94"/>
      <c r="O7" s="94"/>
    </row>
    <row r="8" spans="1:17" x14ac:dyDescent="0.25">
      <c r="A8" s="88" t="s">
        <v>365</v>
      </c>
      <c r="B8" s="103" t="s">
        <v>40</v>
      </c>
      <c r="D8" s="100"/>
      <c r="L8" s="109"/>
      <c r="M8" s="105"/>
      <c r="N8" s="109"/>
      <c r="O8" s="109"/>
      <c r="P8" s="90"/>
      <c r="Q8" s="90"/>
    </row>
    <row r="9" spans="1:17" x14ac:dyDescent="0.25">
      <c r="A9" s="68">
        <v>50</v>
      </c>
      <c r="B9" s="105" t="s">
        <v>399</v>
      </c>
      <c r="C9" s="109">
        <v>50</v>
      </c>
      <c r="D9" s="66">
        <v>50</v>
      </c>
      <c r="E9" s="131">
        <v>3.1499999999999993E-2</v>
      </c>
      <c r="F9" s="131">
        <v>0.56499999999999995</v>
      </c>
    </row>
    <row r="10" spans="1:17" x14ac:dyDescent="0.25">
      <c r="A10" s="68">
        <v>55</v>
      </c>
      <c r="B10" s="105" t="s">
        <v>399</v>
      </c>
      <c r="C10" s="109">
        <v>55</v>
      </c>
      <c r="D10" s="66">
        <v>55</v>
      </c>
      <c r="E10" s="131">
        <v>5.3499999999999999E-2</v>
      </c>
      <c r="F10" s="131">
        <v>0.379</v>
      </c>
    </row>
    <row r="11" spans="1:17" x14ac:dyDescent="0.25">
      <c r="A11" s="68">
        <v>60</v>
      </c>
      <c r="B11" s="105" t="s">
        <v>399</v>
      </c>
      <c r="C11" s="109">
        <v>60</v>
      </c>
      <c r="D11" s="66">
        <v>60</v>
      </c>
      <c r="E11" s="131">
        <v>0.23499999999999999</v>
      </c>
      <c r="F11" s="131">
        <v>0.40899999999999997</v>
      </c>
    </row>
    <row r="12" spans="1:17" x14ac:dyDescent="0.25">
      <c r="A12" s="68">
        <v>61</v>
      </c>
      <c r="B12" s="105" t="s">
        <v>399</v>
      </c>
      <c r="C12" s="109">
        <v>61</v>
      </c>
      <c r="D12" s="66">
        <v>61</v>
      </c>
      <c r="E12" s="131">
        <v>0.22899999999999998</v>
      </c>
      <c r="F12" s="131">
        <v>0.39699999999999996</v>
      </c>
    </row>
    <row r="13" spans="1:17" x14ac:dyDescent="0.25">
      <c r="A13" s="68">
        <v>62</v>
      </c>
      <c r="B13" s="105" t="s">
        <v>399</v>
      </c>
      <c r="C13" s="109">
        <v>62</v>
      </c>
      <c r="D13" s="66">
        <v>62</v>
      </c>
      <c r="E13" s="131">
        <v>0.253</v>
      </c>
      <c r="F13" s="131">
        <v>0.40899999999999997</v>
      </c>
    </row>
    <row r="14" spans="1:17" x14ac:dyDescent="0.25">
      <c r="A14" s="68">
        <v>63</v>
      </c>
      <c r="B14" s="105" t="s">
        <v>399</v>
      </c>
      <c r="C14" s="109">
        <v>63</v>
      </c>
      <c r="D14" s="66">
        <v>63</v>
      </c>
      <c r="E14" s="131">
        <v>0.24100000000000002</v>
      </c>
      <c r="F14" s="131">
        <v>0.4</v>
      </c>
    </row>
    <row r="15" spans="1:17" x14ac:dyDescent="0.25">
      <c r="A15" s="68">
        <v>64</v>
      </c>
      <c r="B15" s="105" t="s">
        <v>399</v>
      </c>
      <c r="C15" s="109">
        <v>64</v>
      </c>
      <c r="D15" s="66">
        <v>64</v>
      </c>
      <c r="E15" s="131">
        <v>0.24100000000000002</v>
      </c>
      <c r="F15" s="131">
        <v>0.39699999999999996</v>
      </c>
    </row>
    <row r="16" spans="1:17" x14ac:dyDescent="0.25">
      <c r="A16" s="68">
        <v>65</v>
      </c>
      <c r="B16" s="105" t="s">
        <v>399</v>
      </c>
      <c r="C16" s="109">
        <v>65</v>
      </c>
      <c r="D16" s="66">
        <v>65</v>
      </c>
      <c r="E16" s="131">
        <v>0.307</v>
      </c>
      <c r="F16" s="131">
        <v>0.307</v>
      </c>
    </row>
    <row r="17" spans="1:6" x14ac:dyDescent="0.25">
      <c r="A17" s="68">
        <v>66</v>
      </c>
      <c r="B17" s="105" t="s">
        <v>399</v>
      </c>
      <c r="C17" s="109">
        <v>66</v>
      </c>
      <c r="D17" s="66">
        <v>66</v>
      </c>
      <c r="E17" s="131">
        <v>0.32699999999999996</v>
      </c>
      <c r="F17" s="131">
        <v>0.32699999999999996</v>
      </c>
    </row>
    <row r="18" spans="1:6" x14ac:dyDescent="0.25">
      <c r="A18" s="68">
        <v>67</v>
      </c>
      <c r="B18" s="105" t="s">
        <v>399</v>
      </c>
      <c r="C18" s="109">
        <v>67</v>
      </c>
      <c r="D18" s="66">
        <v>67</v>
      </c>
      <c r="E18" s="131">
        <v>0.3</v>
      </c>
      <c r="F18" s="131">
        <v>0.3</v>
      </c>
    </row>
    <row r="19" spans="1:6" x14ac:dyDescent="0.25">
      <c r="A19" s="68">
        <v>68</v>
      </c>
      <c r="B19" s="105" t="s">
        <v>399</v>
      </c>
      <c r="C19" s="109">
        <v>68</v>
      </c>
      <c r="D19" s="66">
        <v>68</v>
      </c>
      <c r="E19" s="131">
        <v>0.3</v>
      </c>
      <c r="F19" s="131">
        <v>0.3</v>
      </c>
    </row>
    <row r="20" spans="1:6" x14ac:dyDescent="0.25">
      <c r="A20" s="68">
        <v>69</v>
      </c>
      <c r="B20" s="105" t="s">
        <v>399</v>
      </c>
      <c r="C20" s="109">
        <v>69</v>
      </c>
      <c r="D20" s="66">
        <v>69</v>
      </c>
      <c r="E20" s="131">
        <v>0.29399999999999998</v>
      </c>
      <c r="F20" s="131">
        <v>0.29399999999999998</v>
      </c>
    </row>
    <row r="21" spans="1:6" x14ac:dyDescent="0.25">
      <c r="A21" s="68">
        <v>70</v>
      </c>
      <c r="B21" s="105" t="s">
        <v>399</v>
      </c>
      <c r="C21" s="109">
        <v>70</v>
      </c>
      <c r="D21" s="66">
        <v>70</v>
      </c>
      <c r="E21" s="131">
        <v>0.3</v>
      </c>
      <c r="F21" s="132">
        <v>0.3</v>
      </c>
    </row>
    <row r="22" spans="1:6" s="90" customFormat="1" x14ac:dyDescent="0.25">
      <c r="A22" s="68"/>
      <c r="B22" s="80"/>
      <c r="C22" s="80"/>
      <c r="E22" s="58"/>
      <c r="F22" s="58"/>
    </row>
    <row r="23" spans="1:6" s="90" customFormat="1" x14ac:dyDescent="0.25">
      <c r="A23" s="68"/>
      <c r="B23" s="80"/>
      <c r="C23" s="80"/>
    </row>
    <row r="24" spans="1:6" x14ac:dyDescent="0.25">
      <c r="A24" s="107"/>
      <c r="B24" s="49"/>
      <c r="C24" s="49"/>
    </row>
    <row r="25" spans="1:6" x14ac:dyDescent="0.25">
      <c r="B25" s="136"/>
      <c r="C25" s="136"/>
      <c r="D25" s="136"/>
      <c r="E25" s="136"/>
    </row>
    <row r="26" spans="1:6" x14ac:dyDescent="0.25">
      <c r="B26" s="136"/>
      <c r="C26" s="136"/>
      <c r="D26" s="136"/>
      <c r="E26" s="136"/>
    </row>
    <row r="27" spans="1:6" x14ac:dyDescent="0.25">
      <c r="B27" s="16"/>
      <c r="C27" s="16"/>
      <c r="D27" s="16"/>
      <c r="E27" s="16"/>
    </row>
    <row r="28" spans="1:6" x14ac:dyDescent="0.25">
      <c r="A28" s="66"/>
      <c r="B28" s="80"/>
      <c r="C28" s="80"/>
      <c r="D28" s="80"/>
      <c r="E28" s="80"/>
    </row>
    <row r="29" spans="1:6" x14ac:dyDescent="0.25">
      <c r="A29" s="66"/>
      <c r="B29" s="80"/>
      <c r="C29" s="80"/>
      <c r="D29" s="80"/>
      <c r="E29" s="80"/>
    </row>
    <row r="30" spans="1:6" x14ac:dyDescent="0.25">
      <c r="A30" s="66"/>
      <c r="B30" s="80"/>
      <c r="C30" s="80"/>
      <c r="D30" s="80"/>
      <c r="E30" s="80"/>
    </row>
    <row r="31" spans="1:6" x14ac:dyDescent="0.25">
      <c r="A31" s="66"/>
      <c r="B31" s="80"/>
      <c r="C31" s="80"/>
      <c r="D31" s="80"/>
      <c r="E31" s="80"/>
    </row>
    <row r="32" spans="1:6" x14ac:dyDescent="0.25">
      <c r="A32" s="66"/>
      <c r="B32" s="80"/>
      <c r="C32" s="80"/>
      <c r="D32" s="80"/>
      <c r="E32" s="80"/>
    </row>
    <row r="33" spans="1:5" x14ac:dyDescent="0.25">
      <c r="A33" s="66"/>
      <c r="B33" s="80"/>
      <c r="C33" s="80"/>
      <c r="D33" s="80"/>
      <c r="E33" s="80"/>
    </row>
    <row r="34" spans="1:5" x14ac:dyDescent="0.25">
      <c r="A34" s="66"/>
      <c r="B34" s="80"/>
      <c r="C34" s="80"/>
      <c r="D34" s="80"/>
      <c r="E34" s="80"/>
    </row>
    <row r="35" spans="1:5" x14ac:dyDescent="0.25">
      <c r="A35" s="66"/>
      <c r="B35" s="80"/>
      <c r="C35" s="80"/>
      <c r="D35" s="80"/>
      <c r="E35" s="80"/>
    </row>
    <row r="36" spans="1:5" x14ac:dyDescent="0.25">
      <c r="A36" s="66"/>
      <c r="B36" s="80"/>
      <c r="C36" s="80"/>
      <c r="D36" s="80"/>
      <c r="E36" s="80"/>
    </row>
    <row r="37" spans="1:5" x14ac:dyDescent="0.25">
      <c r="A37" s="66"/>
      <c r="B37" s="80"/>
      <c r="C37" s="80"/>
      <c r="D37" s="80"/>
      <c r="E37" s="80"/>
    </row>
    <row r="38" spans="1:5" x14ac:dyDescent="0.25">
      <c r="A38" s="66"/>
      <c r="B38" s="80"/>
      <c r="C38" s="80"/>
      <c r="D38" s="80"/>
      <c r="E38" s="80"/>
    </row>
    <row r="39" spans="1:5" x14ac:dyDescent="0.25">
      <c r="A39" s="66"/>
      <c r="B39" s="80"/>
      <c r="C39" s="80"/>
      <c r="D39" s="80"/>
      <c r="E39" s="80"/>
    </row>
    <row r="40" spans="1:5" x14ac:dyDescent="0.25">
      <c r="A40" s="66"/>
      <c r="B40" s="80"/>
      <c r="C40" s="80"/>
      <c r="D40" s="80"/>
      <c r="E40" s="80"/>
    </row>
  </sheetData>
  <mergeCells count="4">
    <mergeCell ref="B26:C26"/>
    <mergeCell ref="D26:E26"/>
    <mergeCell ref="B25:E25"/>
    <mergeCell ref="B6:C6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4033-9B5A-41FF-B91E-76572BC4E23D}">
  <dimension ref="A1:G20"/>
  <sheetViews>
    <sheetView workbookViewId="0">
      <selection activeCell="A3" sqref="A3:E3"/>
    </sheetView>
  </sheetViews>
  <sheetFormatPr defaultRowHeight="15" x14ac:dyDescent="0.25"/>
  <sheetData>
    <row r="1" spans="1:7" x14ac:dyDescent="0.25">
      <c r="A1" s="93" t="s">
        <v>0</v>
      </c>
    </row>
    <row r="3" spans="1:7" x14ac:dyDescent="0.25">
      <c r="A3" s="64" t="s">
        <v>346</v>
      </c>
      <c r="B3" s="90"/>
      <c r="C3" s="65" t="s">
        <v>347</v>
      </c>
      <c r="D3" s="90"/>
      <c r="E3" s="90"/>
    </row>
    <row r="4" spans="1:7" x14ac:dyDescent="0.25">
      <c r="A4" s="90"/>
      <c r="B4" s="107" t="s">
        <v>364</v>
      </c>
      <c r="C4" s="107"/>
      <c r="D4" s="107"/>
      <c r="E4" s="90"/>
      <c r="F4" s="90"/>
      <c r="G4" s="90"/>
    </row>
    <row r="5" spans="1:7" x14ac:dyDescent="0.25">
      <c r="A5" s="90"/>
      <c r="B5" s="136" t="s">
        <v>363</v>
      </c>
      <c r="C5" s="136"/>
      <c r="D5" s="107"/>
      <c r="E5" s="107"/>
      <c r="F5" s="107"/>
      <c r="G5" s="90"/>
    </row>
    <row r="6" spans="1:7" x14ac:dyDescent="0.25">
      <c r="A6" s="90"/>
      <c r="B6" s="104" t="s">
        <v>37</v>
      </c>
      <c r="C6" s="103" t="s">
        <v>38</v>
      </c>
      <c r="D6" s="103" t="s">
        <v>39</v>
      </c>
      <c r="E6" s="103" t="s">
        <v>395</v>
      </c>
      <c r="F6" s="103" t="s">
        <v>396</v>
      </c>
      <c r="G6" s="90"/>
    </row>
    <row r="7" spans="1:7" x14ac:dyDescent="0.25">
      <c r="A7" s="88" t="s">
        <v>365</v>
      </c>
      <c r="B7" s="103" t="s">
        <v>40</v>
      </c>
      <c r="C7" s="90"/>
      <c r="D7" s="100"/>
      <c r="E7" s="7" t="s">
        <v>397</v>
      </c>
      <c r="F7" s="7" t="s">
        <v>398</v>
      </c>
      <c r="G7" s="90"/>
    </row>
    <row r="8" spans="1:7" x14ac:dyDescent="0.25">
      <c r="A8" s="109">
        <v>50</v>
      </c>
      <c r="B8" s="105" t="s">
        <v>399</v>
      </c>
      <c r="C8" s="109">
        <v>50</v>
      </c>
      <c r="D8" s="109">
        <v>50</v>
      </c>
      <c r="E8" s="57">
        <v>3.1499999999999993E-2</v>
      </c>
      <c r="F8" s="57">
        <v>0.56499999999999995</v>
      </c>
      <c r="G8" s="90"/>
    </row>
    <row r="9" spans="1:7" x14ac:dyDescent="0.25">
      <c r="A9" s="109">
        <v>55</v>
      </c>
      <c r="B9" s="105" t="s">
        <v>399</v>
      </c>
      <c r="C9" s="109">
        <v>55</v>
      </c>
      <c r="D9" s="109">
        <v>55</v>
      </c>
      <c r="E9" s="57">
        <v>5.3499999999999999E-2</v>
      </c>
      <c r="F9" s="57">
        <v>0.379</v>
      </c>
      <c r="G9" s="90"/>
    </row>
    <row r="10" spans="1:7" x14ac:dyDescent="0.25">
      <c r="A10" s="109">
        <v>60</v>
      </c>
      <c r="B10" s="105" t="s">
        <v>399</v>
      </c>
      <c r="C10" s="109">
        <v>60</v>
      </c>
      <c r="D10" s="109">
        <v>60</v>
      </c>
      <c r="E10" s="57">
        <v>0.23499999999999999</v>
      </c>
      <c r="F10" s="57">
        <v>0.40899999999999997</v>
      </c>
      <c r="G10" s="90"/>
    </row>
    <row r="11" spans="1:7" x14ac:dyDescent="0.25">
      <c r="A11" s="109">
        <v>61</v>
      </c>
      <c r="B11" s="105" t="s">
        <v>399</v>
      </c>
      <c r="C11" s="109">
        <v>61</v>
      </c>
      <c r="D11" s="109">
        <v>61</v>
      </c>
      <c r="E11" s="57">
        <v>0.22899999999999998</v>
      </c>
      <c r="F11" s="57">
        <v>0.39699999999999996</v>
      </c>
      <c r="G11" s="90"/>
    </row>
    <row r="12" spans="1:7" x14ac:dyDescent="0.25">
      <c r="A12" s="109">
        <v>62</v>
      </c>
      <c r="B12" s="105" t="s">
        <v>399</v>
      </c>
      <c r="C12" s="109">
        <v>62</v>
      </c>
      <c r="D12" s="109">
        <v>62</v>
      </c>
      <c r="E12" s="57">
        <v>0.253</v>
      </c>
      <c r="F12" s="57">
        <v>0.40899999999999997</v>
      </c>
      <c r="G12" s="90"/>
    </row>
    <row r="13" spans="1:7" x14ac:dyDescent="0.25">
      <c r="A13" s="109">
        <v>63</v>
      </c>
      <c r="B13" s="105" t="s">
        <v>399</v>
      </c>
      <c r="C13" s="109">
        <v>63</v>
      </c>
      <c r="D13" s="109">
        <v>63</v>
      </c>
      <c r="E13" s="57">
        <v>0.24100000000000002</v>
      </c>
      <c r="F13" s="57">
        <v>0.4</v>
      </c>
      <c r="G13" s="90"/>
    </row>
    <row r="14" spans="1:7" x14ac:dyDescent="0.25">
      <c r="A14" s="109">
        <v>64</v>
      </c>
      <c r="B14" s="105" t="s">
        <v>399</v>
      </c>
      <c r="C14" s="109">
        <v>64</v>
      </c>
      <c r="D14" s="109">
        <v>64</v>
      </c>
      <c r="E14" s="57">
        <v>0.24100000000000002</v>
      </c>
      <c r="F14" s="57">
        <v>0.39699999999999996</v>
      </c>
      <c r="G14" s="90"/>
    </row>
    <row r="15" spans="1:7" x14ac:dyDescent="0.25">
      <c r="A15" s="109">
        <v>65</v>
      </c>
      <c r="B15" s="105" t="s">
        <v>399</v>
      </c>
      <c r="C15" s="109">
        <v>65</v>
      </c>
      <c r="D15" s="109">
        <v>65</v>
      </c>
      <c r="E15" s="57">
        <v>0.307</v>
      </c>
      <c r="F15" s="57">
        <v>0.307</v>
      </c>
      <c r="G15" s="90"/>
    </row>
    <row r="16" spans="1:7" x14ac:dyDescent="0.25">
      <c r="A16" s="109">
        <v>66</v>
      </c>
      <c r="B16" s="105" t="s">
        <v>399</v>
      </c>
      <c r="C16" s="109">
        <v>66</v>
      </c>
      <c r="D16" s="109">
        <v>66</v>
      </c>
      <c r="E16" s="57">
        <v>0.32699999999999996</v>
      </c>
      <c r="F16" s="57">
        <v>0.32699999999999996</v>
      </c>
      <c r="G16" s="90"/>
    </row>
    <row r="17" spans="1:7" x14ac:dyDescent="0.25">
      <c r="A17" s="109">
        <v>67</v>
      </c>
      <c r="B17" s="105" t="s">
        <v>399</v>
      </c>
      <c r="C17" s="109">
        <v>67</v>
      </c>
      <c r="D17" s="109">
        <v>67</v>
      </c>
      <c r="E17" s="57">
        <v>0.3</v>
      </c>
      <c r="F17" s="57">
        <v>0.3</v>
      </c>
      <c r="G17" s="90"/>
    </row>
    <row r="18" spans="1:7" x14ac:dyDescent="0.25">
      <c r="A18" s="109">
        <v>68</v>
      </c>
      <c r="B18" s="105" t="s">
        <v>399</v>
      </c>
      <c r="C18" s="109">
        <v>68</v>
      </c>
      <c r="D18" s="109">
        <v>68</v>
      </c>
      <c r="E18" s="57">
        <v>0.3</v>
      </c>
      <c r="F18" s="57">
        <v>0.3</v>
      </c>
      <c r="G18" s="90"/>
    </row>
    <row r="19" spans="1:7" x14ac:dyDescent="0.25">
      <c r="A19" s="109">
        <v>69</v>
      </c>
      <c r="B19" s="105" t="s">
        <v>399</v>
      </c>
      <c r="C19" s="109">
        <v>69</v>
      </c>
      <c r="D19" s="109">
        <v>69</v>
      </c>
      <c r="E19" s="57">
        <v>0.29399999999999998</v>
      </c>
      <c r="F19" s="57">
        <v>0.29399999999999998</v>
      </c>
      <c r="G19" s="90"/>
    </row>
    <row r="20" spans="1:7" x14ac:dyDescent="0.25">
      <c r="A20" s="109">
        <v>70</v>
      </c>
      <c r="B20" s="105" t="s">
        <v>399</v>
      </c>
      <c r="C20" s="109">
        <v>70</v>
      </c>
      <c r="D20" s="109">
        <v>70</v>
      </c>
      <c r="E20" s="57">
        <v>0.3</v>
      </c>
      <c r="F20" s="57">
        <v>0.3</v>
      </c>
      <c r="G20" s="90"/>
    </row>
  </sheetData>
  <mergeCells count="1">
    <mergeCell ref="B5:C5"/>
  </mergeCells>
  <hyperlinks>
    <hyperlink ref="A1" location="TOC!A1" display="TOC" xr:uid="{55F8095C-D303-498E-A493-EA14C96B744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70"/>
  <sheetViews>
    <sheetView zoomScale="90" zoomScaleNormal="90" workbookViewId="0">
      <selection activeCell="J30" sqref="J30"/>
    </sheetView>
  </sheetViews>
  <sheetFormatPr defaultColWidth="9.140625" defaultRowHeight="15" x14ac:dyDescent="0.25"/>
  <cols>
    <col min="1" max="1" width="11.42578125" style="11" customWidth="1"/>
    <col min="2" max="5" width="9.140625" style="11"/>
    <col min="6" max="6" width="10.5703125" style="11" bestFit="1" customWidth="1"/>
    <col min="7" max="16384" width="9.140625" style="11"/>
  </cols>
  <sheetData>
    <row r="1" spans="1:9" x14ac:dyDescent="0.25">
      <c r="A1" s="9" t="s">
        <v>0</v>
      </c>
      <c r="D1" s="65" t="s">
        <v>344</v>
      </c>
    </row>
    <row r="2" spans="1:9" x14ac:dyDescent="0.25">
      <c r="A2" s="12" t="s">
        <v>35</v>
      </c>
      <c r="B2" s="13" t="s">
        <v>422</v>
      </c>
      <c r="C2" s="12"/>
      <c r="D2" s="65" t="s">
        <v>347</v>
      </c>
    </row>
    <row r="3" spans="1:9" x14ac:dyDescent="0.25">
      <c r="A3" s="12" t="s">
        <v>36</v>
      </c>
      <c r="B3" s="13" t="s">
        <v>383</v>
      </c>
      <c r="C3" s="12"/>
    </row>
    <row r="4" spans="1:9" x14ac:dyDescent="0.25">
      <c r="A4" s="12"/>
      <c r="B4" s="13"/>
      <c r="C4" s="12"/>
      <c r="F4" s="89" t="s">
        <v>377</v>
      </c>
      <c r="H4" s="97"/>
    </row>
    <row r="5" spans="1:9" x14ac:dyDescent="0.25">
      <c r="A5" s="13"/>
      <c r="B5" s="12"/>
      <c r="D5" s="52"/>
      <c r="E5" s="108" t="s">
        <v>382</v>
      </c>
      <c r="F5" s="108" t="s">
        <v>380</v>
      </c>
      <c r="G5" s="108" t="s">
        <v>378</v>
      </c>
      <c r="H5" s="108" t="s">
        <v>381</v>
      </c>
      <c r="I5" s="100"/>
    </row>
    <row r="6" spans="1:9" x14ac:dyDescent="0.25">
      <c r="A6" s="13"/>
      <c r="B6" s="12"/>
      <c r="C6" s="104" t="s">
        <v>37</v>
      </c>
      <c r="D6" s="52" t="s">
        <v>38</v>
      </c>
      <c r="E6" s="108" t="s">
        <v>39</v>
      </c>
      <c r="F6" s="108">
        <v>2</v>
      </c>
      <c r="G6" s="108">
        <v>7</v>
      </c>
      <c r="H6" s="108">
        <v>12</v>
      </c>
      <c r="I6" s="94"/>
    </row>
    <row r="7" spans="1:9" x14ac:dyDescent="0.25">
      <c r="A7" s="97"/>
      <c r="B7" s="52" t="s">
        <v>303</v>
      </c>
      <c r="C7" s="52" t="s">
        <v>40</v>
      </c>
    </row>
    <row r="8" spans="1:9" x14ac:dyDescent="0.25">
      <c r="A8" s="97"/>
      <c r="B8" s="13">
        <v>20</v>
      </c>
      <c r="C8" s="103" t="s">
        <v>379</v>
      </c>
      <c r="D8" s="99">
        <v>20</v>
      </c>
      <c r="F8" s="128">
        <v>0.27100000000000002</v>
      </c>
      <c r="G8" s="129"/>
      <c r="H8" s="129"/>
    </row>
    <row r="9" spans="1:9" x14ac:dyDescent="0.25">
      <c r="A9" s="97"/>
      <c r="B9" s="13">
        <v>25</v>
      </c>
      <c r="C9" s="103" t="s">
        <v>379</v>
      </c>
      <c r="D9" s="99">
        <v>25</v>
      </c>
      <c r="F9" s="128">
        <v>0.14550000000000002</v>
      </c>
      <c r="G9" s="129">
        <v>0.14799999999999999</v>
      </c>
      <c r="H9" s="129"/>
    </row>
    <row r="10" spans="1:9" x14ac:dyDescent="0.25">
      <c r="A10" s="97"/>
      <c r="B10" s="13">
        <v>30</v>
      </c>
      <c r="C10" s="103" t="s">
        <v>379</v>
      </c>
      <c r="D10" s="99">
        <v>30</v>
      </c>
      <c r="F10" s="128">
        <v>0.13500000000000001</v>
      </c>
      <c r="G10" s="128">
        <v>7.6999999999999999E-2</v>
      </c>
      <c r="H10" s="128">
        <v>6.6000000000000003E-2</v>
      </c>
    </row>
    <row r="11" spans="1:9" s="99" customFormat="1" x14ac:dyDescent="0.25">
      <c r="B11" s="99">
        <v>35</v>
      </c>
      <c r="C11" s="99" t="s">
        <v>379</v>
      </c>
      <c r="D11" s="99">
        <v>35</v>
      </c>
      <c r="F11" s="128">
        <v>0.13150000000000001</v>
      </c>
      <c r="G11" s="128">
        <v>6.7000000000000004E-2</v>
      </c>
      <c r="H11" s="128">
        <v>3.3500000000000002E-2</v>
      </c>
    </row>
    <row r="12" spans="1:9" x14ac:dyDescent="0.25">
      <c r="A12" s="97"/>
      <c r="B12" s="13">
        <v>40</v>
      </c>
      <c r="C12" s="103" t="s">
        <v>379</v>
      </c>
      <c r="D12" s="99">
        <v>40</v>
      </c>
      <c r="F12" s="128">
        <v>0.11599999999999999</v>
      </c>
      <c r="G12" s="128">
        <v>6.3500000000000001E-2</v>
      </c>
      <c r="H12" s="128">
        <v>2.8499999999999998E-2</v>
      </c>
    </row>
    <row r="13" spans="1:9" x14ac:dyDescent="0.25">
      <c r="A13" s="97"/>
      <c r="B13" s="13">
        <v>45</v>
      </c>
      <c r="C13" s="103" t="s">
        <v>379</v>
      </c>
      <c r="D13" s="99">
        <v>45</v>
      </c>
      <c r="F13" s="128">
        <v>0.10949999999999999</v>
      </c>
      <c r="G13" s="128">
        <v>0.06</v>
      </c>
      <c r="H13" s="128">
        <v>2.3E-2</v>
      </c>
    </row>
    <row r="14" spans="1:9" x14ac:dyDescent="0.25">
      <c r="A14" s="97"/>
      <c r="B14" s="13">
        <v>50</v>
      </c>
      <c r="C14" s="103" t="s">
        <v>379</v>
      </c>
      <c r="D14" s="99">
        <v>50</v>
      </c>
      <c r="F14" s="128">
        <v>0.10299999999999999</v>
      </c>
      <c r="G14" s="128">
        <v>5.1499999999999997E-2</v>
      </c>
      <c r="H14" s="128">
        <v>2.4299999999999999E-2</v>
      </c>
    </row>
    <row r="15" spans="1:9" x14ac:dyDescent="0.25">
      <c r="A15" s="97"/>
      <c r="B15" s="13">
        <v>55</v>
      </c>
      <c r="C15" s="103" t="s">
        <v>379</v>
      </c>
      <c r="D15" s="99">
        <v>55</v>
      </c>
      <c r="F15" s="128">
        <v>0.10299999999999999</v>
      </c>
      <c r="G15" s="128">
        <v>5.1499999999999997E-2</v>
      </c>
      <c r="H15" s="128">
        <v>2.8249999999999997E-2</v>
      </c>
    </row>
    <row r="16" spans="1:9" x14ac:dyDescent="0.25">
      <c r="A16" s="97"/>
      <c r="B16" s="13">
        <v>60</v>
      </c>
      <c r="C16" s="103" t="s">
        <v>379</v>
      </c>
      <c r="D16" s="99">
        <v>60</v>
      </c>
      <c r="F16" s="128">
        <v>0.10949999999999999</v>
      </c>
      <c r="G16" s="129">
        <v>5.5E-2</v>
      </c>
      <c r="H16" s="129"/>
    </row>
    <row r="17" spans="1:16" x14ac:dyDescent="0.25">
      <c r="A17" s="97"/>
      <c r="B17" s="13">
        <v>64</v>
      </c>
      <c r="C17" s="103" t="s">
        <v>379</v>
      </c>
      <c r="D17" s="99">
        <v>64</v>
      </c>
      <c r="F17" s="128">
        <v>0.13</v>
      </c>
      <c r="G17" s="129">
        <v>6.5000000000000002E-2</v>
      </c>
      <c r="H17" s="130"/>
    </row>
    <row r="18" spans="1:16" x14ac:dyDescent="0.25">
      <c r="A18" s="13"/>
      <c r="B18" s="12"/>
      <c r="C18" s="103"/>
    </row>
    <row r="19" spans="1:16" x14ac:dyDescent="0.25">
      <c r="A19"/>
      <c r="B19"/>
      <c r="C19" s="16"/>
      <c r="D19"/>
      <c r="E19" s="23"/>
      <c r="F19"/>
      <c r="G19"/>
      <c r="H19" s="16"/>
      <c r="I19" s="16"/>
      <c r="J19" s="58"/>
      <c r="K19"/>
      <c r="L19"/>
      <c r="M19"/>
      <c r="N19" s="57"/>
      <c r="O19" s="57"/>
      <c r="P19" s="57"/>
    </row>
    <row r="20" spans="1:16" x14ac:dyDescent="0.25">
      <c r="A20"/>
      <c r="B20"/>
      <c r="C20" s="16"/>
      <c r="D20"/>
      <c r="E20"/>
      <c r="F20"/>
      <c r="G20"/>
      <c r="H20" s="16"/>
      <c r="I20" s="16"/>
      <c r="J20" s="56"/>
      <c r="K20"/>
      <c r="L20"/>
      <c r="M20"/>
      <c r="N20" s="57"/>
      <c r="O20" s="57"/>
      <c r="P20" s="57"/>
    </row>
    <row r="21" spans="1:16" x14ac:dyDescent="0.25">
      <c r="A21"/>
      <c r="B21"/>
      <c r="C21" s="16"/>
      <c r="D21"/>
      <c r="E21" s="16"/>
      <c r="F21"/>
      <c r="G21"/>
      <c r="H21"/>
      <c r="I21"/>
      <c r="J21" s="56"/>
      <c r="K21"/>
      <c r="L21"/>
      <c r="M21"/>
      <c r="N21" s="57"/>
      <c r="O21" s="57"/>
      <c r="P21"/>
    </row>
    <row r="22" spans="1:16" x14ac:dyDescent="0.25">
      <c r="A22" s="58"/>
      <c r="B22" s="56"/>
      <c r="C22" s="53"/>
      <c r="D22" s="55"/>
      <c r="E22"/>
      <c r="F22"/>
      <c r="G22"/>
      <c r="H22"/>
      <c r="I22"/>
      <c r="J22" s="54"/>
      <c r="K22"/>
      <c r="L22"/>
      <c r="M22"/>
      <c r="N22" s="57"/>
      <c r="O22" s="57"/>
      <c r="P22"/>
    </row>
    <row r="23" spans="1:16" x14ac:dyDescent="0.25">
      <c r="A23" s="56"/>
      <c r="B23"/>
      <c r="C23" s="57"/>
      <c r="D23" s="57"/>
      <c r="E23"/>
      <c r="F23" s="55"/>
      <c r="G23"/>
      <c r="H23"/>
      <c r="I23"/>
      <c r="J23" s="56"/>
      <c r="K23"/>
      <c r="L23"/>
      <c r="M23" s="49"/>
      <c r="N23" s="40"/>
      <c r="O23"/>
      <c r="P23"/>
    </row>
    <row r="24" spans="1:16" x14ac:dyDescent="0.25">
      <c r="A24" s="56"/>
      <c r="B24" s="58"/>
      <c r="C24" s="57"/>
      <c r="D24" s="57"/>
      <c r="E24" s="57"/>
      <c r="F24" s="55"/>
      <c r="G24"/>
      <c r="H24"/>
      <c r="I24"/>
      <c r="J24" s="58"/>
      <c r="K24"/>
      <c r="L24"/>
      <c r="M24"/>
      <c r="N24" s="57"/>
      <c r="O24"/>
      <c r="P24"/>
    </row>
    <row r="25" spans="1:16" x14ac:dyDescent="0.25">
      <c r="A25" s="56"/>
      <c r="B25" s="58"/>
      <c r="C25" s="57"/>
      <c r="D25" s="57"/>
      <c r="E25" s="57"/>
      <c r="F25" s="55"/>
      <c r="G25"/>
      <c r="H25"/>
      <c r="I25"/>
      <c r="J25" s="58"/>
      <c r="K25"/>
      <c r="L25"/>
      <c r="M25"/>
      <c r="N25" s="57"/>
      <c r="O25" s="57"/>
      <c r="P25"/>
    </row>
    <row r="26" spans="1:16" x14ac:dyDescent="0.25">
      <c r="A26" s="56"/>
      <c r="B26" s="58"/>
      <c r="C26" s="57"/>
      <c r="D26" s="57"/>
      <c r="E26" s="57"/>
      <c r="F26" s="55"/>
      <c r="G26"/>
      <c r="H26"/>
      <c r="I26"/>
      <c r="J26" s="58"/>
      <c r="K26"/>
      <c r="L26"/>
      <c r="M26"/>
      <c r="N26" s="57"/>
      <c r="O26" s="57"/>
      <c r="P26" s="57"/>
    </row>
    <row r="27" spans="1:16" x14ac:dyDescent="0.25">
      <c r="A27" s="56"/>
      <c r="B27" s="58"/>
      <c r="C27" s="57"/>
      <c r="D27" s="57"/>
      <c r="E27" s="57"/>
      <c r="F27" s="55"/>
      <c r="G27"/>
      <c r="H27"/>
      <c r="I27"/>
      <c r="J27" s="58"/>
      <c r="K27"/>
      <c r="L27"/>
      <c r="M27"/>
      <c r="N27" s="57"/>
      <c r="O27" s="57"/>
      <c r="P27" s="57"/>
    </row>
    <row r="28" spans="1:16" x14ac:dyDescent="0.25">
      <c r="A28" s="56"/>
      <c r="B28" s="58"/>
      <c r="C28" s="57"/>
      <c r="D28" s="57"/>
      <c r="E28" s="57"/>
      <c r="F28" s="55"/>
      <c r="G28"/>
      <c r="H28"/>
      <c r="I28"/>
      <c r="J28" s="58"/>
      <c r="K28"/>
      <c r="L28"/>
      <c r="M28"/>
      <c r="N28" s="57"/>
      <c r="O28" s="57"/>
      <c r="P28" s="57"/>
    </row>
    <row r="29" spans="1:16" x14ac:dyDescent="0.25">
      <c r="A29" s="58"/>
      <c r="B29" s="58"/>
      <c r="C29" s="57"/>
      <c r="D29" s="57"/>
      <c r="E29" s="57"/>
      <c r="F29" s="55"/>
      <c r="G29"/>
      <c r="H29"/>
      <c r="I29"/>
      <c r="J29" s="58"/>
      <c r="K29"/>
      <c r="L29"/>
      <c r="M29"/>
      <c r="N29" s="57"/>
      <c r="O29" s="57"/>
      <c r="P29" s="57"/>
    </row>
    <row r="30" spans="1:16" x14ac:dyDescent="0.25">
      <c r="A30" s="56"/>
      <c r="B30" s="56"/>
      <c r="C30" s="57"/>
      <c r="D30" s="57"/>
      <c r="E30"/>
      <c r="F30" s="55"/>
      <c r="G30"/>
      <c r="H30"/>
      <c r="I30" s="49"/>
      <c r="J30" s="58"/>
      <c r="K30"/>
      <c r="L30"/>
      <c r="M30"/>
      <c r="N30" s="57"/>
      <c r="O30" s="57"/>
      <c r="P30" s="57"/>
    </row>
    <row r="31" spans="1:16" x14ac:dyDescent="0.25">
      <c r="A31" s="58"/>
      <c r="B31" s="56"/>
      <c r="C31" s="57"/>
      <c r="D31" s="57"/>
      <c r="E31"/>
      <c r="F31" s="55"/>
      <c r="G31"/>
      <c r="H31"/>
      <c r="I31"/>
      <c r="J31" s="58"/>
      <c r="K31"/>
      <c r="L31"/>
      <c r="M31"/>
      <c r="N31" s="57"/>
      <c r="O31" s="57"/>
      <c r="P31" s="57"/>
    </row>
    <row r="32" spans="1:16" x14ac:dyDescent="0.25">
      <c r="A32" s="54"/>
      <c r="B32" s="54"/>
      <c r="C32" s="40"/>
      <c r="D32"/>
      <c r="E32"/>
      <c r="F32"/>
      <c r="G32"/>
      <c r="H32"/>
      <c r="I32"/>
      <c r="J32" s="58"/>
      <c r="K32"/>
      <c r="L32"/>
      <c r="M32"/>
      <c r="N32" s="57"/>
      <c r="O32" s="57"/>
      <c r="P32"/>
    </row>
    <row r="33" spans="1:16" x14ac:dyDescent="0.25">
      <c r="A33" s="56"/>
      <c r="B33" s="56"/>
      <c r="C33" s="57"/>
      <c r="D33"/>
      <c r="E33"/>
      <c r="F33"/>
      <c r="G33"/>
      <c r="H33"/>
      <c r="I33"/>
      <c r="J33"/>
      <c r="K33"/>
      <c r="L33"/>
      <c r="M33"/>
      <c r="N33" s="57"/>
      <c r="O33" s="57"/>
      <c r="P33"/>
    </row>
    <row r="34" spans="1:16" x14ac:dyDescent="0.25">
      <c r="A34" s="58"/>
      <c r="B34" s="58"/>
      <c r="C34" s="57"/>
      <c r="D34" s="57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 s="58"/>
      <c r="B35" s="58"/>
      <c r="C35" s="57"/>
      <c r="D35" s="57"/>
      <c r="E35" s="57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 s="58"/>
      <c r="B36" s="58"/>
      <c r="C36" s="57"/>
      <c r="D36" s="57"/>
      <c r="E36" s="57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 s="58"/>
      <c r="B37" s="58"/>
      <c r="C37" s="57"/>
      <c r="D37" s="57"/>
      <c r="E37" s="5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 s="58"/>
      <c r="B38" s="58"/>
      <c r="C38" s="57"/>
      <c r="D38" s="57"/>
      <c r="E38" s="57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 s="58"/>
      <c r="B39" s="58"/>
      <c r="C39" s="57"/>
      <c r="D39" s="57"/>
      <c r="E39" s="57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 s="58"/>
      <c r="B40" s="58"/>
      <c r="C40" s="57"/>
      <c r="D40" s="57"/>
      <c r="E40" s="57"/>
      <c r="F40"/>
      <c r="G40"/>
      <c r="H40"/>
      <c r="I40"/>
      <c r="J40"/>
      <c r="K40"/>
      <c r="L40"/>
      <c r="M40"/>
      <c r="N40"/>
      <c r="O40"/>
      <c r="P40"/>
    </row>
    <row r="41" spans="1:16" x14ac:dyDescent="0.25">
      <c r="A41" s="58"/>
      <c r="B41" s="58"/>
      <c r="C41" s="57"/>
      <c r="D41" s="57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5">
      <c r="A42" s="58"/>
      <c r="B42" s="58"/>
      <c r="C42" s="57"/>
      <c r="D42" s="57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25">
      <c r="A43" s="23"/>
      <c r="B43" s="23"/>
      <c r="C43" s="23"/>
      <c r="D43" s="23"/>
      <c r="E43" s="23"/>
      <c r="F43"/>
      <c r="G43"/>
      <c r="H43"/>
      <c r="I43"/>
      <c r="J43"/>
      <c r="K43"/>
      <c r="L43"/>
      <c r="M43"/>
      <c r="N43"/>
      <c r="O43"/>
      <c r="P43"/>
    </row>
    <row r="44" spans="1:16" x14ac:dyDescent="0.25">
      <c r="A44" s="23"/>
      <c r="B44" s="23"/>
      <c r="C44" s="23"/>
      <c r="D44" s="23"/>
      <c r="E44" s="23"/>
      <c r="F44"/>
      <c r="G44"/>
      <c r="H44"/>
      <c r="I44"/>
      <c r="J44"/>
      <c r="K44"/>
      <c r="L44"/>
      <c r="M44"/>
      <c r="N44"/>
      <c r="O44"/>
      <c r="P44"/>
    </row>
    <row r="45" spans="1:16" x14ac:dyDescent="0.25">
      <c r="A45" s="23"/>
      <c r="B45"/>
      <c r="C45" s="23"/>
      <c r="D45" s="23"/>
      <c r="E45" s="23"/>
      <c r="F45"/>
      <c r="G45"/>
      <c r="H45"/>
      <c r="I45"/>
      <c r="J45"/>
      <c r="K45"/>
      <c r="L45"/>
      <c r="M45"/>
      <c r="N45"/>
      <c r="O45"/>
      <c r="P45"/>
    </row>
    <row r="46" spans="1:16" x14ac:dyDescent="0.25">
      <c r="A46"/>
      <c r="B46"/>
      <c r="C46" s="16"/>
      <c r="D46"/>
      <c r="E46" s="23"/>
      <c r="F46"/>
      <c r="G46"/>
      <c r="H46"/>
      <c r="I46"/>
      <c r="J46"/>
      <c r="K46"/>
      <c r="L46"/>
      <c r="M46"/>
      <c r="N46"/>
      <c r="O46"/>
      <c r="P46"/>
    </row>
    <row r="47" spans="1:16" x14ac:dyDescent="0.25">
      <c r="A47"/>
      <c r="B47"/>
      <c r="C47" s="16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25">
      <c r="A48"/>
      <c r="B48"/>
      <c r="C48" s="16"/>
      <c r="D48"/>
      <c r="E48" s="16"/>
      <c r="F48"/>
      <c r="G48"/>
      <c r="H48"/>
      <c r="I48"/>
      <c r="J48"/>
      <c r="K48"/>
      <c r="L48"/>
      <c r="M48"/>
      <c r="N48"/>
      <c r="O48"/>
      <c r="P48"/>
    </row>
    <row r="49" spans="1:17" x14ac:dyDescent="0.25">
      <c r="A49" s="58"/>
      <c r="B49" s="56"/>
      <c r="C49" s="53"/>
      <c r="D49" s="55"/>
      <c r="E49"/>
      <c r="F49"/>
      <c r="G49" s="57"/>
      <c r="H49"/>
      <c r="I49"/>
      <c r="J49"/>
      <c r="K49"/>
      <c r="L49"/>
      <c r="M49"/>
      <c r="N49"/>
      <c r="O49"/>
      <c r="P49"/>
    </row>
    <row r="50" spans="1:17" x14ac:dyDescent="0.25">
      <c r="A50" s="56"/>
      <c r="B50"/>
      <c r="C50" s="40"/>
      <c r="D50" s="57"/>
      <c r="E50"/>
      <c r="F50"/>
      <c r="G50" s="57"/>
      <c r="H50"/>
      <c r="I50"/>
      <c r="J50"/>
      <c r="K50"/>
      <c r="L50"/>
      <c r="M50"/>
      <c r="N50"/>
      <c r="O50"/>
      <c r="P50"/>
      <c r="Q50"/>
    </row>
    <row r="51" spans="1:17" x14ac:dyDescent="0.25">
      <c r="A51" s="56"/>
      <c r="B51" s="58"/>
      <c r="C51" s="40"/>
      <c r="D51" s="40"/>
      <c r="E51" s="57"/>
      <c r="F51"/>
      <c r="G51" s="57"/>
      <c r="H51"/>
      <c r="I51"/>
      <c r="J51"/>
      <c r="K51"/>
      <c r="L51"/>
      <c r="M51"/>
      <c r="N51"/>
      <c r="O51"/>
      <c r="P51"/>
      <c r="Q51"/>
    </row>
    <row r="52" spans="1:17" x14ac:dyDescent="0.25">
      <c r="A52" s="56"/>
      <c r="B52" s="58"/>
      <c r="C52" s="40"/>
      <c r="D52" s="40"/>
      <c r="E52" s="40"/>
      <c r="F52"/>
      <c r="G52" s="57"/>
      <c r="H52"/>
      <c r="I52"/>
      <c r="J52"/>
      <c r="K52"/>
      <c r="L52"/>
      <c r="M52"/>
      <c r="N52"/>
      <c r="O52"/>
      <c r="P52"/>
      <c r="Q52"/>
    </row>
    <row r="53" spans="1:17" x14ac:dyDescent="0.25">
      <c r="A53" s="56"/>
      <c r="B53" s="58"/>
      <c r="C53" s="40"/>
      <c r="D53" s="40"/>
      <c r="E53" s="40"/>
      <c r="F53"/>
      <c r="G53" s="57"/>
      <c r="H53"/>
      <c r="I53"/>
      <c r="J53"/>
      <c r="K53"/>
      <c r="L53"/>
      <c r="M53"/>
      <c r="N53"/>
      <c r="O53"/>
      <c r="P53"/>
      <c r="Q53"/>
    </row>
    <row r="54" spans="1:17" x14ac:dyDescent="0.25">
      <c r="A54" s="56"/>
      <c r="B54" s="58"/>
      <c r="C54" s="40"/>
      <c r="D54" s="40"/>
      <c r="E54" s="40"/>
      <c r="F54"/>
      <c r="G54" s="57"/>
      <c r="H54"/>
      <c r="I54"/>
      <c r="J54"/>
      <c r="K54"/>
      <c r="L54"/>
      <c r="M54"/>
      <c r="N54"/>
      <c r="O54"/>
      <c r="P54"/>
      <c r="Q54"/>
    </row>
    <row r="55" spans="1:17" x14ac:dyDescent="0.25">
      <c r="A55" s="56"/>
      <c r="B55" s="58"/>
      <c r="C55" s="40"/>
      <c r="D55" s="40"/>
      <c r="E55" s="40"/>
      <c r="F55"/>
      <c r="G55" s="57"/>
      <c r="H55"/>
      <c r="I55"/>
      <c r="J55"/>
      <c r="K55"/>
      <c r="L55"/>
      <c r="M55"/>
      <c r="N55"/>
      <c r="O55"/>
      <c r="P55"/>
      <c r="Q55"/>
    </row>
    <row r="56" spans="1:17" x14ac:dyDescent="0.25">
      <c r="A56" s="58"/>
      <c r="B56" s="58"/>
      <c r="C56" s="40"/>
      <c r="D56" s="40"/>
      <c r="E56" s="40"/>
      <c r="F56"/>
      <c r="G56" s="57"/>
      <c r="H56"/>
      <c r="I56"/>
      <c r="J56"/>
      <c r="K56"/>
      <c r="L56"/>
      <c r="M56"/>
      <c r="N56"/>
      <c r="O56"/>
      <c r="P56"/>
      <c r="Q56"/>
    </row>
    <row r="57" spans="1:17" x14ac:dyDescent="0.25">
      <c r="A57" s="56"/>
      <c r="B57" s="56"/>
      <c r="C57" s="40"/>
      <c r="D57" s="40"/>
      <c r="E57"/>
      <c r="F57"/>
      <c r="G57" s="57"/>
      <c r="H57"/>
      <c r="I57"/>
      <c r="J57"/>
      <c r="K57"/>
      <c r="L57"/>
      <c r="M57"/>
      <c r="N57"/>
      <c r="O57"/>
      <c r="P57"/>
      <c r="Q57"/>
    </row>
    <row r="58" spans="1:17" x14ac:dyDescent="0.25">
      <c r="A58"/>
      <c r="B58" s="58"/>
      <c r="C58" s="56"/>
      <c r="D58" s="40"/>
      <c r="E58" s="40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49"/>
      <c r="B59" s="54"/>
      <c r="C59" s="54"/>
      <c r="D59" s="40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/>
      <c r="B60" s="56"/>
      <c r="C60" s="56"/>
      <c r="D60" s="55"/>
      <c r="E60"/>
      <c r="F60"/>
      <c r="G60"/>
      <c r="H60" s="57"/>
      <c r="I60"/>
      <c r="J60"/>
      <c r="K60"/>
      <c r="L60"/>
      <c r="M60"/>
      <c r="N60"/>
      <c r="O60"/>
      <c r="P60"/>
      <c r="Q60"/>
    </row>
    <row r="61" spans="1:17" x14ac:dyDescent="0.25">
      <c r="A61"/>
      <c r="B61" s="58"/>
      <c r="C61" s="58"/>
      <c r="D61" s="40"/>
      <c r="E61" s="57"/>
      <c r="F61"/>
      <c r="G61"/>
      <c r="H61" s="57"/>
      <c r="I61"/>
      <c r="J61"/>
      <c r="K61"/>
      <c r="L61"/>
      <c r="M61"/>
      <c r="N61"/>
      <c r="O61"/>
      <c r="P61"/>
      <c r="Q61"/>
    </row>
    <row r="62" spans="1:17" x14ac:dyDescent="0.25">
      <c r="A62"/>
      <c r="B62" s="58"/>
      <c r="C62" s="58"/>
      <c r="D62" s="40"/>
      <c r="E62" s="40"/>
      <c r="F62" s="57"/>
      <c r="G62"/>
      <c r="H62" s="57"/>
      <c r="I62"/>
      <c r="M62"/>
      <c r="N62"/>
      <c r="O62"/>
      <c r="P62"/>
      <c r="Q62"/>
    </row>
    <row r="63" spans="1:17" x14ac:dyDescent="0.25">
      <c r="A63"/>
      <c r="B63" s="58"/>
      <c r="C63" s="58"/>
      <c r="D63" s="40"/>
      <c r="E63" s="40"/>
      <c r="F63" s="40"/>
      <c r="G63"/>
      <c r="H63" s="57"/>
      <c r="I63"/>
    </row>
    <row r="64" spans="1:17" x14ac:dyDescent="0.25">
      <c r="A64"/>
      <c r="B64" s="58"/>
      <c r="C64" s="58"/>
      <c r="D64" s="40"/>
      <c r="E64" s="40"/>
      <c r="F64" s="40"/>
      <c r="G64"/>
      <c r="H64" s="57"/>
      <c r="I64"/>
    </row>
    <row r="65" spans="1:9" x14ac:dyDescent="0.25">
      <c r="A65"/>
      <c r="B65" s="58"/>
      <c r="C65" s="58"/>
      <c r="D65" s="40"/>
      <c r="E65" s="40"/>
      <c r="F65" s="40"/>
      <c r="G65"/>
      <c r="H65" s="57"/>
      <c r="I65"/>
    </row>
    <row r="66" spans="1:9" x14ac:dyDescent="0.25">
      <c r="A66"/>
      <c r="B66" s="58"/>
      <c r="C66" s="58"/>
      <c r="D66" s="40"/>
      <c r="E66" s="40"/>
      <c r="F66" s="40"/>
      <c r="G66"/>
      <c r="H66" s="57"/>
      <c r="I66"/>
    </row>
    <row r="67" spans="1:9" x14ac:dyDescent="0.25">
      <c r="A67"/>
      <c r="B67" s="58"/>
      <c r="C67" s="58"/>
      <c r="D67" s="40"/>
      <c r="E67" s="40"/>
      <c r="F67"/>
      <c r="G67"/>
      <c r="H67" s="57"/>
      <c r="I67"/>
    </row>
    <row r="68" spans="1:9" x14ac:dyDescent="0.25">
      <c r="A68"/>
      <c r="B68" s="58"/>
      <c r="C68" s="58"/>
      <c r="D68" s="40"/>
      <c r="E68" s="40"/>
      <c r="F68"/>
      <c r="G68"/>
      <c r="H68" s="57"/>
      <c r="I68"/>
    </row>
    <row r="69" spans="1:9" x14ac:dyDescent="0.25">
      <c r="A69"/>
      <c r="B69" s="58"/>
      <c r="C69" s="58"/>
      <c r="D69" s="40"/>
      <c r="E69" s="40"/>
      <c r="F69"/>
      <c r="G69"/>
      <c r="H69"/>
      <c r="I69"/>
    </row>
    <row r="70" spans="1:9" x14ac:dyDescent="0.25">
      <c r="A70"/>
      <c r="B70" s="23"/>
      <c r="C70" s="23"/>
      <c r="D70" s="23"/>
      <c r="E70" s="23"/>
      <c r="F70" s="23"/>
      <c r="G70"/>
      <c r="H70"/>
    </row>
  </sheetData>
  <hyperlinks>
    <hyperlink ref="A1" location="TOC!A1" display="TOC" xr:uid="{00000000-0004-0000-0F00-000000000000}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96"/>
  <sheetViews>
    <sheetView zoomScale="70" zoomScaleNormal="70" workbookViewId="0">
      <selection activeCell="H12" sqref="H12"/>
    </sheetView>
  </sheetViews>
  <sheetFormatPr defaultRowHeight="15" x14ac:dyDescent="0.25"/>
  <sheetData>
    <row r="1" spans="1:13" x14ac:dyDescent="0.25">
      <c r="A1" s="1" t="s">
        <v>0</v>
      </c>
      <c r="M1" s="47"/>
    </row>
    <row r="2" spans="1:13" x14ac:dyDescent="0.25">
      <c r="A2" s="75" t="s">
        <v>355</v>
      </c>
      <c r="C2" s="65" t="s">
        <v>347</v>
      </c>
      <c r="L2" s="47"/>
    </row>
    <row r="3" spans="1:13" x14ac:dyDescent="0.25">
      <c r="A3" s="11"/>
      <c r="B3" s="11"/>
      <c r="C3" t="s">
        <v>306</v>
      </c>
      <c r="D3" s="11"/>
      <c r="L3" s="47"/>
    </row>
    <row r="4" spans="1:13" x14ac:dyDescent="0.25">
      <c r="A4" s="22" t="s">
        <v>303</v>
      </c>
      <c r="B4" s="16" t="s">
        <v>307</v>
      </c>
      <c r="C4" t="s">
        <v>299</v>
      </c>
      <c r="D4" t="s">
        <v>300</v>
      </c>
      <c r="L4" s="47"/>
    </row>
    <row r="5" spans="1:13" x14ac:dyDescent="0.25">
      <c r="A5" s="16">
        <v>20</v>
      </c>
      <c r="B5">
        <f>B20*0.3+B32*0.7</f>
        <v>0.27100000000000002</v>
      </c>
      <c r="C5" s="55" t="s">
        <v>308</v>
      </c>
      <c r="D5" s="55" t="s">
        <v>308</v>
      </c>
      <c r="L5" s="47"/>
    </row>
    <row r="6" spans="1:13" x14ac:dyDescent="0.25">
      <c r="A6">
        <v>25</v>
      </c>
      <c r="B6">
        <f t="shared" ref="B6:C6" si="0">B21*0.3+B33*0.7</f>
        <v>0.14550000000000002</v>
      </c>
      <c r="C6">
        <f t="shared" si="0"/>
        <v>0.14799999999999999</v>
      </c>
      <c r="D6" s="55" t="s">
        <v>308</v>
      </c>
      <c r="L6" s="47"/>
    </row>
    <row r="7" spans="1:13" x14ac:dyDescent="0.25">
      <c r="A7">
        <v>30</v>
      </c>
      <c r="B7">
        <f t="shared" ref="B7:D7" si="1">B22*0.3+B34*0.7</f>
        <v>0.13500000000000001</v>
      </c>
      <c r="C7">
        <f t="shared" si="1"/>
        <v>7.6999999999999999E-2</v>
      </c>
      <c r="D7">
        <f t="shared" si="1"/>
        <v>6.6000000000000003E-2</v>
      </c>
      <c r="L7" s="47"/>
    </row>
    <row r="8" spans="1:13" x14ac:dyDescent="0.25">
      <c r="A8">
        <v>35</v>
      </c>
      <c r="B8">
        <f t="shared" ref="B8:D8" si="2">B23*0.3+B35*0.7</f>
        <v>0.13150000000000001</v>
      </c>
      <c r="C8">
        <f t="shared" si="2"/>
        <v>6.7000000000000004E-2</v>
      </c>
      <c r="D8">
        <f t="shared" si="2"/>
        <v>3.3500000000000002E-2</v>
      </c>
      <c r="L8" s="47"/>
    </row>
    <row r="9" spans="1:13" x14ac:dyDescent="0.25">
      <c r="A9">
        <v>40</v>
      </c>
      <c r="B9">
        <f t="shared" ref="B9:D9" si="3">B24*0.3+B36*0.7</f>
        <v>0.11599999999999999</v>
      </c>
      <c r="C9">
        <f t="shared" si="3"/>
        <v>6.3500000000000001E-2</v>
      </c>
      <c r="D9">
        <f t="shared" si="3"/>
        <v>2.8499999999999998E-2</v>
      </c>
      <c r="L9" s="47"/>
    </row>
    <row r="10" spans="1:13" x14ac:dyDescent="0.25">
      <c r="A10">
        <v>45</v>
      </c>
      <c r="B10">
        <f t="shared" ref="B10:D10" si="4">B25*0.3+B37*0.7</f>
        <v>0.10949999999999999</v>
      </c>
      <c r="C10">
        <f t="shared" si="4"/>
        <v>0.06</v>
      </c>
      <c r="D10">
        <f t="shared" si="4"/>
        <v>2.3E-2</v>
      </c>
      <c r="L10" s="47"/>
    </row>
    <row r="11" spans="1:13" x14ac:dyDescent="0.25">
      <c r="A11">
        <v>50</v>
      </c>
      <c r="B11">
        <f t="shared" ref="B11:D11" si="5">B26*0.3+B38*0.7</f>
        <v>0.10299999999999999</v>
      </c>
      <c r="C11">
        <f t="shared" si="5"/>
        <v>5.1499999999999997E-2</v>
      </c>
      <c r="D11">
        <f t="shared" si="5"/>
        <v>2.4299999999999999E-2</v>
      </c>
      <c r="L11" s="47"/>
    </row>
    <row r="12" spans="1:13" x14ac:dyDescent="0.25">
      <c r="A12">
        <v>55</v>
      </c>
      <c r="B12">
        <f t="shared" ref="B12:D12" si="6">B27*0.3+B39*0.7</f>
        <v>0.10299999999999999</v>
      </c>
      <c r="C12">
        <f t="shared" si="6"/>
        <v>5.1499999999999997E-2</v>
      </c>
      <c r="D12">
        <f t="shared" si="6"/>
        <v>2.8249999999999997E-2</v>
      </c>
      <c r="L12" s="47"/>
    </row>
    <row r="13" spans="1:13" x14ac:dyDescent="0.25">
      <c r="A13">
        <v>60</v>
      </c>
      <c r="B13">
        <f t="shared" ref="B13:C13" si="7">B28*0.3+B40*0.7</f>
        <v>0.10949999999999999</v>
      </c>
      <c r="C13">
        <f t="shared" si="7"/>
        <v>5.5E-2</v>
      </c>
      <c r="D13" s="55" t="s">
        <v>308</v>
      </c>
      <c r="L13" s="47"/>
    </row>
    <row r="14" spans="1:13" x14ac:dyDescent="0.25">
      <c r="A14">
        <v>64</v>
      </c>
      <c r="B14">
        <f t="shared" ref="B14" si="8">B29*0.3+B41*0.7</f>
        <v>0.13</v>
      </c>
      <c r="C14">
        <f>C29*0.3+C41*0.7</f>
        <v>6.5000000000000002E-2</v>
      </c>
      <c r="D14" s="55" t="s">
        <v>308</v>
      </c>
      <c r="L14" s="47"/>
    </row>
    <row r="15" spans="1:13" x14ac:dyDescent="0.25">
      <c r="L15" s="47"/>
    </row>
    <row r="16" spans="1:13" x14ac:dyDescent="0.25">
      <c r="A16" s="75" t="s">
        <v>353</v>
      </c>
      <c r="L16" s="47"/>
    </row>
    <row r="17" spans="1:12" x14ac:dyDescent="0.25">
      <c r="A17" s="11"/>
      <c r="B17" s="11"/>
      <c r="C17" t="s">
        <v>306</v>
      </c>
      <c r="D17" s="11"/>
      <c r="L17" s="47"/>
    </row>
    <row r="18" spans="1:12" x14ac:dyDescent="0.25">
      <c r="A18" s="22" t="s">
        <v>303</v>
      </c>
      <c r="B18" s="16" t="s">
        <v>307</v>
      </c>
      <c r="C18" t="s">
        <v>299</v>
      </c>
      <c r="D18" t="s">
        <v>300</v>
      </c>
      <c r="L18" s="47"/>
    </row>
    <row r="19" spans="1:12" x14ac:dyDescent="0.25">
      <c r="A19" s="16" t="s">
        <v>241</v>
      </c>
      <c r="B19" s="16"/>
      <c r="D19" s="16"/>
      <c r="L19" s="47"/>
    </row>
    <row r="20" spans="1:12" x14ac:dyDescent="0.25">
      <c r="A20" s="16">
        <v>20</v>
      </c>
      <c r="B20" s="53">
        <v>0.25</v>
      </c>
      <c r="C20" s="55" t="s">
        <v>308</v>
      </c>
      <c r="D20" t="s">
        <v>308</v>
      </c>
      <c r="L20" s="47"/>
    </row>
    <row r="21" spans="1:12" x14ac:dyDescent="0.25">
      <c r="A21">
        <v>25</v>
      </c>
      <c r="B21" s="57">
        <v>0.17</v>
      </c>
      <c r="C21" s="57">
        <v>0.12</v>
      </c>
      <c r="D21" t="s">
        <v>308</v>
      </c>
      <c r="L21" s="47"/>
    </row>
    <row r="22" spans="1:12" x14ac:dyDescent="0.25">
      <c r="A22">
        <v>30</v>
      </c>
      <c r="B22" s="57">
        <v>0.13500000000000001</v>
      </c>
      <c r="C22" s="57">
        <v>7.0000000000000007E-2</v>
      </c>
      <c r="D22" s="57">
        <v>0.08</v>
      </c>
      <c r="L22" s="47"/>
    </row>
    <row r="23" spans="1:12" x14ac:dyDescent="0.25">
      <c r="A23">
        <v>35</v>
      </c>
      <c r="B23" s="57">
        <v>0.13500000000000001</v>
      </c>
      <c r="C23" s="57">
        <v>0.06</v>
      </c>
      <c r="D23" s="57">
        <v>0.03</v>
      </c>
      <c r="L23" s="47"/>
    </row>
    <row r="24" spans="1:12" x14ac:dyDescent="0.25">
      <c r="A24">
        <v>40</v>
      </c>
      <c r="B24" s="57">
        <v>0.13</v>
      </c>
      <c r="C24" s="57">
        <v>0.06</v>
      </c>
      <c r="D24" s="57">
        <v>2.5000000000000001E-2</v>
      </c>
      <c r="L24" s="47"/>
    </row>
    <row r="25" spans="1:12" x14ac:dyDescent="0.25">
      <c r="A25">
        <v>45</v>
      </c>
      <c r="B25" s="57">
        <v>0.12</v>
      </c>
      <c r="C25" s="57">
        <v>0.06</v>
      </c>
      <c r="D25" s="57">
        <v>2.3E-2</v>
      </c>
      <c r="L25" s="47"/>
    </row>
    <row r="26" spans="1:12" x14ac:dyDescent="0.25">
      <c r="A26">
        <v>50</v>
      </c>
      <c r="B26" s="57">
        <v>0.11</v>
      </c>
      <c r="C26" s="57">
        <v>5.5E-2</v>
      </c>
      <c r="D26" s="57">
        <v>2.5000000000000001E-2</v>
      </c>
      <c r="L26" s="47"/>
    </row>
    <row r="27" spans="1:12" x14ac:dyDescent="0.25">
      <c r="A27">
        <v>55</v>
      </c>
      <c r="B27" s="57">
        <v>0.11</v>
      </c>
      <c r="C27" s="57">
        <v>5.5E-2</v>
      </c>
      <c r="D27" s="57">
        <v>0.03</v>
      </c>
      <c r="L27" s="47"/>
    </row>
    <row r="28" spans="1:12" x14ac:dyDescent="0.25">
      <c r="A28">
        <v>60</v>
      </c>
      <c r="B28" s="57">
        <v>0.12</v>
      </c>
      <c r="C28" s="57">
        <v>5.5E-2</v>
      </c>
      <c r="D28" t="s">
        <v>287</v>
      </c>
      <c r="L28" s="47"/>
    </row>
    <row r="29" spans="1:12" x14ac:dyDescent="0.25">
      <c r="A29">
        <v>64</v>
      </c>
      <c r="B29" s="57">
        <v>0.13</v>
      </c>
      <c r="C29" s="57">
        <v>6.5000000000000002E-2</v>
      </c>
      <c r="D29" t="s">
        <v>287</v>
      </c>
      <c r="L29" s="47"/>
    </row>
    <row r="30" spans="1:12" x14ac:dyDescent="0.25">
      <c r="A30" s="75" t="s">
        <v>354</v>
      </c>
      <c r="B30" s="57"/>
      <c r="C30" s="57"/>
      <c r="L30" s="47"/>
    </row>
    <row r="31" spans="1:12" x14ac:dyDescent="0.25">
      <c r="A31" s="49" t="s">
        <v>309</v>
      </c>
      <c r="B31" s="40"/>
      <c r="L31" s="47"/>
    </row>
    <row r="32" spans="1:12" x14ac:dyDescent="0.25">
      <c r="A32">
        <v>20</v>
      </c>
      <c r="B32" s="57">
        <v>0.28000000000000003</v>
      </c>
      <c r="C32" t="s">
        <v>310</v>
      </c>
      <c r="D32" t="s">
        <v>308</v>
      </c>
      <c r="L32" s="47"/>
    </row>
    <row r="33" spans="1:17" x14ac:dyDescent="0.25">
      <c r="A33">
        <v>25</v>
      </c>
      <c r="B33" s="57">
        <v>0.13500000000000001</v>
      </c>
      <c r="C33" s="57">
        <v>0.16</v>
      </c>
      <c r="D33" t="s">
        <v>287</v>
      </c>
      <c r="L33" s="47"/>
    </row>
    <row r="34" spans="1:17" x14ac:dyDescent="0.25">
      <c r="A34">
        <v>30</v>
      </c>
      <c r="B34" s="57">
        <v>0.13500000000000001</v>
      </c>
      <c r="C34" s="57">
        <v>0.08</v>
      </c>
      <c r="D34" s="57">
        <v>0.06</v>
      </c>
      <c r="L34" s="47"/>
    </row>
    <row r="35" spans="1:17" x14ac:dyDescent="0.25">
      <c r="A35">
        <v>35</v>
      </c>
      <c r="B35" s="57">
        <v>0.13</v>
      </c>
      <c r="C35" s="57">
        <v>7.0000000000000007E-2</v>
      </c>
      <c r="D35" s="57">
        <v>3.5000000000000003E-2</v>
      </c>
      <c r="L35" s="47"/>
    </row>
    <row r="36" spans="1:17" x14ac:dyDescent="0.25">
      <c r="A36">
        <v>40</v>
      </c>
      <c r="B36" s="57">
        <v>0.11</v>
      </c>
      <c r="C36" s="57">
        <v>6.5000000000000002E-2</v>
      </c>
      <c r="D36" s="57">
        <v>0.03</v>
      </c>
      <c r="L36" s="47"/>
    </row>
    <row r="37" spans="1:17" x14ac:dyDescent="0.25">
      <c r="A37">
        <v>45</v>
      </c>
      <c r="B37" s="57">
        <v>0.105</v>
      </c>
      <c r="C37" s="57">
        <v>0.06</v>
      </c>
      <c r="D37" s="57">
        <v>2.3E-2</v>
      </c>
      <c r="L37" s="47"/>
    </row>
    <row r="38" spans="1:17" x14ac:dyDescent="0.25">
      <c r="A38">
        <v>50</v>
      </c>
      <c r="B38" s="57">
        <v>0.1</v>
      </c>
      <c r="C38" s="57">
        <v>0.05</v>
      </c>
      <c r="D38" s="57">
        <v>2.4E-2</v>
      </c>
      <c r="L38" s="47"/>
    </row>
    <row r="39" spans="1:17" x14ac:dyDescent="0.25">
      <c r="A39">
        <v>55</v>
      </c>
      <c r="B39" s="57">
        <v>0.1</v>
      </c>
      <c r="C39" s="57">
        <v>0.05</v>
      </c>
      <c r="D39" s="57">
        <v>2.75E-2</v>
      </c>
      <c r="L39" s="47"/>
    </row>
    <row r="40" spans="1:17" x14ac:dyDescent="0.25">
      <c r="A40">
        <v>60</v>
      </c>
      <c r="B40" s="57">
        <v>0.105</v>
      </c>
      <c r="C40" s="57">
        <v>5.5E-2</v>
      </c>
      <c r="D40" t="s">
        <v>287</v>
      </c>
      <c r="L40" s="47"/>
    </row>
    <row r="41" spans="1:17" x14ac:dyDescent="0.25">
      <c r="A41">
        <v>64</v>
      </c>
      <c r="B41" s="57">
        <v>0.13</v>
      </c>
      <c r="C41" s="57">
        <v>6.5000000000000002E-2</v>
      </c>
      <c r="D41" t="s">
        <v>287</v>
      </c>
      <c r="L41" s="47"/>
    </row>
    <row r="42" spans="1:17" x14ac:dyDescent="0.25">
      <c r="L42" s="47"/>
    </row>
    <row r="43" spans="1:17" x14ac:dyDescent="0.25">
      <c r="A43" s="1"/>
      <c r="M43" s="47"/>
    </row>
    <row r="44" spans="1:17" s="63" customFormat="1" x14ac:dyDescent="0.25">
      <c r="A44" s="81"/>
      <c r="B44" s="82"/>
      <c r="G44" s="82"/>
    </row>
    <row r="45" spans="1:17" ht="13.5" customHeight="1" x14ac:dyDescent="0.25">
      <c r="C45" t="s">
        <v>301</v>
      </c>
      <c r="J45" t="s">
        <v>303</v>
      </c>
      <c r="K45" t="s">
        <v>305</v>
      </c>
      <c r="N45" t="s">
        <v>303</v>
      </c>
      <c r="O45" t="s">
        <v>302</v>
      </c>
      <c r="P45" t="s">
        <v>306</v>
      </c>
    </row>
    <row r="46" spans="1:17" x14ac:dyDescent="0.25">
      <c r="A46" t="s">
        <v>303</v>
      </c>
      <c r="B46" t="s">
        <v>304</v>
      </c>
      <c r="C46" t="s">
        <v>305</v>
      </c>
      <c r="D46" t="s">
        <v>302</v>
      </c>
      <c r="E46" t="s">
        <v>306</v>
      </c>
      <c r="O46" t="s">
        <v>307</v>
      </c>
      <c r="P46" t="s">
        <v>299</v>
      </c>
      <c r="Q46" t="s">
        <v>300</v>
      </c>
    </row>
    <row r="47" spans="1:17" x14ac:dyDescent="0.25">
      <c r="D47" t="s">
        <v>307</v>
      </c>
      <c r="E47" t="s">
        <v>299</v>
      </c>
      <c r="F47" t="s">
        <v>300</v>
      </c>
      <c r="J47" t="s">
        <v>241</v>
      </c>
      <c r="N47" t="s">
        <v>241</v>
      </c>
    </row>
    <row r="48" spans="1:17" x14ac:dyDescent="0.25">
      <c r="A48" t="s">
        <v>241</v>
      </c>
      <c r="J48">
        <v>20</v>
      </c>
      <c r="K48">
        <v>1.35E-2</v>
      </c>
      <c r="N48">
        <v>20</v>
      </c>
      <c r="O48">
        <v>0.25</v>
      </c>
      <c r="P48" t="s">
        <v>308</v>
      </c>
      <c r="Q48" t="s">
        <v>308</v>
      </c>
    </row>
    <row r="49" spans="1:17" x14ac:dyDescent="0.25">
      <c r="A49">
        <v>20</v>
      </c>
      <c r="B49">
        <v>3.2000000000000001E-2</v>
      </c>
      <c r="C49">
        <v>1.35E-2</v>
      </c>
      <c r="D49">
        <v>0.25</v>
      </c>
      <c r="E49" t="s">
        <v>308</v>
      </c>
      <c r="F49" t="s">
        <v>308</v>
      </c>
      <c r="J49">
        <v>25</v>
      </c>
      <c r="K49">
        <v>1.35E-2</v>
      </c>
      <c r="N49">
        <v>25</v>
      </c>
      <c r="O49">
        <v>0.17</v>
      </c>
      <c r="P49">
        <v>0.12</v>
      </c>
      <c r="Q49" t="s">
        <v>308</v>
      </c>
    </row>
    <row r="50" spans="1:17" x14ac:dyDescent="0.25">
      <c r="A50">
        <v>25</v>
      </c>
      <c r="B50">
        <v>3.49E-2</v>
      </c>
      <c r="C50">
        <v>1.35E-2</v>
      </c>
      <c r="D50">
        <v>0.17</v>
      </c>
      <c r="E50">
        <v>0.12</v>
      </c>
      <c r="F50" t="s">
        <v>308</v>
      </c>
      <c r="J50">
        <v>30</v>
      </c>
      <c r="K50">
        <v>2.1000000000000001E-2</v>
      </c>
      <c r="N50">
        <v>30</v>
      </c>
      <c r="O50">
        <v>0.13500000000000001</v>
      </c>
      <c r="P50">
        <v>7.0000000000000007E-2</v>
      </c>
      <c r="Q50">
        <v>0.08</v>
      </c>
    </row>
    <row r="51" spans="1:17" x14ac:dyDescent="0.25">
      <c r="A51">
        <v>30</v>
      </c>
      <c r="B51">
        <v>4.1200000000000001E-2</v>
      </c>
      <c r="C51">
        <v>2.1000000000000001E-2</v>
      </c>
      <c r="D51">
        <v>0.13500000000000001</v>
      </c>
      <c r="E51">
        <v>7.0000000000000007E-2</v>
      </c>
      <c r="F51">
        <v>0.08</v>
      </c>
      <c r="J51">
        <v>35</v>
      </c>
      <c r="K51">
        <v>3.3000000000000002E-2</v>
      </c>
      <c r="N51">
        <v>35</v>
      </c>
      <c r="O51">
        <v>0.13500000000000001</v>
      </c>
      <c r="P51">
        <v>0.06</v>
      </c>
      <c r="Q51">
        <v>0.03</v>
      </c>
    </row>
    <row r="52" spans="1:17" x14ac:dyDescent="0.25">
      <c r="A52">
        <v>35</v>
      </c>
      <c r="B52">
        <v>7.17E-2</v>
      </c>
      <c r="C52">
        <v>3.3000000000000002E-2</v>
      </c>
      <c r="D52">
        <v>0.13500000000000001</v>
      </c>
      <c r="E52">
        <v>0.06</v>
      </c>
      <c r="F52">
        <v>0.03</v>
      </c>
      <c r="J52">
        <v>40</v>
      </c>
      <c r="K52">
        <v>5.5E-2</v>
      </c>
      <c r="N52">
        <v>40</v>
      </c>
      <c r="O52">
        <v>0.13</v>
      </c>
      <c r="P52">
        <v>0.06</v>
      </c>
      <c r="Q52">
        <v>2.5000000000000001E-2</v>
      </c>
    </row>
    <row r="53" spans="1:17" x14ac:dyDescent="0.25">
      <c r="A53">
        <v>40</v>
      </c>
      <c r="B53">
        <v>0.10009999999999999</v>
      </c>
      <c r="C53">
        <v>5.5E-2</v>
      </c>
      <c r="D53">
        <v>0.13</v>
      </c>
      <c r="E53">
        <v>0.06</v>
      </c>
      <c r="F53">
        <v>2.5000000000000001E-2</v>
      </c>
      <c r="J53">
        <v>45</v>
      </c>
      <c r="K53">
        <v>0.09</v>
      </c>
      <c r="N53">
        <v>45</v>
      </c>
      <c r="O53">
        <v>0.12</v>
      </c>
      <c r="P53">
        <v>0.06</v>
      </c>
      <c r="Q53">
        <v>2.3E-2</v>
      </c>
    </row>
    <row r="54" spans="1:17" x14ac:dyDescent="0.25">
      <c r="A54">
        <v>45</v>
      </c>
      <c r="B54">
        <v>0.1399</v>
      </c>
      <c r="C54">
        <v>0.09</v>
      </c>
      <c r="D54">
        <v>0.12</v>
      </c>
      <c r="E54">
        <v>0.06</v>
      </c>
      <c r="F54">
        <v>2.3E-2</v>
      </c>
      <c r="J54">
        <v>50</v>
      </c>
      <c r="K54">
        <v>0.17</v>
      </c>
      <c r="N54">
        <v>50</v>
      </c>
      <c r="O54">
        <v>0.11</v>
      </c>
      <c r="P54">
        <v>5.5E-2</v>
      </c>
      <c r="Q54">
        <v>2.5000000000000001E-2</v>
      </c>
    </row>
    <row r="55" spans="1:17" x14ac:dyDescent="0.25">
      <c r="A55">
        <v>50</v>
      </c>
      <c r="B55">
        <v>0.1983</v>
      </c>
      <c r="C55">
        <v>0.17</v>
      </c>
      <c r="D55">
        <v>0.11</v>
      </c>
      <c r="E55">
        <v>5.5E-2</v>
      </c>
      <c r="F55">
        <v>2.5000000000000001E-2</v>
      </c>
      <c r="J55">
        <v>55</v>
      </c>
      <c r="K55">
        <v>0.3</v>
      </c>
      <c r="N55">
        <v>55</v>
      </c>
      <c r="O55">
        <v>0.11</v>
      </c>
      <c r="P55">
        <v>5.5E-2</v>
      </c>
      <c r="Q55">
        <v>0.03</v>
      </c>
    </row>
    <row r="56" spans="1:17" x14ac:dyDescent="0.25">
      <c r="A56">
        <v>55</v>
      </c>
      <c r="B56">
        <v>0.28100000000000003</v>
      </c>
      <c r="C56">
        <v>0.3</v>
      </c>
      <c r="D56">
        <v>0.11</v>
      </c>
      <c r="E56">
        <v>5.5E-2</v>
      </c>
      <c r="F56">
        <v>0.03</v>
      </c>
      <c r="J56">
        <v>60</v>
      </c>
      <c r="K56" t="s">
        <v>287</v>
      </c>
      <c r="N56">
        <v>60</v>
      </c>
      <c r="O56">
        <v>0.12</v>
      </c>
      <c r="P56">
        <v>5.5E-2</v>
      </c>
      <c r="Q56" t="s">
        <v>287</v>
      </c>
    </row>
    <row r="57" spans="1:17" x14ac:dyDescent="0.25">
      <c r="A57">
        <v>60</v>
      </c>
      <c r="B57">
        <v>0.40920000000000001</v>
      </c>
      <c r="C57" t="s">
        <v>287</v>
      </c>
      <c r="D57">
        <v>0.12</v>
      </c>
      <c r="E57">
        <v>5.5E-2</v>
      </c>
      <c r="F57" t="s">
        <v>287</v>
      </c>
      <c r="J57">
        <v>64</v>
      </c>
      <c r="K57" t="s">
        <v>287</v>
      </c>
      <c r="N57">
        <v>64</v>
      </c>
      <c r="O57">
        <v>0.13</v>
      </c>
      <c r="P57">
        <v>6.5000000000000002E-2</v>
      </c>
      <c r="Q57" t="s">
        <v>287</v>
      </c>
    </row>
    <row r="58" spans="1:17" x14ac:dyDescent="0.25">
      <c r="A58">
        <v>64</v>
      </c>
      <c r="B58">
        <v>0.53300000000000003</v>
      </c>
      <c r="C58" t="s">
        <v>287</v>
      </c>
      <c r="D58">
        <v>0.13</v>
      </c>
      <c r="E58">
        <v>6.5000000000000002E-2</v>
      </c>
      <c r="F58" t="s">
        <v>287</v>
      </c>
      <c r="J58" t="s">
        <v>309</v>
      </c>
      <c r="N58" t="s">
        <v>309</v>
      </c>
    </row>
    <row r="59" spans="1:17" x14ac:dyDescent="0.25">
      <c r="A59" t="s">
        <v>309</v>
      </c>
      <c r="J59">
        <v>20</v>
      </c>
      <c r="K59">
        <v>1E-4</v>
      </c>
      <c r="N59">
        <v>20</v>
      </c>
      <c r="O59">
        <v>0.28000000000000003</v>
      </c>
      <c r="P59" t="s">
        <v>310</v>
      </c>
      <c r="Q59" t="s">
        <v>308</v>
      </c>
    </row>
    <row r="60" spans="1:17" x14ac:dyDescent="0.25">
      <c r="A60">
        <v>20</v>
      </c>
      <c r="B60">
        <v>1.77E-2</v>
      </c>
      <c r="C60">
        <v>1E-4</v>
      </c>
      <c r="D60">
        <v>0.28000000000000003</v>
      </c>
      <c r="E60" t="s">
        <v>310</v>
      </c>
      <c r="F60" t="s">
        <v>308</v>
      </c>
      <c r="J60">
        <v>25</v>
      </c>
      <c r="K60">
        <v>1.2999999999999999E-2</v>
      </c>
      <c r="N60">
        <v>25</v>
      </c>
      <c r="O60">
        <v>0.13500000000000001</v>
      </c>
      <c r="P60">
        <v>0.16</v>
      </c>
      <c r="Q60" t="s">
        <v>287</v>
      </c>
    </row>
    <row r="61" spans="1:17" x14ac:dyDescent="0.25">
      <c r="A61">
        <v>25</v>
      </c>
      <c r="B61">
        <v>1.9199999999999998E-2</v>
      </c>
      <c r="C61">
        <v>1.2999999999999999E-2</v>
      </c>
      <c r="D61">
        <v>0.13500000000000001</v>
      </c>
      <c r="E61">
        <v>0.16</v>
      </c>
      <c r="F61" t="s">
        <v>287</v>
      </c>
      <c r="J61">
        <v>30</v>
      </c>
      <c r="K61">
        <v>1.4E-2</v>
      </c>
      <c r="N61">
        <v>30</v>
      </c>
      <c r="O61">
        <v>0.13500000000000001</v>
      </c>
      <c r="P61">
        <v>0.08</v>
      </c>
      <c r="Q61">
        <v>0.06</v>
      </c>
    </row>
    <row r="62" spans="1:17" x14ac:dyDescent="0.25">
      <c r="A62">
        <v>30</v>
      </c>
      <c r="B62">
        <v>2.4500000000000001E-2</v>
      </c>
      <c r="C62">
        <v>1.4E-2</v>
      </c>
      <c r="D62">
        <v>0.13500000000000001</v>
      </c>
      <c r="E62">
        <v>0.08</v>
      </c>
      <c r="F62">
        <v>0.06</v>
      </c>
      <c r="J62">
        <v>35</v>
      </c>
      <c r="K62">
        <v>1.9E-2</v>
      </c>
      <c r="N62">
        <v>35</v>
      </c>
      <c r="O62">
        <v>0.13</v>
      </c>
      <c r="P62">
        <v>7.0000000000000007E-2</v>
      </c>
      <c r="Q62">
        <v>3.5000000000000003E-2</v>
      </c>
    </row>
    <row r="63" spans="1:17" x14ac:dyDescent="0.25">
      <c r="A63">
        <v>35</v>
      </c>
      <c r="B63">
        <v>4.41E-2</v>
      </c>
      <c r="C63">
        <v>1.9E-2</v>
      </c>
      <c r="D63">
        <v>0.13</v>
      </c>
      <c r="E63">
        <v>7.0000000000000007E-2</v>
      </c>
      <c r="F63">
        <v>3.5000000000000003E-2</v>
      </c>
      <c r="J63">
        <v>40</v>
      </c>
      <c r="K63">
        <v>3.9E-2</v>
      </c>
      <c r="N63">
        <v>40</v>
      </c>
      <c r="O63">
        <v>0.11</v>
      </c>
      <c r="P63">
        <v>6.5000000000000002E-2</v>
      </c>
      <c r="Q63">
        <v>0.03</v>
      </c>
    </row>
    <row r="64" spans="1:17" x14ac:dyDescent="0.25">
      <c r="A64">
        <v>40</v>
      </c>
      <c r="B64">
        <v>6.5500000000000003E-2</v>
      </c>
      <c r="C64">
        <v>3.9E-2</v>
      </c>
      <c r="D64">
        <v>0.11</v>
      </c>
      <c r="E64">
        <v>6.5000000000000002E-2</v>
      </c>
      <c r="F64">
        <v>0.03</v>
      </c>
      <c r="J64">
        <v>45</v>
      </c>
      <c r="K64">
        <v>6.5000000000000002E-2</v>
      </c>
      <c r="N64">
        <v>45</v>
      </c>
      <c r="O64">
        <v>0.105</v>
      </c>
      <c r="P64">
        <v>0.06</v>
      </c>
      <c r="Q64">
        <v>2.3E-2</v>
      </c>
    </row>
    <row r="65" spans="1:17" x14ac:dyDescent="0.25">
      <c r="A65">
        <v>45</v>
      </c>
      <c r="B65">
        <v>0.1043</v>
      </c>
      <c r="C65">
        <v>6.5000000000000002E-2</v>
      </c>
      <c r="D65">
        <v>0.105</v>
      </c>
      <c r="E65">
        <v>0.06</v>
      </c>
      <c r="F65">
        <v>2.3E-2</v>
      </c>
      <c r="J65">
        <v>50</v>
      </c>
      <c r="K65">
        <v>0.14000000000000001</v>
      </c>
      <c r="N65">
        <v>50</v>
      </c>
      <c r="O65">
        <v>0.1</v>
      </c>
      <c r="P65">
        <v>0.05</v>
      </c>
      <c r="Q65">
        <v>2.4E-2</v>
      </c>
    </row>
    <row r="66" spans="1:17" x14ac:dyDescent="0.25">
      <c r="A66">
        <v>50</v>
      </c>
      <c r="B66">
        <v>0.1555</v>
      </c>
      <c r="C66">
        <v>0.14000000000000001</v>
      </c>
      <c r="D66">
        <v>0.1</v>
      </c>
      <c r="E66">
        <v>0.05</v>
      </c>
      <c r="F66">
        <v>2.4E-2</v>
      </c>
      <c r="J66">
        <v>55</v>
      </c>
      <c r="K66">
        <v>0.34</v>
      </c>
      <c r="N66">
        <v>55</v>
      </c>
      <c r="O66">
        <v>0.1</v>
      </c>
      <c r="P66">
        <v>0.05</v>
      </c>
      <c r="Q66">
        <v>2.75E-2</v>
      </c>
    </row>
    <row r="67" spans="1:17" x14ac:dyDescent="0.25">
      <c r="A67">
        <v>55</v>
      </c>
      <c r="B67">
        <v>0.2228</v>
      </c>
      <c r="C67">
        <v>0.34</v>
      </c>
      <c r="D67">
        <v>0.1</v>
      </c>
      <c r="E67">
        <v>0.05</v>
      </c>
      <c r="F67">
        <v>2.75E-2</v>
      </c>
      <c r="J67">
        <v>60</v>
      </c>
      <c r="K67" t="s">
        <v>287</v>
      </c>
      <c r="N67">
        <v>60</v>
      </c>
      <c r="O67">
        <v>0.105</v>
      </c>
      <c r="P67">
        <v>5.5E-2</v>
      </c>
      <c r="Q67" t="s">
        <v>287</v>
      </c>
    </row>
    <row r="68" spans="1:17" x14ac:dyDescent="0.25">
      <c r="A68">
        <v>60</v>
      </c>
      <c r="B68">
        <v>0.30580000000000002</v>
      </c>
      <c r="C68" t="s">
        <v>287</v>
      </c>
      <c r="D68">
        <v>0.105</v>
      </c>
      <c r="E68">
        <v>5.5E-2</v>
      </c>
      <c r="F68" t="s">
        <v>287</v>
      </c>
      <c r="J68">
        <v>64</v>
      </c>
      <c r="K68" t="s">
        <v>287</v>
      </c>
      <c r="N68">
        <v>64</v>
      </c>
      <c r="O68">
        <v>0.13</v>
      </c>
      <c r="P68">
        <v>6.5000000000000002E-2</v>
      </c>
      <c r="Q68" t="s">
        <v>287</v>
      </c>
    </row>
    <row r="69" spans="1:17" x14ac:dyDescent="0.25">
      <c r="A69">
        <v>64</v>
      </c>
      <c r="B69">
        <v>0.40150000000000002</v>
      </c>
      <c r="C69" t="s">
        <v>287</v>
      </c>
      <c r="D69">
        <v>0.13</v>
      </c>
      <c r="E69">
        <v>6.5000000000000002E-2</v>
      </c>
      <c r="F69" t="s">
        <v>287</v>
      </c>
    </row>
    <row r="72" spans="1:17" x14ac:dyDescent="0.25">
      <c r="C72" t="s">
        <v>301</v>
      </c>
    </row>
    <row r="73" spans="1:17" x14ac:dyDescent="0.25">
      <c r="A73" t="s">
        <v>303</v>
      </c>
      <c r="B73" t="s">
        <v>304</v>
      </c>
      <c r="C73" t="s">
        <v>305</v>
      </c>
      <c r="D73" t="s">
        <v>302</v>
      </c>
      <c r="E73" t="s">
        <v>306</v>
      </c>
    </row>
    <row r="74" spans="1:17" x14ac:dyDescent="0.25">
      <c r="D74" t="s">
        <v>307</v>
      </c>
      <c r="E74" t="s">
        <v>299</v>
      </c>
      <c r="F74" t="s">
        <v>300</v>
      </c>
    </row>
    <row r="75" spans="1:17" x14ac:dyDescent="0.25">
      <c r="A75" t="s">
        <v>241</v>
      </c>
    </row>
    <row r="76" spans="1:17" x14ac:dyDescent="0.25">
      <c r="A76">
        <v>20</v>
      </c>
      <c r="B76">
        <v>3.2000000000000001E-2</v>
      </c>
      <c r="C76">
        <v>1.35E-2</v>
      </c>
      <c r="D76">
        <v>0.25</v>
      </c>
      <c r="E76" t="s">
        <v>308</v>
      </c>
      <c r="F76" t="s">
        <v>308</v>
      </c>
    </row>
    <row r="77" spans="1:17" x14ac:dyDescent="0.25">
      <c r="A77">
        <v>25</v>
      </c>
      <c r="B77">
        <v>3.49E-2</v>
      </c>
      <c r="C77">
        <v>1.35E-2</v>
      </c>
      <c r="D77">
        <v>17</v>
      </c>
      <c r="E77">
        <v>0.12</v>
      </c>
      <c r="F77" t="s">
        <v>308</v>
      </c>
    </row>
    <row r="78" spans="1:17" x14ac:dyDescent="0.25">
      <c r="A78">
        <v>30</v>
      </c>
      <c r="B78">
        <v>4.1200000000000001E-2</v>
      </c>
      <c r="C78">
        <v>2.1000000000000001E-2</v>
      </c>
      <c r="D78">
        <v>13.5</v>
      </c>
      <c r="E78">
        <v>7</v>
      </c>
      <c r="F78">
        <v>0.08</v>
      </c>
    </row>
    <row r="79" spans="1:17" x14ac:dyDescent="0.25">
      <c r="A79">
        <v>35</v>
      </c>
      <c r="B79">
        <v>7.17E-2</v>
      </c>
      <c r="C79">
        <v>3.3000000000000002E-2</v>
      </c>
      <c r="D79">
        <v>13.5</v>
      </c>
      <c r="E79">
        <v>6</v>
      </c>
      <c r="F79">
        <v>3</v>
      </c>
    </row>
    <row r="80" spans="1:17" x14ac:dyDescent="0.25">
      <c r="A80">
        <v>40</v>
      </c>
      <c r="B80">
        <v>0.10009999999999999</v>
      </c>
      <c r="C80">
        <v>5.5E-2</v>
      </c>
      <c r="D80">
        <v>13</v>
      </c>
      <c r="E80">
        <v>6</v>
      </c>
      <c r="F80">
        <v>2.5</v>
      </c>
    </row>
    <row r="81" spans="1:6" x14ac:dyDescent="0.25">
      <c r="A81">
        <v>45</v>
      </c>
      <c r="B81">
        <v>0.1399</v>
      </c>
      <c r="C81">
        <v>0.09</v>
      </c>
      <c r="D81">
        <v>12</v>
      </c>
      <c r="E81">
        <v>6</v>
      </c>
      <c r="F81">
        <v>2.2999999999999998</v>
      </c>
    </row>
    <row r="82" spans="1:6" x14ac:dyDescent="0.25">
      <c r="A82">
        <v>50</v>
      </c>
      <c r="B82">
        <v>0.1983</v>
      </c>
      <c r="C82">
        <v>0.17</v>
      </c>
      <c r="D82">
        <v>11</v>
      </c>
      <c r="E82">
        <v>5.5</v>
      </c>
      <c r="F82">
        <v>2.5</v>
      </c>
    </row>
    <row r="83" spans="1:6" x14ac:dyDescent="0.25">
      <c r="A83">
        <v>55</v>
      </c>
      <c r="B83">
        <v>0.28100000000000003</v>
      </c>
      <c r="C83">
        <v>0.3</v>
      </c>
      <c r="D83">
        <v>11</v>
      </c>
      <c r="E83">
        <v>5.5</v>
      </c>
      <c r="F83">
        <v>3</v>
      </c>
    </row>
    <row r="84" spans="1:6" x14ac:dyDescent="0.25">
      <c r="A84">
        <v>60</v>
      </c>
      <c r="B84">
        <v>0.40920000000000001</v>
      </c>
      <c r="C84" t="s">
        <v>287</v>
      </c>
      <c r="D84">
        <v>12</v>
      </c>
      <c r="E84">
        <v>5.5</v>
      </c>
      <c r="F84" t="s">
        <v>287</v>
      </c>
    </row>
    <row r="85" spans="1:6" x14ac:dyDescent="0.25">
      <c r="A85">
        <v>64</v>
      </c>
      <c r="B85">
        <v>0.53300000000000003</v>
      </c>
      <c r="C85" t="s">
        <v>287</v>
      </c>
      <c r="D85">
        <v>13</v>
      </c>
      <c r="E85">
        <v>6.5</v>
      </c>
      <c r="F85" t="s">
        <v>287</v>
      </c>
    </row>
    <row r="86" spans="1:6" x14ac:dyDescent="0.25">
      <c r="A86" t="s">
        <v>309</v>
      </c>
    </row>
    <row r="87" spans="1:6" x14ac:dyDescent="0.25">
      <c r="A87">
        <v>20</v>
      </c>
      <c r="B87">
        <v>1.77E-2</v>
      </c>
      <c r="C87">
        <v>1E-4</v>
      </c>
      <c r="D87">
        <v>0.28000000000000003</v>
      </c>
      <c r="E87" t="s">
        <v>310</v>
      </c>
      <c r="F87" t="s">
        <v>308</v>
      </c>
    </row>
    <row r="88" spans="1:6" x14ac:dyDescent="0.25">
      <c r="A88">
        <v>25</v>
      </c>
      <c r="B88">
        <v>1.9199999999999998E-2</v>
      </c>
      <c r="C88">
        <v>1.2999999999999999E-2</v>
      </c>
      <c r="D88">
        <v>13.5</v>
      </c>
      <c r="E88">
        <v>0.16</v>
      </c>
      <c r="F88" t="s">
        <v>287</v>
      </c>
    </row>
    <row r="89" spans="1:6" x14ac:dyDescent="0.25">
      <c r="A89">
        <v>30</v>
      </c>
      <c r="B89">
        <v>2.4500000000000001E-2</v>
      </c>
      <c r="C89">
        <v>1.4E-2</v>
      </c>
      <c r="D89">
        <v>13.5</v>
      </c>
      <c r="E89">
        <v>8</v>
      </c>
      <c r="F89">
        <v>0.06</v>
      </c>
    </row>
    <row r="90" spans="1:6" x14ac:dyDescent="0.25">
      <c r="A90">
        <v>35</v>
      </c>
      <c r="B90">
        <v>4.41E-2</v>
      </c>
      <c r="C90">
        <v>1.9E-2</v>
      </c>
      <c r="D90">
        <v>13</v>
      </c>
      <c r="E90">
        <v>7</v>
      </c>
      <c r="F90">
        <v>3.5</v>
      </c>
    </row>
    <row r="91" spans="1:6" x14ac:dyDescent="0.25">
      <c r="A91">
        <v>40</v>
      </c>
      <c r="B91">
        <v>6.5500000000000003E-2</v>
      </c>
      <c r="C91">
        <v>3.9E-2</v>
      </c>
      <c r="D91">
        <v>11</v>
      </c>
      <c r="E91">
        <v>6.5</v>
      </c>
      <c r="F91">
        <v>3</v>
      </c>
    </row>
    <row r="92" spans="1:6" x14ac:dyDescent="0.25">
      <c r="A92">
        <v>45</v>
      </c>
      <c r="B92">
        <v>0.1043</v>
      </c>
      <c r="C92">
        <v>6.5000000000000002E-2</v>
      </c>
      <c r="D92">
        <v>10.5</v>
      </c>
      <c r="E92">
        <v>6</v>
      </c>
      <c r="F92">
        <v>2.2999999999999998</v>
      </c>
    </row>
    <row r="93" spans="1:6" x14ac:dyDescent="0.25">
      <c r="A93">
        <v>50</v>
      </c>
      <c r="B93">
        <v>0.1555</v>
      </c>
      <c r="C93">
        <v>0.14000000000000001</v>
      </c>
      <c r="D93">
        <v>10</v>
      </c>
      <c r="E93">
        <v>5</v>
      </c>
      <c r="F93">
        <v>2.4</v>
      </c>
    </row>
    <row r="94" spans="1:6" x14ac:dyDescent="0.25">
      <c r="A94">
        <v>55</v>
      </c>
      <c r="B94">
        <v>0.2228</v>
      </c>
      <c r="C94">
        <v>0.34</v>
      </c>
      <c r="D94">
        <v>10</v>
      </c>
      <c r="E94">
        <v>5</v>
      </c>
      <c r="F94">
        <v>2.75</v>
      </c>
    </row>
    <row r="95" spans="1:6" x14ac:dyDescent="0.25">
      <c r="A95">
        <v>60</v>
      </c>
      <c r="B95">
        <v>0.30580000000000002</v>
      </c>
      <c r="C95" t="s">
        <v>287</v>
      </c>
      <c r="D95">
        <v>10.5</v>
      </c>
      <c r="E95">
        <v>5.5</v>
      </c>
      <c r="F95" t="s">
        <v>287</v>
      </c>
    </row>
    <row r="96" spans="1:6" x14ac:dyDescent="0.25">
      <c r="A96">
        <v>64</v>
      </c>
      <c r="B96">
        <v>0.40150000000000002</v>
      </c>
      <c r="C96" t="s">
        <v>287</v>
      </c>
      <c r="D96">
        <v>13</v>
      </c>
      <c r="E96">
        <v>6.5</v>
      </c>
      <c r="F96" t="s">
        <v>287</v>
      </c>
    </row>
  </sheetData>
  <hyperlinks>
    <hyperlink ref="A1" location="TOC!A1" display="TOC" xr:uid="{00000000-0004-0000-10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7"/>
  <sheetViews>
    <sheetView workbookViewId="0">
      <selection activeCell="H36" sqref="H36"/>
    </sheetView>
  </sheetViews>
  <sheetFormatPr defaultRowHeight="15" x14ac:dyDescent="0.25"/>
  <sheetData>
    <row r="1" spans="1:10" x14ac:dyDescent="0.25">
      <c r="A1" s="1" t="s">
        <v>0</v>
      </c>
      <c r="D1" s="64" t="s">
        <v>348</v>
      </c>
    </row>
    <row r="2" spans="1:10" x14ac:dyDescent="0.25">
      <c r="A2" s="12" t="s">
        <v>35</v>
      </c>
      <c r="B2" s="52" t="s">
        <v>385</v>
      </c>
      <c r="C2" s="52"/>
      <c r="D2" s="64" t="s">
        <v>349</v>
      </c>
    </row>
    <row r="3" spans="1:10" x14ac:dyDescent="0.25">
      <c r="A3" s="12" t="s">
        <v>36</v>
      </c>
      <c r="B3" s="52" t="s">
        <v>423</v>
      </c>
      <c r="C3" s="52"/>
      <c r="D3" s="137"/>
      <c r="E3" s="137"/>
      <c r="F3" s="137"/>
      <c r="G3" s="137"/>
    </row>
    <row r="4" spans="1:10" x14ac:dyDescent="0.25">
      <c r="J4" s="47" t="s">
        <v>350</v>
      </c>
    </row>
    <row r="5" spans="1:10" x14ac:dyDescent="0.25">
      <c r="B5" t="s">
        <v>347</v>
      </c>
    </row>
    <row r="6" spans="1:10" x14ac:dyDescent="0.25">
      <c r="B6" t="s">
        <v>301</v>
      </c>
    </row>
    <row r="7" spans="1:10" x14ac:dyDescent="0.25">
      <c r="A7" s="106" t="s">
        <v>365</v>
      </c>
      <c r="B7" s="105" t="s">
        <v>384</v>
      </c>
    </row>
    <row r="8" spans="1:10" x14ac:dyDescent="0.25">
      <c r="A8">
        <v>20</v>
      </c>
      <c r="B8" s="131">
        <v>1.1049999999999999E-4</v>
      </c>
    </row>
    <row r="9" spans="1:10" x14ac:dyDescent="0.25">
      <c r="A9">
        <v>25</v>
      </c>
      <c r="B9" s="131">
        <v>1.315E-4</v>
      </c>
      <c r="C9" s="90"/>
    </row>
    <row r="10" spans="1:10" x14ac:dyDescent="0.25">
      <c r="A10">
        <v>30</v>
      </c>
      <c r="B10" s="131">
        <v>1.6100000000000001E-4</v>
      </c>
      <c r="C10" s="90"/>
    </row>
    <row r="11" spans="1:10" x14ac:dyDescent="0.25">
      <c r="A11">
        <v>35</v>
      </c>
      <c r="B11" s="131">
        <v>2.3199999999999997E-4</v>
      </c>
      <c r="C11" s="90"/>
    </row>
    <row r="12" spans="1:10" x14ac:dyDescent="0.25">
      <c r="A12">
        <v>40</v>
      </c>
      <c r="B12" s="131">
        <v>4.3799999999999997E-4</v>
      </c>
      <c r="C12" s="90"/>
    </row>
    <row r="13" spans="1:10" x14ac:dyDescent="0.25">
      <c r="A13">
        <v>45</v>
      </c>
      <c r="B13" s="131">
        <v>7.2499999999999995E-4</v>
      </c>
      <c r="C13" s="90"/>
    </row>
    <row r="14" spans="1:10" x14ac:dyDescent="0.25">
      <c r="A14">
        <v>50</v>
      </c>
      <c r="B14" s="131">
        <v>1.4900000000000002E-3</v>
      </c>
      <c r="C14" s="90"/>
    </row>
    <row r="15" spans="1:10" x14ac:dyDescent="0.25">
      <c r="A15">
        <v>55</v>
      </c>
      <c r="B15" s="131">
        <v>3.2799999999999995E-3</v>
      </c>
      <c r="C15" s="90"/>
    </row>
    <row r="16" spans="1:10" x14ac:dyDescent="0.25">
      <c r="A16">
        <v>60</v>
      </c>
      <c r="B16" s="57"/>
      <c r="C16" s="90"/>
    </row>
    <row r="17" spans="1:3" x14ac:dyDescent="0.25">
      <c r="A17">
        <v>64</v>
      </c>
      <c r="B17" s="112"/>
      <c r="C17" s="90"/>
    </row>
  </sheetData>
  <mergeCells count="2">
    <mergeCell ref="D3:E3"/>
    <mergeCell ref="F3:G3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K141"/>
  <sheetViews>
    <sheetView zoomScaleNormal="100" workbookViewId="0">
      <selection activeCell="E9" sqref="E9"/>
    </sheetView>
  </sheetViews>
  <sheetFormatPr defaultRowHeight="15" x14ac:dyDescent="0.25"/>
  <cols>
    <col min="1" max="1" width="13.42578125" customWidth="1"/>
    <col min="2" max="3" width="9.140625" style="23"/>
    <col min="4" max="4" width="12.28515625" style="23" customWidth="1"/>
    <col min="5" max="5" width="11.42578125" style="23" customWidth="1"/>
    <col min="6" max="6" width="9.140625" style="23"/>
    <col min="15" max="15" width="11" bestFit="1" customWidth="1"/>
    <col min="16" max="16" width="11.140625" customWidth="1"/>
  </cols>
  <sheetData>
    <row r="1" spans="1:2" x14ac:dyDescent="0.25">
      <c r="A1" s="1" t="s">
        <v>0</v>
      </c>
    </row>
    <row r="2" spans="1:2" x14ac:dyDescent="0.25">
      <c r="A2" s="75" t="s">
        <v>355</v>
      </c>
      <c r="B2" s="65" t="s">
        <v>347</v>
      </c>
    </row>
    <row r="3" spans="1:2" x14ac:dyDescent="0.25">
      <c r="A3" s="1"/>
      <c r="B3" t="s">
        <v>301</v>
      </c>
    </row>
    <row r="4" spans="1:2" x14ac:dyDescent="0.25">
      <c r="A4" s="16" t="s">
        <v>303</v>
      </c>
      <c r="B4" t="s">
        <v>305</v>
      </c>
    </row>
    <row r="5" spans="1:2" x14ac:dyDescent="0.25">
      <c r="A5" s="16">
        <v>20</v>
      </c>
      <c r="B5" s="23">
        <f t="shared" ref="B5:B12" si="0">B21*0.3+B33*0.7</f>
        <v>1.1049999999999999E-2</v>
      </c>
    </row>
    <row r="6" spans="1:2" x14ac:dyDescent="0.25">
      <c r="A6">
        <v>25</v>
      </c>
      <c r="B6" s="23">
        <f t="shared" si="0"/>
        <v>1.3149999999999998E-2</v>
      </c>
    </row>
    <row r="7" spans="1:2" x14ac:dyDescent="0.25">
      <c r="A7">
        <v>30</v>
      </c>
      <c r="B7" s="23">
        <f t="shared" si="0"/>
        <v>1.61E-2</v>
      </c>
    </row>
    <row r="8" spans="1:2" x14ac:dyDescent="0.25">
      <c r="A8">
        <v>35</v>
      </c>
      <c r="B8" s="23">
        <f t="shared" si="0"/>
        <v>2.3199999999999998E-2</v>
      </c>
    </row>
    <row r="9" spans="1:2" x14ac:dyDescent="0.25">
      <c r="A9">
        <v>40</v>
      </c>
      <c r="B9" s="23">
        <f t="shared" si="0"/>
        <v>4.3799999999999999E-2</v>
      </c>
    </row>
    <row r="10" spans="1:2" x14ac:dyDescent="0.25">
      <c r="A10">
        <v>45</v>
      </c>
      <c r="B10" s="23">
        <f t="shared" si="0"/>
        <v>7.2499999999999995E-2</v>
      </c>
    </row>
    <row r="11" spans="1:2" x14ac:dyDescent="0.25">
      <c r="A11">
        <v>50</v>
      </c>
      <c r="B11" s="23">
        <f t="shared" si="0"/>
        <v>0.14900000000000002</v>
      </c>
    </row>
    <row r="12" spans="1:2" x14ac:dyDescent="0.25">
      <c r="A12">
        <v>55</v>
      </c>
      <c r="B12" s="23">
        <f t="shared" si="0"/>
        <v>0.32799999999999996</v>
      </c>
    </row>
    <row r="13" spans="1:2" x14ac:dyDescent="0.25">
      <c r="A13">
        <v>60</v>
      </c>
      <c r="B13" s="56" t="s">
        <v>287</v>
      </c>
    </row>
    <row r="14" spans="1:2" x14ac:dyDescent="0.25">
      <c r="A14">
        <v>64</v>
      </c>
      <c r="B14" s="56" t="s">
        <v>287</v>
      </c>
    </row>
    <row r="15" spans="1:2" x14ac:dyDescent="0.25">
      <c r="B15" s="56"/>
    </row>
    <row r="16" spans="1:2" x14ac:dyDescent="0.25">
      <c r="A16" s="75" t="s">
        <v>353</v>
      </c>
    </row>
    <row r="17" spans="1:6" x14ac:dyDescent="0.25">
      <c r="B17" t="s">
        <v>301</v>
      </c>
    </row>
    <row r="18" spans="1:6" x14ac:dyDescent="0.25">
      <c r="A18" s="16" t="s">
        <v>303</v>
      </c>
      <c r="B18" t="s">
        <v>305</v>
      </c>
      <c r="F18"/>
    </row>
    <row r="19" spans="1:6" x14ac:dyDescent="0.25">
      <c r="A19" s="16"/>
      <c r="B19"/>
      <c r="F19"/>
    </row>
    <row r="20" spans="1:6" x14ac:dyDescent="0.25">
      <c r="A20" s="16" t="s">
        <v>241</v>
      </c>
      <c r="B20"/>
      <c r="F20"/>
    </row>
    <row r="21" spans="1:6" x14ac:dyDescent="0.25">
      <c r="A21" s="16">
        <v>20</v>
      </c>
      <c r="B21" s="56">
        <v>1.35E-2</v>
      </c>
      <c r="F21"/>
    </row>
    <row r="22" spans="1:6" x14ac:dyDescent="0.25">
      <c r="A22">
        <v>25</v>
      </c>
      <c r="B22">
        <v>1.35E-2</v>
      </c>
      <c r="F22"/>
    </row>
    <row r="23" spans="1:6" x14ac:dyDescent="0.25">
      <c r="A23">
        <v>30</v>
      </c>
      <c r="B23" s="58">
        <v>2.1000000000000001E-2</v>
      </c>
      <c r="F23"/>
    </row>
    <row r="24" spans="1:6" x14ac:dyDescent="0.25">
      <c r="A24">
        <v>35</v>
      </c>
      <c r="B24" s="58">
        <v>3.3000000000000002E-2</v>
      </c>
      <c r="F24"/>
    </row>
    <row r="25" spans="1:6" x14ac:dyDescent="0.25">
      <c r="A25">
        <v>40</v>
      </c>
      <c r="B25" s="58">
        <v>5.5E-2</v>
      </c>
      <c r="F25"/>
    </row>
    <row r="26" spans="1:6" x14ac:dyDescent="0.25">
      <c r="A26">
        <v>45</v>
      </c>
      <c r="B26" s="58">
        <v>0.09</v>
      </c>
      <c r="F26"/>
    </row>
    <row r="27" spans="1:6" x14ac:dyDescent="0.25">
      <c r="A27">
        <v>50</v>
      </c>
      <c r="B27" s="58">
        <v>0.17</v>
      </c>
      <c r="F27"/>
    </row>
    <row r="28" spans="1:6" x14ac:dyDescent="0.25">
      <c r="A28">
        <v>55</v>
      </c>
      <c r="B28" s="58">
        <v>0.3</v>
      </c>
      <c r="F28"/>
    </row>
    <row r="29" spans="1:6" x14ac:dyDescent="0.25">
      <c r="A29">
        <v>60</v>
      </c>
      <c r="B29" s="56" t="s">
        <v>287</v>
      </c>
      <c r="F29"/>
    </row>
    <row r="30" spans="1:6" x14ac:dyDescent="0.25">
      <c r="A30">
        <v>64</v>
      </c>
      <c r="B30" s="56" t="s">
        <v>287</v>
      </c>
      <c r="F30"/>
    </row>
    <row r="31" spans="1:6" x14ac:dyDescent="0.25">
      <c r="A31" s="75" t="s">
        <v>354</v>
      </c>
      <c r="B31" s="56"/>
      <c r="F31"/>
    </row>
    <row r="32" spans="1:6" x14ac:dyDescent="0.25">
      <c r="A32" s="49" t="s">
        <v>309</v>
      </c>
      <c r="B32" s="54"/>
      <c r="F32"/>
    </row>
    <row r="33" spans="1:6" x14ac:dyDescent="0.25">
      <c r="A33">
        <v>20</v>
      </c>
      <c r="B33" s="58">
        <v>0.01</v>
      </c>
      <c r="F33"/>
    </row>
    <row r="34" spans="1:6" x14ac:dyDescent="0.25">
      <c r="A34">
        <v>25</v>
      </c>
      <c r="B34" s="58">
        <v>1.2999999999999999E-2</v>
      </c>
      <c r="F34"/>
    </row>
    <row r="35" spans="1:6" x14ac:dyDescent="0.25">
      <c r="A35">
        <v>30</v>
      </c>
      <c r="B35" s="58">
        <v>1.4E-2</v>
      </c>
      <c r="F35"/>
    </row>
    <row r="36" spans="1:6" x14ac:dyDescent="0.25">
      <c r="A36">
        <v>35</v>
      </c>
      <c r="B36" s="58">
        <v>1.9E-2</v>
      </c>
      <c r="F36"/>
    </row>
    <row r="37" spans="1:6" x14ac:dyDescent="0.25">
      <c r="A37">
        <v>40</v>
      </c>
      <c r="B37" s="58">
        <v>3.9E-2</v>
      </c>
      <c r="F37"/>
    </row>
    <row r="38" spans="1:6" x14ac:dyDescent="0.25">
      <c r="A38">
        <v>45</v>
      </c>
      <c r="B38" s="58">
        <v>6.5000000000000002E-2</v>
      </c>
      <c r="F38"/>
    </row>
    <row r="39" spans="1:6" x14ac:dyDescent="0.25">
      <c r="A39">
        <v>50</v>
      </c>
      <c r="B39" s="58">
        <v>0.14000000000000001</v>
      </c>
      <c r="F39"/>
    </row>
    <row r="40" spans="1:6" x14ac:dyDescent="0.25">
      <c r="A40">
        <v>55</v>
      </c>
      <c r="B40" s="58">
        <v>0.34</v>
      </c>
      <c r="F40"/>
    </row>
    <row r="41" spans="1:6" x14ac:dyDescent="0.25">
      <c r="A41">
        <v>60</v>
      </c>
      <c r="B41" s="58" t="s">
        <v>287</v>
      </c>
      <c r="C41" s="83"/>
      <c r="D41" s="83"/>
      <c r="E41" s="83"/>
      <c r="F41"/>
    </row>
    <row r="42" spans="1:6" x14ac:dyDescent="0.25">
      <c r="A42">
        <v>64</v>
      </c>
      <c r="B42" s="58" t="s">
        <v>287</v>
      </c>
      <c r="C42" s="67"/>
      <c r="D42" s="67"/>
      <c r="E42" s="67"/>
      <c r="F42"/>
    </row>
    <row r="43" spans="1:6" s="63" customFormat="1" x14ac:dyDescent="0.25">
      <c r="B43" s="61"/>
      <c r="C43" s="61"/>
      <c r="D43" s="61"/>
      <c r="E43" s="61"/>
      <c r="F43" s="61"/>
    </row>
    <row r="45" spans="1:6" x14ac:dyDescent="0.25">
      <c r="A45" t="s">
        <v>328</v>
      </c>
      <c r="B45" t="s">
        <v>341</v>
      </c>
      <c r="C45" t="s">
        <v>343</v>
      </c>
      <c r="D45" t="s">
        <v>342</v>
      </c>
      <c r="E45"/>
    </row>
    <row r="46" spans="1:6" x14ac:dyDescent="0.25">
      <c r="A46" t="s">
        <v>330</v>
      </c>
      <c r="B46">
        <v>282</v>
      </c>
      <c r="C46">
        <v>4712720</v>
      </c>
      <c r="D46">
        <v>16712</v>
      </c>
      <c r="E46"/>
    </row>
    <row r="47" spans="1:6" x14ac:dyDescent="0.25">
      <c r="A47" t="s">
        <v>331</v>
      </c>
      <c r="B47">
        <v>424</v>
      </c>
      <c r="C47">
        <v>8075014</v>
      </c>
      <c r="D47">
        <v>19045</v>
      </c>
      <c r="E47"/>
    </row>
    <row r="48" spans="1:6" x14ac:dyDescent="0.25">
      <c r="A48" t="s">
        <v>332</v>
      </c>
      <c r="B48">
        <v>858</v>
      </c>
      <c r="C48">
        <v>17403237</v>
      </c>
      <c r="D48">
        <v>20283</v>
      </c>
      <c r="E48"/>
    </row>
    <row r="49" spans="1:5" x14ac:dyDescent="0.25">
      <c r="A49" t="s">
        <v>333</v>
      </c>
      <c r="B49">
        <v>1035</v>
      </c>
      <c r="C49">
        <v>21944250</v>
      </c>
      <c r="D49">
        <v>21202</v>
      </c>
      <c r="E49"/>
    </row>
    <row r="50" spans="1:5" x14ac:dyDescent="0.25">
      <c r="A50" t="s">
        <v>334</v>
      </c>
      <c r="B50">
        <v>850</v>
      </c>
      <c r="C50">
        <v>20328683</v>
      </c>
      <c r="D50">
        <v>23916</v>
      </c>
      <c r="E50"/>
    </row>
    <row r="51" spans="1:5" x14ac:dyDescent="0.25">
      <c r="A51" t="s">
        <v>335</v>
      </c>
      <c r="B51">
        <v>490</v>
      </c>
      <c r="C51">
        <v>11690604</v>
      </c>
      <c r="D51">
        <v>23858</v>
      </c>
      <c r="E51"/>
    </row>
    <row r="52" spans="1:5" x14ac:dyDescent="0.25">
      <c r="A52" t="s">
        <v>336</v>
      </c>
      <c r="B52">
        <v>251</v>
      </c>
      <c r="C52">
        <v>5886519</v>
      </c>
      <c r="D52">
        <v>23452</v>
      </c>
      <c r="E52"/>
    </row>
    <row r="53" spans="1:5" x14ac:dyDescent="0.25">
      <c r="A53" t="s">
        <v>337</v>
      </c>
      <c r="B53">
        <v>111</v>
      </c>
      <c r="C53">
        <v>2550898</v>
      </c>
      <c r="D53">
        <v>22981</v>
      </c>
      <c r="E53"/>
    </row>
    <row r="54" spans="1:5" x14ac:dyDescent="0.25">
      <c r="A54" t="s">
        <v>338</v>
      </c>
      <c r="B54">
        <v>73</v>
      </c>
      <c r="C54">
        <v>1704301</v>
      </c>
      <c r="D54">
        <v>23347</v>
      </c>
      <c r="E54"/>
    </row>
    <row r="55" spans="1:5" x14ac:dyDescent="0.25">
      <c r="A55" t="s">
        <v>339</v>
      </c>
      <c r="B55">
        <v>22</v>
      </c>
      <c r="C55">
        <v>459519</v>
      </c>
      <c r="D55">
        <v>20887</v>
      </c>
      <c r="E55"/>
    </row>
    <row r="56" spans="1:5" x14ac:dyDescent="0.25">
      <c r="A56" t="s">
        <v>340</v>
      </c>
      <c r="B56">
        <v>6</v>
      </c>
      <c r="C56">
        <v>122631</v>
      </c>
      <c r="D56">
        <v>20439</v>
      </c>
      <c r="E56"/>
    </row>
    <row r="57" spans="1:5" x14ac:dyDescent="0.25">
      <c r="A57" t="s">
        <v>298</v>
      </c>
      <c r="B57">
        <v>4402</v>
      </c>
      <c r="C57">
        <v>94878376</v>
      </c>
      <c r="D57">
        <v>21553</v>
      </c>
      <c r="E57"/>
    </row>
    <row r="58" spans="1:5" x14ac:dyDescent="0.25">
      <c r="B58"/>
      <c r="C58"/>
      <c r="D58"/>
      <c r="E58"/>
    </row>
    <row r="69" spans="3:3" x14ac:dyDescent="0.25">
      <c r="C69"/>
    </row>
    <row r="90" spans="1:63" ht="19.5" customHeight="1" x14ac:dyDescent="0.25">
      <c r="C90" t="s">
        <v>301</v>
      </c>
      <c r="J90" s="16" t="s">
        <v>303</v>
      </c>
      <c r="K90" t="s">
        <v>305</v>
      </c>
      <c r="N90" s="16" t="s">
        <v>303</v>
      </c>
      <c r="O90" s="16" t="s">
        <v>302</v>
      </c>
      <c r="P90" t="s">
        <v>306</v>
      </c>
      <c r="Q90" s="23"/>
      <c r="AM90">
        <v>17</v>
      </c>
      <c r="AW90">
        <v>12</v>
      </c>
      <c r="BK90" t="s">
        <v>287</v>
      </c>
    </row>
    <row r="91" spans="1:63" x14ac:dyDescent="0.25">
      <c r="A91" s="16" t="s">
        <v>303</v>
      </c>
      <c r="B91" t="s">
        <v>304</v>
      </c>
      <c r="C91" t="s">
        <v>305</v>
      </c>
      <c r="D91" s="16" t="s">
        <v>302</v>
      </c>
      <c r="E91" t="s">
        <v>306</v>
      </c>
      <c r="I91" s="16"/>
      <c r="J91" s="16"/>
      <c r="L91" s="53"/>
      <c r="M91" s="53"/>
      <c r="N91" s="16"/>
      <c r="O91" s="16" t="s">
        <v>307</v>
      </c>
      <c r="P91" t="s">
        <v>299</v>
      </c>
      <c r="Q91" t="s">
        <v>300</v>
      </c>
    </row>
    <row r="92" spans="1:63" x14ac:dyDescent="0.25">
      <c r="A92" s="16"/>
      <c r="B92"/>
      <c r="C92"/>
      <c r="D92" s="16" t="s">
        <v>307</v>
      </c>
      <c r="E92" t="s">
        <v>299</v>
      </c>
      <c r="F92" t="s">
        <v>300</v>
      </c>
      <c r="I92" s="16"/>
      <c r="J92" s="16" t="s">
        <v>241</v>
      </c>
      <c r="L92" s="53"/>
      <c r="M92" s="53"/>
      <c r="N92" s="16" t="s">
        <v>241</v>
      </c>
      <c r="O92" s="16"/>
      <c r="Q92" s="16"/>
    </row>
    <row r="93" spans="1:63" x14ac:dyDescent="0.25">
      <c r="A93" s="16" t="s">
        <v>241</v>
      </c>
      <c r="B93"/>
      <c r="C93"/>
      <c r="D93" s="16"/>
      <c r="E93"/>
      <c r="F93" s="16"/>
      <c r="I93" s="16"/>
      <c r="J93" s="16">
        <v>20</v>
      </c>
      <c r="K93" s="56">
        <v>1.35E-2</v>
      </c>
      <c r="L93" s="53"/>
      <c r="M93" s="53"/>
      <c r="N93" s="16">
        <v>20</v>
      </c>
      <c r="O93" s="53">
        <v>0.25</v>
      </c>
      <c r="P93" s="55" t="s">
        <v>308</v>
      </c>
      <c r="Q93" t="s">
        <v>308</v>
      </c>
    </row>
    <row r="94" spans="1:63" x14ac:dyDescent="0.25">
      <c r="A94" s="16">
        <v>20</v>
      </c>
      <c r="B94" s="58">
        <v>3.2000000000000001E-2</v>
      </c>
      <c r="C94" s="56">
        <v>1.35E-2</v>
      </c>
      <c r="D94" s="53">
        <v>0.25</v>
      </c>
      <c r="E94" s="55" t="s">
        <v>308</v>
      </c>
      <c r="F94" t="s">
        <v>308</v>
      </c>
      <c r="J94">
        <v>25</v>
      </c>
      <c r="K94">
        <v>1.35E-2</v>
      </c>
      <c r="N94">
        <v>25</v>
      </c>
      <c r="O94" s="57">
        <v>0.17</v>
      </c>
      <c r="P94" s="57">
        <v>0.12</v>
      </c>
      <c r="Q94" t="s">
        <v>308</v>
      </c>
    </row>
    <row r="95" spans="1:63" x14ac:dyDescent="0.25">
      <c r="A95">
        <v>25</v>
      </c>
      <c r="B95" s="56">
        <v>3.49E-2</v>
      </c>
      <c r="C95">
        <v>1.35E-2</v>
      </c>
      <c r="D95" s="57">
        <v>0.17</v>
      </c>
      <c r="E95" s="57">
        <v>0.12</v>
      </c>
      <c r="F95" t="s">
        <v>308</v>
      </c>
      <c r="G95" s="55"/>
      <c r="J95">
        <v>30</v>
      </c>
      <c r="K95" s="58">
        <v>2.1000000000000001E-2</v>
      </c>
      <c r="N95">
        <v>30</v>
      </c>
      <c r="O95" s="57">
        <v>0.13500000000000001</v>
      </c>
      <c r="P95" s="57">
        <v>7.0000000000000007E-2</v>
      </c>
      <c r="Q95" s="57">
        <v>0.08</v>
      </c>
    </row>
    <row r="96" spans="1:63" x14ac:dyDescent="0.25">
      <c r="A96">
        <v>30</v>
      </c>
      <c r="B96" s="56">
        <v>4.1200000000000001E-2</v>
      </c>
      <c r="C96" s="58">
        <v>2.1000000000000001E-2</v>
      </c>
      <c r="D96" s="57">
        <v>0.13500000000000001</v>
      </c>
      <c r="E96" s="57">
        <v>7.0000000000000007E-2</v>
      </c>
      <c r="F96" s="57">
        <v>0.08</v>
      </c>
      <c r="G96" s="55"/>
      <c r="J96">
        <v>35</v>
      </c>
      <c r="K96" s="58">
        <v>3.3000000000000002E-2</v>
      </c>
      <c r="N96">
        <v>35</v>
      </c>
      <c r="O96" s="57">
        <v>0.13500000000000001</v>
      </c>
      <c r="P96" s="57">
        <v>0.06</v>
      </c>
      <c r="Q96" s="57">
        <v>0.03</v>
      </c>
    </row>
    <row r="97" spans="1:17" x14ac:dyDescent="0.25">
      <c r="A97">
        <v>35</v>
      </c>
      <c r="B97" s="56">
        <v>7.17E-2</v>
      </c>
      <c r="C97" s="58">
        <v>3.3000000000000002E-2</v>
      </c>
      <c r="D97" s="57">
        <v>0.13500000000000001</v>
      </c>
      <c r="E97" s="57">
        <v>0.06</v>
      </c>
      <c r="F97" s="57">
        <v>0.03</v>
      </c>
      <c r="G97" s="55"/>
      <c r="J97">
        <v>40</v>
      </c>
      <c r="K97" s="58">
        <v>5.5E-2</v>
      </c>
      <c r="N97">
        <v>40</v>
      </c>
      <c r="O97" s="57">
        <v>0.13</v>
      </c>
      <c r="P97" s="57">
        <v>0.06</v>
      </c>
      <c r="Q97" s="57">
        <v>2.5000000000000001E-2</v>
      </c>
    </row>
    <row r="98" spans="1:17" x14ac:dyDescent="0.25">
      <c r="A98">
        <v>40</v>
      </c>
      <c r="B98" s="56">
        <v>0.10009999999999999</v>
      </c>
      <c r="C98" s="58">
        <v>5.5E-2</v>
      </c>
      <c r="D98" s="57">
        <v>0.13</v>
      </c>
      <c r="E98" s="57">
        <v>0.06</v>
      </c>
      <c r="F98" s="57">
        <v>2.5000000000000001E-2</v>
      </c>
      <c r="G98" s="55"/>
      <c r="J98">
        <v>45</v>
      </c>
      <c r="K98" s="58">
        <v>0.09</v>
      </c>
      <c r="N98">
        <v>45</v>
      </c>
      <c r="O98" s="57">
        <v>0.12</v>
      </c>
      <c r="P98" s="57">
        <v>0.06</v>
      </c>
      <c r="Q98" s="57">
        <v>2.3E-2</v>
      </c>
    </row>
    <row r="99" spans="1:17" x14ac:dyDescent="0.25">
      <c r="A99">
        <v>45</v>
      </c>
      <c r="B99" s="56">
        <v>0.1399</v>
      </c>
      <c r="C99" s="58">
        <v>0.09</v>
      </c>
      <c r="D99" s="57">
        <v>0.12</v>
      </c>
      <c r="E99" s="57">
        <v>0.06</v>
      </c>
      <c r="F99" s="57">
        <v>2.3E-2</v>
      </c>
      <c r="G99" s="55"/>
      <c r="J99">
        <v>50</v>
      </c>
      <c r="K99" s="58">
        <v>0.17</v>
      </c>
      <c r="N99">
        <v>50</v>
      </c>
      <c r="O99" s="57">
        <v>0.11</v>
      </c>
      <c r="P99" s="57">
        <v>5.5E-2</v>
      </c>
      <c r="Q99" s="57">
        <v>2.5000000000000001E-2</v>
      </c>
    </row>
    <row r="100" spans="1:17" x14ac:dyDescent="0.25">
      <c r="A100">
        <v>50</v>
      </c>
      <c r="B100" s="56">
        <v>0.1983</v>
      </c>
      <c r="C100" s="58">
        <v>0.17</v>
      </c>
      <c r="D100" s="57">
        <v>0.11</v>
      </c>
      <c r="E100" s="57">
        <v>5.5E-2</v>
      </c>
      <c r="F100" s="57">
        <v>2.5000000000000001E-2</v>
      </c>
      <c r="G100" s="55"/>
      <c r="J100">
        <v>55</v>
      </c>
      <c r="K100" s="58">
        <v>0.3</v>
      </c>
      <c r="N100">
        <v>55</v>
      </c>
      <c r="O100" s="57">
        <v>0.11</v>
      </c>
      <c r="P100" s="57">
        <v>5.5E-2</v>
      </c>
      <c r="Q100" s="57">
        <v>0.03</v>
      </c>
    </row>
    <row r="101" spans="1:17" x14ac:dyDescent="0.25">
      <c r="A101">
        <v>55</v>
      </c>
      <c r="B101" s="58">
        <v>0.28100000000000003</v>
      </c>
      <c r="C101" s="58">
        <v>0.3</v>
      </c>
      <c r="D101" s="57">
        <v>0.11</v>
      </c>
      <c r="E101" s="57">
        <v>5.5E-2</v>
      </c>
      <c r="F101" s="57">
        <v>0.03</v>
      </c>
      <c r="G101" s="55"/>
      <c r="J101">
        <v>60</v>
      </c>
      <c r="K101" s="56" t="s">
        <v>287</v>
      </c>
      <c r="N101">
        <v>60</v>
      </c>
      <c r="O101" s="57">
        <v>0.12</v>
      </c>
      <c r="P101" s="57">
        <v>5.5E-2</v>
      </c>
      <c r="Q101" t="s">
        <v>287</v>
      </c>
    </row>
    <row r="102" spans="1:17" x14ac:dyDescent="0.25">
      <c r="A102">
        <v>60</v>
      </c>
      <c r="B102" s="56">
        <v>0.40920000000000001</v>
      </c>
      <c r="C102" s="56" t="s">
        <v>287</v>
      </c>
      <c r="D102" s="57">
        <v>0.12</v>
      </c>
      <c r="E102" s="57">
        <v>5.5E-2</v>
      </c>
      <c r="F102" t="s">
        <v>287</v>
      </c>
      <c r="G102" s="55"/>
      <c r="J102">
        <v>64</v>
      </c>
      <c r="K102" s="56" t="s">
        <v>287</v>
      </c>
      <c r="N102">
        <v>64</v>
      </c>
      <c r="O102" s="57">
        <v>0.13</v>
      </c>
      <c r="P102" s="57">
        <v>6.5000000000000002E-2</v>
      </c>
      <c r="Q102" t="s">
        <v>287</v>
      </c>
    </row>
    <row r="103" spans="1:17" x14ac:dyDescent="0.25">
      <c r="A103">
        <v>64</v>
      </c>
      <c r="B103" s="58">
        <v>0.53300000000000003</v>
      </c>
      <c r="C103" s="56" t="s">
        <v>287</v>
      </c>
      <c r="D103" s="57">
        <v>0.13</v>
      </c>
      <c r="E103" s="57">
        <v>6.5000000000000002E-2</v>
      </c>
      <c r="F103" t="s">
        <v>287</v>
      </c>
      <c r="G103" s="55"/>
      <c r="J103" s="49" t="s">
        <v>309</v>
      </c>
      <c r="K103" s="54"/>
      <c r="N103" s="49" t="s">
        <v>309</v>
      </c>
      <c r="O103" s="40"/>
    </row>
    <row r="104" spans="1:17" x14ac:dyDescent="0.25">
      <c r="A104" s="49" t="s">
        <v>309</v>
      </c>
      <c r="B104" s="54"/>
      <c r="C104" s="54"/>
      <c r="D104" s="40"/>
      <c r="E104"/>
      <c r="F104"/>
      <c r="J104">
        <v>20</v>
      </c>
      <c r="K104" s="56">
        <v>1E-4</v>
      </c>
      <c r="N104">
        <v>20</v>
      </c>
      <c r="O104" s="57">
        <v>0.28000000000000003</v>
      </c>
      <c r="P104" t="s">
        <v>310</v>
      </c>
      <c r="Q104" t="s">
        <v>308</v>
      </c>
    </row>
    <row r="105" spans="1:17" x14ac:dyDescent="0.25">
      <c r="A105">
        <v>20</v>
      </c>
      <c r="B105" s="56">
        <v>1.77E-2</v>
      </c>
      <c r="C105" s="58">
        <v>0.01</v>
      </c>
      <c r="D105" s="57">
        <v>0.28000000000000003</v>
      </c>
      <c r="E105" t="s">
        <v>310</v>
      </c>
      <c r="F105" t="s">
        <v>308</v>
      </c>
      <c r="J105">
        <v>25</v>
      </c>
      <c r="K105" s="58">
        <v>1.2999999999999999E-2</v>
      </c>
      <c r="N105">
        <v>25</v>
      </c>
      <c r="O105" s="57">
        <v>0.13500000000000001</v>
      </c>
      <c r="P105" s="57">
        <v>0.16</v>
      </c>
      <c r="Q105" t="s">
        <v>287</v>
      </c>
    </row>
    <row r="106" spans="1:17" x14ac:dyDescent="0.25">
      <c r="A106">
        <v>25</v>
      </c>
      <c r="B106" s="58">
        <v>1.9199999999999998E-2</v>
      </c>
      <c r="C106" s="58">
        <v>1.2999999999999999E-2</v>
      </c>
      <c r="D106" s="57">
        <v>0.13500000000000001</v>
      </c>
      <c r="E106" s="57">
        <v>0.16</v>
      </c>
      <c r="F106" t="s">
        <v>287</v>
      </c>
      <c r="J106">
        <v>30</v>
      </c>
      <c r="K106" s="58">
        <v>1.4E-2</v>
      </c>
      <c r="N106">
        <v>30</v>
      </c>
      <c r="O106" s="57">
        <v>0.13500000000000001</v>
      </c>
      <c r="P106" s="57">
        <v>0.08</v>
      </c>
      <c r="Q106" s="57">
        <v>0.06</v>
      </c>
    </row>
    <row r="107" spans="1:17" x14ac:dyDescent="0.25">
      <c r="A107">
        <v>30</v>
      </c>
      <c r="B107" s="58">
        <v>2.4500000000000001E-2</v>
      </c>
      <c r="C107" s="58">
        <v>1.4E-2</v>
      </c>
      <c r="D107" s="57">
        <v>0.13500000000000001</v>
      </c>
      <c r="E107" s="57">
        <v>0.08</v>
      </c>
      <c r="F107" s="57">
        <v>0.06</v>
      </c>
      <c r="J107">
        <v>35</v>
      </c>
      <c r="K107" s="58">
        <v>1.9E-2</v>
      </c>
      <c r="N107">
        <v>35</v>
      </c>
      <c r="O107" s="57">
        <v>0.13</v>
      </c>
      <c r="P107" s="57">
        <v>7.0000000000000007E-2</v>
      </c>
      <c r="Q107" s="57">
        <v>3.5000000000000003E-2</v>
      </c>
    </row>
    <row r="108" spans="1:17" x14ac:dyDescent="0.25">
      <c r="A108">
        <v>35</v>
      </c>
      <c r="B108" s="58">
        <v>4.41E-2</v>
      </c>
      <c r="C108" s="58">
        <v>1.9E-2</v>
      </c>
      <c r="D108" s="57">
        <v>0.13</v>
      </c>
      <c r="E108" s="57">
        <v>7.0000000000000007E-2</v>
      </c>
      <c r="F108" s="57">
        <v>3.5000000000000003E-2</v>
      </c>
      <c r="J108">
        <v>40</v>
      </c>
      <c r="K108" s="58">
        <v>3.9E-2</v>
      </c>
      <c r="N108">
        <v>40</v>
      </c>
      <c r="O108" s="57">
        <v>0.11</v>
      </c>
      <c r="P108" s="57">
        <v>6.5000000000000002E-2</v>
      </c>
      <c r="Q108" s="57">
        <v>0.03</v>
      </c>
    </row>
    <row r="109" spans="1:17" x14ac:dyDescent="0.25">
      <c r="A109">
        <v>40</v>
      </c>
      <c r="B109" s="58">
        <v>6.5500000000000003E-2</v>
      </c>
      <c r="C109" s="58">
        <v>3.9E-2</v>
      </c>
      <c r="D109" s="57">
        <v>0.11</v>
      </c>
      <c r="E109" s="57">
        <v>6.5000000000000002E-2</v>
      </c>
      <c r="F109" s="57">
        <v>0.03</v>
      </c>
      <c r="J109">
        <v>45</v>
      </c>
      <c r="K109" s="58">
        <v>6.5000000000000002E-2</v>
      </c>
      <c r="N109">
        <v>45</v>
      </c>
      <c r="O109" s="57">
        <v>0.105</v>
      </c>
      <c r="P109" s="57">
        <v>0.06</v>
      </c>
      <c r="Q109" s="57">
        <v>2.3E-2</v>
      </c>
    </row>
    <row r="110" spans="1:17" x14ac:dyDescent="0.25">
      <c r="A110">
        <v>45</v>
      </c>
      <c r="B110" s="58">
        <v>0.1043</v>
      </c>
      <c r="C110" s="58">
        <v>6.5000000000000002E-2</v>
      </c>
      <c r="D110" s="57">
        <v>0.105</v>
      </c>
      <c r="E110" s="57">
        <v>0.06</v>
      </c>
      <c r="F110" s="57">
        <v>2.3E-2</v>
      </c>
      <c r="J110">
        <v>50</v>
      </c>
      <c r="K110" s="58">
        <v>0.14000000000000001</v>
      </c>
      <c r="N110">
        <v>50</v>
      </c>
      <c r="O110" s="57">
        <v>0.1</v>
      </c>
      <c r="P110" s="57">
        <v>0.05</v>
      </c>
      <c r="Q110" s="57">
        <v>2.4E-2</v>
      </c>
    </row>
    <row r="111" spans="1:17" x14ac:dyDescent="0.25">
      <c r="A111">
        <v>50</v>
      </c>
      <c r="B111" s="58">
        <v>0.1555</v>
      </c>
      <c r="C111" s="58">
        <v>0.14000000000000001</v>
      </c>
      <c r="D111" s="57">
        <v>0.1</v>
      </c>
      <c r="E111" s="57">
        <v>0.05</v>
      </c>
      <c r="F111" s="57">
        <v>2.4E-2</v>
      </c>
      <c r="J111">
        <v>55</v>
      </c>
      <c r="K111" s="58">
        <v>0.34</v>
      </c>
      <c r="N111">
        <v>55</v>
      </c>
      <c r="O111" s="57">
        <v>0.1</v>
      </c>
      <c r="P111" s="57">
        <v>0.05</v>
      </c>
      <c r="Q111" s="57">
        <v>2.75E-2</v>
      </c>
    </row>
    <row r="112" spans="1:17" x14ac:dyDescent="0.25">
      <c r="A112">
        <v>55</v>
      </c>
      <c r="B112" s="58">
        <v>0.2228</v>
      </c>
      <c r="C112" s="58">
        <v>0.34</v>
      </c>
      <c r="D112" s="57">
        <v>0.1</v>
      </c>
      <c r="E112" s="57">
        <v>0.05</v>
      </c>
      <c r="F112" s="57">
        <v>2.75E-2</v>
      </c>
      <c r="J112">
        <v>60</v>
      </c>
      <c r="K112" s="58" t="s">
        <v>287</v>
      </c>
      <c r="N112">
        <v>60</v>
      </c>
      <c r="O112" s="57">
        <v>0.105</v>
      </c>
      <c r="P112" s="57">
        <v>5.5E-2</v>
      </c>
      <c r="Q112" t="s">
        <v>287</v>
      </c>
    </row>
    <row r="113" spans="1:17" x14ac:dyDescent="0.25">
      <c r="A113">
        <v>60</v>
      </c>
      <c r="B113" s="58">
        <v>0.30580000000000002</v>
      </c>
      <c r="C113" s="58" t="s">
        <v>287</v>
      </c>
      <c r="D113" s="57">
        <v>0.105</v>
      </c>
      <c r="E113" s="57">
        <v>5.5E-2</v>
      </c>
      <c r="F113" t="s">
        <v>287</v>
      </c>
      <c r="J113">
        <v>64</v>
      </c>
      <c r="K113" s="58" t="s">
        <v>287</v>
      </c>
      <c r="N113">
        <v>64</v>
      </c>
      <c r="O113" s="57">
        <v>0.13</v>
      </c>
      <c r="P113" s="57">
        <v>6.5000000000000002E-2</v>
      </c>
      <c r="Q113" t="s">
        <v>287</v>
      </c>
    </row>
    <row r="114" spans="1:17" x14ac:dyDescent="0.25">
      <c r="A114">
        <v>64</v>
      </c>
      <c r="B114" s="58">
        <v>0.40150000000000002</v>
      </c>
      <c r="C114" s="58" t="s">
        <v>287</v>
      </c>
      <c r="D114" s="57">
        <v>0.13</v>
      </c>
      <c r="E114" s="57">
        <v>6.5000000000000002E-2</v>
      </c>
      <c r="F114" t="s">
        <v>287</v>
      </c>
    </row>
    <row r="117" spans="1:17" x14ac:dyDescent="0.25">
      <c r="C117" t="s">
        <v>301</v>
      </c>
    </row>
    <row r="118" spans="1:17" x14ac:dyDescent="0.25">
      <c r="A118" s="16" t="s">
        <v>303</v>
      </c>
      <c r="B118" t="s">
        <v>304</v>
      </c>
      <c r="C118" t="s">
        <v>305</v>
      </c>
      <c r="D118" s="16" t="s">
        <v>302</v>
      </c>
      <c r="E118" t="s">
        <v>306</v>
      </c>
    </row>
    <row r="119" spans="1:17" x14ac:dyDescent="0.25">
      <c r="A119" s="16"/>
      <c r="B119"/>
      <c r="C119"/>
      <c r="D119" s="16" t="s">
        <v>307</v>
      </c>
      <c r="E119" t="s">
        <v>299</v>
      </c>
      <c r="F119" t="s">
        <v>300</v>
      </c>
    </row>
    <row r="120" spans="1:17" x14ac:dyDescent="0.25">
      <c r="A120" s="16" t="s">
        <v>241</v>
      </c>
      <c r="B120"/>
      <c r="C120"/>
      <c r="D120" s="16"/>
      <c r="E120"/>
      <c r="F120" s="16"/>
    </row>
    <row r="121" spans="1:17" x14ac:dyDescent="0.25">
      <c r="A121" s="16">
        <v>20</v>
      </c>
      <c r="B121" s="58">
        <v>3.2000000000000001E-2</v>
      </c>
      <c r="C121" s="56">
        <v>1.35E-2</v>
      </c>
      <c r="D121" s="53">
        <v>0.25</v>
      </c>
      <c r="E121" s="55" t="s">
        <v>308</v>
      </c>
      <c r="F121" t="s">
        <v>308</v>
      </c>
      <c r="H121" s="57"/>
    </row>
    <row r="122" spans="1:17" x14ac:dyDescent="0.25">
      <c r="A122">
        <v>25</v>
      </c>
      <c r="B122" s="56">
        <v>3.49E-2</v>
      </c>
      <c r="C122">
        <v>1.35E-2</v>
      </c>
      <c r="D122" s="40">
        <v>17</v>
      </c>
      <c r="E122" s="57">
        <v>0.12</v>
      </c>
      <c r="F122" t="s">
        <v>308</v>
      </c>
      <c r="H122" s="57"/>
    </row>
    <row r="123" spans="1:17" x14ac:dyDescent="0.25">
      <c r="A123">
        <v>30</v>
      </c>
      <c r="B123" s="56">
        <v>4.1200000000000001E-2</v>
      </c>
      <c r="C123" s="58">
        <v>2.1000000000000001E-2</v>
      </c>
      <c r="D123" s="40">
        <v>13.5</v>
      </c>
      <c r="E123" s="40">
        <v>7</v>
      </c>
      <c r="F123" s="57">
        <v>0.08</v>
      </c>
      <c r="H123" s="57"/>
    </row>
    <row r="124" spans="1:17" x14ac:dyDescent="0.25">
      <c r="A124">
        <v>35</v>
      </c>
      <c r="B124" s="56">
        <v>7.17E-2</v>
      </c>
      <c r="C124" s="58">
        <v>3.3000000000000002E-2</v>
      </c>
      <c r="D124" s="40">
        <v>13.5</v>
      </c>
      <c r="E124" s="40">
        <v>6</v>
      </c>
      <c r="F124" s="40">
        <v>3</v>
      </c>
      <c r="H124" s="57"/>
    </row>
    <row r="125" spans="1:17" x14ac:dyDescent="0.25">
      <c r="A125">
        <v>40</v>
      </c>
      <c r="B125" s="56">
        <v>0.10009999999999999</v>
      </c>
      <c r="C125" s="58">
        <v>5.5E-2</v>
      </c>
      <c r="D125" s="40">
        <v>13</v>
      </c>
      <c r="E125" s="40">
        <v>6</v>
      </c>
      <c r="F125" s="40">
        <v>2.5</v>
      </c>
      <c r="H125" s="57"/>
    </row>
    <row r="126" spans="1:17" x14ac:dyDescent="0.25">
      <c r="A126">
        <v>45</v>
      </c>
      <c r="B126" s="56">
        <v>0.1399</v>
      </c>
      <c r="C126" s="58">
        <v>0.09</v>
      </c>
      <c r="D126" s="40">
        <v>12</v>
      </c>
      <c r="E126" s="40">
        <v>6</v>
      </c>
      <c r="F126" s="40">
        <v>2.2999999999999998</v>
      </c>
      <c r="H126" s="57"/>
    </row>
    <row r="127" spans="1:17" x14ac:dyDescent="0.25">
      <c r="A127">
        <v>50</v>
      </c>
      <c r="B127" s="56">
        <v>0.1983</v>
      </c>
      <c r="C127" s="58">
        <v>0.17</v>
      </c>
      <c r="D127" s="40">
        <v>11</v>
      </c>
      <c r="E127" s="40">
        <v>5.5</v>
      </c>
      <c r="F127" s="40">
        <v>2.5</v>
      </c>
      <c r="H127" s="57"/>
    </row>
    <row r="128" spans="1:17" x14ac:dyDescent="0.25">
      <c r="A128">
        <v>55</v>
      </c>
      <c r="B128" s="58">
        <v>0.28100000000000003</v>
      </c>
      <c r="C128" s="58">
        <v>0.3</v>
      </c>
      <c r="D128" s="40">
        <v>11</v>
      </c>
      <c r="E128" s="40">
        <v>5.5</v>
      </c>
      <c r="F128" s="40">
        <v>3</v>
      </c>
      <c r="H128" s="57"/>
    </row>
    <row r="129" spans="1:8" x14ac:dyDescent="0.25">
      <c r="A129">
        <v>60</v>
      </c>
      <c r="B129" s="56">
        <v>0.40920000000000001</v>
      </c>
      <c r="C129" s="56" t="s">
        <v>287</v>
      </c>
      <c r="D129" s="40">
        <v>12</v>
      </c>
      <c r="E129" s="40">
        <v>5.5</v>
      </c>
      <c r="F129" t="s">
        <v>287</v>
      </c>
      <c r="H129" s="57"/>
    </row>
    <row r="130" spans="1:8" x14ac:dyDescent="0.25">
      <c r="A130">
        <v>64</v>
      </c>
      <c r="B130" s="58">
        <v>0.53300000000000003</v>
      </c>
      <c r="C130" s="56" t="s">
        <v>287</v>
      </c>
      <c r="D130" s="40">
        <v>13</v>
      </c>
      <c r="E130" s="40">
        <v>6.5</v>
      </c>
      <c r="F130" t="s">
        <v>287</v>
      </c>
    </row>
    <row r="131" spans="1:8" x14ac:dyDescent="0.25">
      <c r="A131" s="49" t="s">
        <v>309</v>
      </c>
      <c r="B131" s="54"/>
      <c r="C131" s="54"/>
      <c r="D131" s="40"/>
      <c r="E131"/>
      <c r="F131"/>
    </row>
    <row r="132" spans="1:8" x14ac:dyDescent="0.25">
      <c r="A132">
        <v>20</v>
      </c>
      <c r="B132" s="56">
        <v>1.77E-2</v>
      </c>
      <c r="C132" s="58">
        <v>0.01</v>
      </c>
      <c r="D132" s="55">
        <v>0.28000000000000003</v>
      </c>
      <c r="E132" t="s">
        <v>310</v>
      </c>
      <c r="F132" t="s">
        <v>308</v>
      </c>
      <c r="H132" s="57"/>
    </row>
    <row r="133" spans="1:8" x14ac:dyDescent="0.25">
      <c r="A133">
        <v>25</v>
      </c>
      <c r="B133" s="58">
        <v>1.9199999999999998E-2</v>
      </c>
      <c r="C133" s="58">
        <v>1.2999999999999999E-2</v>
      </c>
      <c r="D133" s="40">
        <v>13.5</v>
      </c>
      <c r="E133" s="57">
        <v>0.16</v>
      </c>
      <c r="F133" t="s">
        <v>287</v>
      </c>
      <c r="H133" s="57"/>
    </row>
    <row r="134" spans="1:8" x14ac:dyDescent="0.25">
      <c r="A134">
        <v>30</v>
      </c>
      <c r="B134" s="58">
        <v>2.4500000000000001E-2</v>
      </c>
      <c r="C134" s="58">
        <v>1.4E-2</v>
      </c>
      <c r="D134" s="40">
        <v>13.5</v>
      </c>
      <c r="E134" s="40">
        <v>8</v>
      </c>
      <c r="F134" s="57">
        <v>0.06</v>
      </c>
      <c r="H134" s="57"/>
    </row>
    <row r="135" spans="1:8" x14ac:dyDescent="0.25">
      <c r="A135">
        <v>35</v>
      </c>
      <c r="B135" s="58">
        <v>4.41E-2</v>
      </c>
      <c r="C135" s="58">
        <v>1.9E-2</v>
      </c>
      <c r="D135" s="40">
        <v>13</v>
      </c>
      <c r="E135" s="40">
        <v>7</v>
      </c>
      <c r="F135" s="40">
        <v>3.5</v>
      </c>
      <c r="H135" s="57"/>
    </row>
    <row r="136" spans="1:8" x14ac:dyDescent="0.25">
      <c r="A136">
        <v>40</v>
      </c>
      <c r="B136" s="58">
        <v>6.5500000000000003E-2</v>
      </c>
      <c r="C136" s="58">
        <v>3.9E-2</v>
      </c>
      <c r="D136" s="40">
        <v>11</v>
      </c>
      <c r="E136" s="40">
        <v>6.5</v>
      </c>
      <c r="F136" s="40">
        <v>3</v>
      </c>
      <c r="H136" s="57"/>
    </row>
    <row r="137" spans="1:8" x14ac:dyDescent="0.25">
      <c r="A137">
        <v>45</v>
      </c>
      <c r="B137" s="58">
        <v>0.1043</v>
      </c>
      <c r="C137" s="58">
        <v>6.5000000000000002E-2</v>
      </c>
      <c r="D137" s="40">
        <v>10.5</v>
      </c>
      <c r="E137" s="40">
        <v>6</v>
      </c>
      <c r="F137" s="40">
        <v>2.2999999999999998</v>
      </c>
      <c r="H137" s="57"/>
    </row>
    <row r="138" spans="1:8" x14ac:dyDescent="0.25">
      <c r="A138">
        <v>50</v>
      </c>
      <c r="B138" s="58">
        <v>0.1555</v>
      </c>
      <c r="C138" s="58">
        <v>0.14000000000000001</v>
      </c>
      <c r="D138" s="40">
        <v>10</v>
      </c>
      <c r="E138" s="40">
        <v>5</v>
      </c>
      <c r="F138" s="40">
        <v>2.4</v>
      </c>
      <c r="H138" s="57"/>
    </row>
    <row r="139" spans="1:8" x14ac:dyDescent="0.25">
      <c r="A139">
        <v>55</v>
      </c>
      <c r="B139" s="58">
        <v>0.2228</v>
      </c>
      <c r="C139" s="58">
        <v>0.34</v>
      </c>
      <c r="D139" s="40">
        <v>10</v>
      </c>
      <c r="E139" s="40">
        <v>5</v>
      </c>
      <c r="F139">
        <v>2.75</v>
      </c>
      <c r="H139" s="57"/>
    </row>
    <row r="140" spans="1:8" x14ac:dyDescent="0.25">
      <c r="A140">
        <v>60</v>
      </c>
      <c r="B140" s="58">
        <v>0.30580000000000002</v>
      </c>
      <c r="C140" s="58" t="s">
        <v>287</v>
      </c>
      <c r="D140" s="40">
        <v>10.5</v>
      </c>
      <c r="E140" s="40">
        <v>5.5</v>
      </c>
      <c r="F140" t="s">
        <v>287</v>
      </c>
      <c r="H140" s="57"/>
    </row>
    <row r="141" spans="1:8" x14ac:dyDescent="0.25">
      <c r="A141">
        <v>64</v>
      </c>
      <c r="B141" s="58">
        <v>0.40150000000000002</v>
      </c>
      <c r="C141" s="58" t="s">
        <v>287</v>
      </c>
      <c r="D141" s="40">
        <v>13</v>
      </c>
      <c r="E141" s="40">
        <v>6.5</v>
      </c>
      <c r="F141" t="s">
        <v>287</v>
      </c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B39" sqref="B39"/>
    </sheetView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19" customFormat="1" x14ac:dyDescent="0.25">
      <c r="A3" s="18" t="s">
        <v>88</v>
      </c>
    </row>
    <row r="4" spans="1:4" s="21" customFormat="1" x14ac:dyDescent="0.25">
      <c r="A4" s="20" t="s">
        <v>89</v>
      </c>
    </row>
    <row r="6" spans="1:4" x14ac:dyDescent="0.25">
      <c r="A6" s="17" t="s">
        <v>23</v>
      </c>
      <c r="B6" t="s">
        <v>15</v>
      </c>
      <c r="C6" t="s">
        <v>110</v>
      </c>
    </row>
    <row r="7" spans="1:4" x14ac:dyDescent="0.25">
      <c r="A7" s="17" t="s">
        <v>23</v>
      </c>
      <c r="B7" t="s">
        <v>16</v>
      </c>
      <c r="C7" t="s">
        <v>111</v>
      </c>
    </row>
    <row r="8" spans="1:4" x14ac:dyDescent="0.25">
      <c r="A8" s="17" t="s">
        <v>23</v>
      </c>
      <c r="B8" t="s">
        <v>90</v>
      </c>
      <c r="C8" t="s">
        <v>112</v>
      </c>
    </row>
    <row r="9" spans="1:4" x14ac:dyDescent="0.25">
      <c r="A9" s="17" t="s">
        <v>23</v>
      </c>
      <c r="B9" t="s">
        <v>17</v>
      </c>
      <c r="C9" t="s">
        <v>113</v>
      </c>
    </row>
    <row r="10" spans="1:4" x14ac:dyDescent="0.25">
      <c r="A10" s="17" t="s">
        <v>23</v>
      </c>
      <c r="B10" t="s">
        <v>18</v>
      </c>
      <c r="C10" t="s">
        <v>114</v>
      </c>
    </row>
    <row r="11" spans="1:4" x14ac:dyDescent="0.25">
      <c r="A11" s="17" t="s">
        <v>23</v>
      </c>
      <c r="B11" t="s">
        <v>119</v>
      </c>
      <c r="C11" t="s">
        <v>120</v>
      </c>
    </row>
    <row r="12" spans="1:4" x14ac:dyDescent="0.25">
      <c r="A12" s="17" t="s">
        <v>23</v>
      </c>
      <c r="B12" t="s">
        <v>81</v>
      </c>
      <c r="C12" t="s">
        <v>116</v>
      </c>
    </row>
    <row r="13" spans="1:4" x14ac:dyDescent="0.25">
      <c r="A13" s="17"/>
    </row>
    <row r="14" spans="1:4" x14ac:dyDescent="0.25">
      <c r="A14" s="17" t="s">
        <v>121</v>
      </c>
      <c r="B14" t="s">
        <v>27</v>
      </c>
      <c r="C14" t="s">
        <v>28</v>
      </c>
    </row>
    <row r="15" spans="1:4" x14ac:dyDescent="0.25">
      <c r="A15" s="17" t="s">
        <v>121</v>
      </c>
      <c r="B15" t="s">
        <v>63</v>
      </c>
      <c r="C15" t="s">
        <v>82</v>
      </c>
    </row>
    <row r="16" spans="1:4" x14ac:dyDescent="0.25">
      <c r="A16" s="17" t="s">
        <v>121</v>
      </c>
      <c r="B16" s="17" t="s">
        <v>122</v>
      </c>
      <c r="C16" t="s">
        <v>83</v>
      </c>
      <c r="D16" t="s">
        <v>59</v>
      </c>
    </row>
    <row r="17" spans="1:4" x14ac:dyDescent="0.25">
      <c r="A17" s="17"/>
    </row>
    <row r="18" spans="1:4" x14ac:dyDescent="0.25">
      <c r="A18" s="17" t="s">
        <v>85</v>
      </c>
      <c r="B18" t="s">
        <v>60</v>
      </c>
      <c r="C18" t="s">
        <v>115</v>
      </c>
      <c r="D18" t="s">
        <v>61</v>
      </c>
    </row>
    <row r="21" spans="1:4" s="21" customFormat="1" x14ac:dyDescent="0.25">
      <c r="A21" s="20" t="s">
        <v>91</v>
      </c>
    </row>
    <row r="22" spans="1:4" x14ac:dyDescent="0.25">
      <c r="A22">
        <v>1</v>
      </c>
      <c r="B22" t="s">
        <v>239</v>
      </c>
    </row>
    <row r="23" spans="1:4" x14ac:dyDescent="0.25">
      <c r="A23">
        <v>1</v>
      </c>
      <c r="B23" t="s">
        <v>92</v>
      </c>
    </row>
    <row r="24" spans="1:4" x14ac:dyDescent="0.25">
      <c r="C24" t="s">
        <v>93</v>
      </c>
    </row>
    <row r="25" spans="1:4" x14ac:dyDescent="0.25">
      <c r="C25" t="s">
        <v>94</v>
      </c>
    </row>
    <row r="26" spans="1:4" x14ac:dyDescent="0.25">
      <c r="C26" t="s">
        <v>95</v>
      </c>
    </row>
    <row r="28" spans="1:4" x14ac:dyDescent="0.25">
      <c r="A28">
        <v>2</v>
      </c>
      <c r="B28" t="s">
        <v>96</v>
      </c>
    </row>
    <row r="29" spans="1:4" x14ac:dyDescent="0.25">
      <c r="A29">
        <v>2</v>
      </c>
      <c r="B29" t="s">
        <v>97</v>
      </c>
    </row>
    <row r="31" spans="1:4" x14ac:dyDescent="0.25">
      <c r="A31">
        <v>3</v>
      </c>
      <c r="B31" t="s">
        <v>98</v>
      </c>
    </row>
    <row r="32" spans="1:4" x14ac:dyDescent="0.25">
      <c r="C32" t="s">
        <v>99</v>
      </c>
    </row>
    <row r="33" spans="1:3" x14ac:dyDescent="0.25">
      <c r="C33" t="s">
        <v>100</v>
      </c>
    </row>
    <row r="34" spans="1:3" x14ac:dyDescent="0.25">
      <c r="C34" t="s">
        <v>101</v>
      </c>
    </row>
    <row r="35" spans="1:3" x14ac:dyDescent="0.25">
      <c r="C35" t="s">
        <v>94</v>
      </c>
    </row>
    <row r="36" spans="1:3" x14ac:dyDescent="0.25">
      <c r="C36" t="s">
        <v>95</v>
      </c>
    </row>
    <row r="38" spans="1:3" x14ac:dyDescent="0.25">
      <c r="A38">
        <v>4</v>
      </c>
      <c r="B38" t="s">
        <v>102</v>
      </c>
    </row>
    <row r="39" spans="1:3" x14ac:dyDescent="0.25">
      <c r="A39">
        <v>4</v>
      </c>
      <c r="B39" t="s">
        <v>103</v>
      </c>
    </row>
    <row r="40" spans="1:3" x14ac:dyDescent="0.25">
      <c r="C40" t="s">
        <v>104</v>
      </c>
    </row>
    <row r="41" spans="1:3" x14ac:dyDescent="0.25">
      <c r="C41" t="s">
        <v>94</v>
      </c>
    </row>
    <row r="43" spans="1:3" x14ac:dyDescent="0.25">
      <c r="A43">
        <v>5</v>
      </c>
      <c r="B43" t="s">
        <v>105</v>
      </c>
    </row>
    <row r="44" spans="1:3" x14ac:dyDescent="0.25">
      <c r="A44">
        <v>6</v>
      </c>
      <c r="B44" t="s">
        <v>106</v>
      </c>
    </row>
    <row r="47" spans="1:3" s="21" customFormat="1" x14ac:dyDescent="0.25">
      <c r="A47" s="20" t="s">
        <v>107</v>
      </c>
    </row>
    <row r="48" spans="1:3" x14ac:dyDescent="0.25">
      <c r="B48" t="s">
        <v>108</v>
      </c>
    </row>
    <row r="49" spans="2:2" x14ac:dyDescent="0.25">
      <c r="B49" t="s">
        <v>109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30"/>
  <sheetViews>
    <sheetView workbookViewId="0">
      <selection activeCell="S31" sqref="S31"/>
    </sheetView>
  </sheetViews>
  <sheetFormatPr defaultColWidth="9.140625" defaultRowHeight="15" x14ac:dyDescent="0.25"/>
  <cols>
    <col min="1" max="1" width="11.42578125" style="11" customWidth="1"/>
    <col min="2" max="2" width="9.140625" style="11"/>
    <col min="3" max="4" width="9.140625" style="97"/>
    <col min="5" max="5" width="13.7109375" style="32" customWidth="1"/>
    <col min="6" max="6" width="22" style="11" customWidth="1"/>
    <col min="7" max="16384" width="9.140625" style="11"/>
  </cols>
  <sheetData>
    <row r="1" spans="1:18" x14ac:dyDescent="0.25">
      <c r="A1" s="9" t="s">
        <v>0</v>
      </c>
      <c r="B1" s="1"/>
      <c r="C1" s="91"/>
      <c r="D1" s="91"/>
    </row>
    <row r="2" spans="1:18" x14ac:dyDescent="0.25">
      <c r="A2" s="12" t="s">
        <v>35</v>
      </c>
      <c r="B2" s="52" t="s">
        <v>64</v>
      </c>
      <c r="C2" s="52"/>
      <c r="D2" s="52"/>
      <c r="E2" s="39"/>
    </row>
    <row r="3" spans="1:18" x14ac:dyDescent="0.25">
      <c r="A3" s="12" t="s">
        <v>36</v>
      </c>
      <c r="B3" s="52" t="s">
        <v>367</v>
      </c>
      <c r="C3" s="52"/>
      <c r="D3" s="52"/>
      <c r="E3" s="39"/>
    </row>
    <row r="4" spans="1:18" x14ac:dyDescent="0.25">
      <c r="A4" s="12"/>
      <c r="B4" s="13"/>
      <c r="C4" s="99"/>
      <c r="D4" s="99"/>
      <c r="E4" s="39"/>
      <c r="P4"/>
      <c r="Q4"/>
      <c r="R4"/>
    </row>
    <row r="5" spans="1:18" x14ac:dyDescent="0.25">
      <c r="P5"/>
      <c r="Q5"/>
      <c r="R5"/>
    </row>
    <row r="6" spans="1:18" x14ac:dyDescent="0.25">
      <c r="B6" s="62" t="s">
        <v>242</v>
      </c>
      <c r="C6" s="62" t="s">
        <v>58</v>
      </c>
      <c r="D6" s="32"/>
      <c r="E6" s="32" t="s">
        <v>58</v>
      </c>
      <c r="F6" s="32"/>
      <c r="P6"/>
      <c r="Q6"/>
      <c r="R6"/>
    </row>
    <row r="7" spans="1:18" x14ac:dyDescent="0.25">
      <c r="B7" s="27">
        <v>0</v>
      </c>
      <c r="C7" s="125">
        <v>0.09</v>
      </c>
      <c r="D7" s="32"/>
      <c r="E7" s="32">
        <v>9</v>
      </c>
      <c r="F7" s="32">
        <f>E7/100</f>
        <v>0.09</v>
      </c>
      <c r="P7"/>
      <c r="Q7"/>
      <c r="R7"/>
    </row>
    <row r="8" spans="1:18" x14ac:dyDescent="0.25">
      <c r="B8" s="38">
        <v>1</v>
      </c>
      <c r="C8" s="126">
        <v>7.4999999999999997E-2</v>
      </c>
      <c r="D8" s="32"/>
      <c r="E8" s="32">
        <v>7.5</v>
      </c>
      <c r="F8" s="32">
        <f t="shared" ref="F8:F27" si="0">E8/100</f>
        <v>7.4999999999999997E-2</v>
      </c>
      <c r="P8"/>
      <c r="Q8"/>
      <c r="R8"/>
    </row>
    <row r="9" spans="1:18" x14ac:dyDescent="0.25">
      <c r="B9" s="38">
        <v>2</v>
      </c>
      <c r="C9" s="126">
        <v>0.06</v>
      </c>
      <c r="D9" s="32"/>
      <c r="E9" s="32">
        <v>6</v>
      </c>
      <c r="F9" s="32">
        <f t="shared" si="0"/>
        <v>0.06</v>
      </c>
      <c r="P9"/>
      <c r="Q9"/>
      <c r="R9"/>
    </row>
    <row r="10" spans="1:18" x14ac:dyDescent="0.25">
      <c r="B10" s="38">
        <v>3</v>
      </c>
      <c r="C10" s="126">
        <v>5.5E-2</v>
      </c>
      <c r="D10" s="32"/>
      <c r="E10" s="32">
        <v>5.5</v>
      </c>
      <c r="F10" s="32">
        <f t="shared" si="0"/>
        <v>5.5E-2</v>
      </c>
      <c r="P10"/>
      <c r="Q10"/>
      <c r="R10"/>
    </row>
    <row r="11" spans="1:18" x14ac:dyDescent="0.25">
      <c r="B11" s="38">
        <v>4</v>
      </c>
      <c r="C11" s="126">
        <v>5.2499999999999998E-2</v>
      </c>
      <c r="D11" s="32"/>
      <c r="E11" s="32">
        <v>5.25</v>
      </c>
      <c r="F11" s="32">
        <f t="shared" si="0"/>
        <v>5.2499999999999998E-2</v>
      </c>
      <c r="P11"/>
      <c r="Q11"/>
      <c r="R11"/>
    </row>
    <row r="12" spans="1:18" x14ac:dyDescent="0.25">
      <c r="B12" s="38">
        <v>5</v>
      </c>
      <c r="C12" s="126">
        <v>5.2499999999999998E-2</v>
      </c>
      <c r="D12" s="32"/>
      <c r="E12" s="32">
        <v>5.25</v>
      </c>
      <c r="F12" s="32">
        <f t="shared" si="0"/>
        <v>5.2499999999999998E-2</v>
      </c>
      <c r="P12"/>
      <c r="Q12"/>
      <c r="R12"/>
    </row>
    <row r="13" spans="1:18" x14ac:dyDescent="0.25">
      <c r="B13" s="38">
        <v>6</v>
      </c>
      <c r="C13" s="126">
        <v>5.2499999999999998E-2</v>
      </c>
      <c r="D13" s="32"/>
      <c r="E13" s="32">
        <v>5.25</v>
      </c>
      <c r="F13" s="32">
        <f t="shared" si="0"/>
        <v>5.2499999999999998E-2</v>
      </c>
      <c r="I13" t="s">
        <v>286</v>
      </c>
      <c r="J13"/>
      <c r="K13"/>
      <c r="L13"/>
      <c r="M13"/>
      <c r="N13"/>
      <c r="O13"/>
      <c r="P13"/>
      <c r="Q13"/>
      <c r="R13"/>
    </row>
    <row r="14" spans="1:18" x14ac:dyDescent="0.25">
      <c r="B14" s="38">
        <v>7</v>
      </c>
      <c r="C14" s="126">
        <v>4.4999999999999999E-4</v>
      </c>
      <c r="D14" s="32"/>
      <c r="E14" s="32">
        <v>4.4999999999999998E-2</v>
      </c>
      <c r="F14" s="32">
        <f t="shared" si="0"/>
        <v>4.4999999999999999E-4</v>
      </c>
    </row>
    <row r="15" spans="1:18" x14ac:dyDescent="0.25">
      <c r="B15" s="38">
        <v>8</v>
      </c>
      <c r="C15" s="126">
        <v>0.04</v>
      </c>
      <c r="D15" s="32"/>
      <c r="E15" s="32">
        <v>4</v>
      </c>
      <c r="F15" s="32">
        <f t="shared" si="0"/>
        <v>0.04</v>
      </c>
    </row>
    <row r="16" spans="1:18" x14ac:dyDescent="0.25">
      <c r="B16" s="38">
        <v>9</v>
      </c>
      <c r="C16" s="126">
        <v>0.04</v>
      </c>
      <c r="D16" s="32"/>
      <c r="E16" s="32">
        <v>4</v>
      </c>
      <c r="F16" s="32">
        <f t="shared" si="0"/>
        <v>0.04</v>
      </c>
    </row>
    <row r="17" spans="1:6" x14ac:dyDescent="0.25">
      <c r="B17" s="38">
        <v>10</v>
      </c>
      <c r="C17" s="126">
        <v>3.7499999999999999E-2</v>
      </c>
      <c r="D17" s="32"/>
      <c r="E17" s="32">
        <v>3.75</v>
      </c>
      <c r="F17" s="32">
        <f t="shared" si="0"/>
        <v>3.7499999999999999E-2</v>
      </c>
    </row>
    <row r="18" spans="1:6" x14ac:dyDescent="0.25">
      <c r="B18" s="38">
        <v>11</v>
      </c>
      <c r="C18" s="126">
        <v>3.7499999999999999E-2</v>
      </c>
      <c r="D18" s="32"/>
      <c r="E18" s="32">
        <v>3.75</v>
      </c>
      <c r="F18" s="32">
        <f t="shared" si="0"/>
        <v>3.7499999999999999E-2</v>
      </c>
    </row>
    <row r="19" spans="1:6" x14ac:dyDescent="0.25">
      <c r="B19" s="38">
        <v>12</v>
      </c>
      <c r="C19" s="126">
        <v>3.7499999999999999E-2</v>
      </c>
      <c r="D19" s="32"/>
      <c r="E19" s="32">
        <v>3.75</v>
      </c>
      <c r="F19" s="32">
        <f t="shared" si="0"/>
        <v>3.7499999999999999E-2</v>
      </c>
    </row>
    <row r="20" spans="1:6" x14ac:dyDescent="0.25">
      <c r="B20" s="38">
        <v>13</v>
      </c>
      <c r="C20" s="126">
        <v>3.7499999999999999E-2</v>
      </c>
      <c r="D20" s="32"/>
      <c r="E20" s="32">
        <v>3.75</v>
      </c>
      <c r="F20" s="32">
        <f t="shared" si="0"/>
        <v>3.7499999999999999E-2</v>
      </c>
    </row>
    <row r="21" spans="1:6" x14ac:dyDescent="0.25">
      <c r="B21" s="38">
        <v>14</v>
      </c>
      <c r="C21" s="126">
        <v>3.5000000000000003E-2</v>
      </c>
      <c r="D21" s="32"/>
      <c r="E21" s="32">
        <v>3.5</v>
      </c>
      <c r="F21" s="32">
        <f t="shared" si="0"/>
        <v>3.5000000000000003E-2</v>
      </c>
    </row>
    <row r="22" spans="1:6" x14ac:dyDescent="0.25">
      <c r="B22" s="38">
        <v>15</v>
      </c>
      <c r="C22" s="126">
        <v>3.5000000000000003E-2</v>
      </c>
      <c r="D22" s="32"/>
      <c r="E22" s="32">
        <v>3.5</v>
      </c>
      <c r="F22" s="32">
        <f t="shared" si="0"/>
        <v>3.5000000000000003E-2</v>
      </c>
    </row>
    <row r="23" spans="1:6" x14ac:dyDescent="0.25">
      <c r="B23" s="38">
        <v>16</v>
      </c>
      <c r="C23" s="126">
        <v>3.2500000000000001E-2</v>
      </c>
      <c r="D23" s="32"/>
      <c r="E23" s="32">
        <v>3.25</v>
      </c>
      <c r="F23" s="32">
        <f t="shared" si="0"/>
        <v>3.2500000000000001E-2</v>
      </c>
    </row>
    <row r="24" spans="1:6" x14ac:dyDescent="0.25">
      <c r="B24" s="38">
        <v>17</v>
      </c>
      <c r="C24" s="126">
        <v>3.2500000000000001E-2</v>
      </c>
      <c r="D24" s="32"/>
      <c r="E24" s="32">
        <v>3.25</v>
      </c>
      <c r="F24" s="32">
        <f t="shared" si="0"/>
        <v>3.2500000000000001E-2</v>
      </c>
    </row>
    <row r="25" spans="1:6" x14ac:dyDescent="0.25">
      <c r="B25" s="38">
        <v>18</v>
      </c>
      <c r="C25" s="126">
        <v>3.2500000000000001E-2</v>
      </c>
      <c r="D25" s="32"/>
      <c r="E25" s="32">
        <v>3.25</v>
      </c>
      <c r="F25" s="32">
        <f t="shared" si="0"/>
        <v>3.2500000000000001E-2</v>
      </c>
    </row>
    <row r="26" spans="1:6" x14ac:dyDescent="0.25">
      <c r="B26" s="38">
        <v>19</v>
      </c>
      <c r="C26" s="126">
        <v>3.2500000000000001E-2</v>
      </c>
      <c r="D26" s="32"/>
      <c r="E26" s="32">
        <v>3.25</v>
      </c>
      <c r="F26" s="32">
        <f t="shared" si="0"/>
        <v>3.2500000000000001E-2</v>
      </c>
    </row>
    <row r="27" spans="1:6" x14ac:dyDescent="0.25">
      <c r="A27" s="90" t="s">
        <v>285</v>
      </c>
      <c r="B27">
        <v>20</v>
      </c>
      <c r="C27" s="127">
        <v>3.2500000000000001E-2</v>
      </c>
      <c r="D27" s="32"/>
      <c r="E27" s="32">
        <v>3.25</v>
      </c>
      <c r="F27" s="32">
        <f t="shared" si="0"/>
        <v>3.2500000000000001E-2</v>
      </c>
    </row>
    <row r="28" spans="1:6" x14ac:dyDescent="0.25">
      <c r="B28" s="38"/>
      <c r="C28" s="38"/>
      <c r="D28" s="38"/>
    </row>
    <row r="29" spans="1:6" x14ac:dyDescent="0.25">
      <c r="B29" s="38"/>
      <c r="C29" s="38"/>
      <c r="D29" s="38"/>
    </row>
    <row r="30" spans="1:6" x14ac:dyDescent="0.25">
      <c r="B30" s="38"/>
      <c r="C30" s="38"/>
      <c r="D30" s="38"/>
    </row>
    <row r="31" spans="1:6" x14ac:dyDescent="0.25">
      <c r="B31" s="38"/>
      <c r="C31" s="38"/>
      <c r="D31" s="38"/>
    </row>
    <row r="32" spans="1:6" x14ac:dyDescent="0.25">
      <c r="B32" s="38"/>
      <c r="C32" s="38"/>
      <c r="D32" s="38"/>
    </row>
    <row r="33" spans="2:4" x14ac:dyDescent="0.25">
      <c r="B33" s="38"/>
      <c r="C33" s="38"/>
      <c r="D33" s="38"/>
    </row>
    <row r="34" spans="2:4" x14ac:dyDescent="0.25">
      <c r="B34" s="38"/>
      <c r="C34" s="38"/>
      <c r="D34" s="38"/>
    </row>
    <row r="35" spans="2:4" x14ac:dyDescent="0.25">
      <c r="B35" s="38"/>
      <c r="C35" s="38"/>
      <c r="D35" s="38"/>
    </row>
    <row r="36" spans="2:4" x14ac:dyDescent="0.25">
      <c r="B36" s="38"/>
      <c r="C36" s="38"/>
      <c r="D36" s="38"/>
    </row>
    <row r="37" spans="2:4" x14ac:dyDescent="0.25">
      <c r="B37" s="38"/>
      <c r="C37" s="38"/>
      <c r="D37" s="38"/>
    </row>
    <row r="38" spans="2:4" x14ac:dyDescent="0.25">
      <c r="B38" s="38"/>
      <c r="C38" s="38"/>
      <c r="D38" s="38"/>
    </row>
    <row r="39" spans="2:4" x14ac:dyDescent="0.25">
      <c r="B39" s="38"/>
      <c r="C39" s="38"/>
      <c r="D39" s="38"/>
    </row>
    <row r="40" spans="2:4" x14ac:dyDescent="0.25">
      <c r="B40" s="38"/>
      <c r="C40" s="38"/>
      <c r="D40" s="38"/>
    </row>
    <row r="41" spans="2:4" x14ac:dyDescent="0.25">
      <c r="B41" s="38"/>
      <c r="C41" s="38"/>
      <c r="D41" s="38"/>
    </row>
    <row r="42" spans="2:4" x14ac:dyDescent="0.25">
      <c r="B42" s="38"/>
      <c r="C42" s="38"/>
      <c r="D42" s="38"/>
    </row>
    <row r="43" spans="2:4" x14ac:dyDescent="0.25">
      <c r="B43" s="38"/>
      <c r="C43" s="38"/>
      <c r="D43" s="38"/>
    </row>
    <row r="44" spans="2:4" x14ac:dyDescent="0.25">
      <c r="B44" s="38"/>
      <c r="C44" s="38"/>
      <c r="D44" s="38"/>
    </row>
    <row r="45" spans="2:4" x14ac:dyDescent="0.25">
      <c r="B45" s="38"/>
      <c r="C45" s="38"/>
      <c r="D45" s="38"/>
    </row>
    <row r="46" spans="2:4" x14ac:dyDescent="0.25">
      <c r="B46" s="38"/>
      <c r="C46" s="38"/>
      <c r="D46" s="38"/>
    </row>
    <row r="47" spans="2:4" x14ac:dyDescent="0.25">
      <c r="B47" s="38"/>
      <c r="C47" s="38"/>
      <c r="D47" s="38"/>
    </row>
    <row r="48" spans="2:4" x14ac:dyDescent="0.25">
      <c r="B48" s="38"/>
      <c r="C48" s="38"/>
      <c r="D48" s="38"/>
    </row>
    <row r="49" spans="2:4" x14ac:dyDescent="0.25">
      <c r="B49" s="38"/>
      <c r="C49" s="38"/>
      <c r="D49" s="38"/>
    </row>
    <row r="50" spans="2:4" x14ac:dyDescent="0.25">
      <c r="B50" s="38"/>
      <c r="C50" s="38"/>
      <c r="D50" s="38"/>
    </row>
    <row r="51" spans="2:4" x14ac:dyDescent="0.25">
      <c r="B51" s="38"/>
      <c r="C51" s="38"/>
      <c r="D51" s="38"/>
    </row>
    <row r="52" spans="2:4" x14ac:dyDescent="0.25">
      <c r="B52" s="38"/>
      <c r="C52" s="38"/>
      <c r="D52" s="38"/>
    </row>
    <row r="53" spans="2:4" x14ac:dyDescent="0.25">
      <c r="B53" s="38"/>
      <c r="C53" s="38"/>
      <c r="D53" s="38"/>
    </row>
    <row r="54" spans="2:4" x14ac:dyDescent="0.25">
      <c r="B54" s="38"/>
      <c r="C54" s="38"/>
      <c r="D54" s="38"/>
    </row>
    <row r="55" spans="2:4" x14ac:dyDescent="0.25">
      <c r="B55" s="38"/>
      <c r="C55" s="38"/>
      <c r="D55" s="38"/>
    </row>
    <row r="56" spans="2:4" x14ac:dyDescent="0.25">
      <c r="B56" s="38"/>
      <c r="C56" s="38"/>
      <c r="D56" s="38"/>
    </row>
    <row r="57" spans="2:4" x14ac:dyDescent="0.25">
      <c r="B57" s="38"/>
      <c r="C57" s="38"/>
      <c r="D57" s="38"/>
    </row>
    <row r="58" spans="2:4" x14ac:dyDescent="0.25">
      <c r="B58" s="38"/>
      <c r="C58" s="38"/>
      <c r="D58" s="38"/>
    </row>
    <row r="59" spans="2:4" x14ac:dyDescent="0.25">
      <c r="B59" s="38"/>
      <c r="C59" s="38"/>
      <c r="D59" s="38"/>
    </row>
    <row r="60" spans="2:4" x14ac:dyDescent="0.25">
      <c r="B60" s="38"/>
      <c r="C60" s="38"/>
      <c r="D60" s="38"/>
    </row>
    <row r="61" spans="2:4" x14ac:dyDescent="0.25">
      <c r="B61" s="38"/>
      <c r="C61" s="38"/>
      <c r="D61" s="38"/>
    </row>
    <row r="71" spans="2:5" x14ac:dyDescent="0.25">
      <c r="B71" s="51" t="s">
        <v>260</v>
      </c>
      <c r="C71" s="101"/>
      <c r="D71" s="101"/>
    </row>
    <row r="73" spans="2:5" x14ac:dyDescent="0.25">
      <c r="E73" s="11"/>
    </row>
    <row r="75" spans="2:5" x14ac:dyDescent="0.25">
      <c r="B75" s="26" t="s">
        <v>242</v>
      </c>
      <c r="C75" s="26"/>
      <c r="D75" s="26"/>
      <c r="E75" s="14" t="s">
        <v>58</v>
      </c>
    </row>
    <row r="76" spans="2:5" x14ac:dyDescent="0.25">
      <c r="B76" s="27">
        <v>0</v>
      </c>
      <c r="C76" s="27"/>
      <c r="D76" s="27"/>
      <c r="E76" s="29">
        <v>9.5000000000000001E-2</v>
      </c>
    </row>
    <row r="77" spans="2:5" x14ac:dyDescent="0.25">
      <c r="B77" s="38">
        <v>1</v>
      </c>
      <c r="C77" s="38"/>
      <c r="D77" s="38"/>
      <c r="E77" s="29">
        <v>0.06</v>
      </c>
    </row>
    <row r="78" spans="2:5" x14ac:dyDescent="0.25">
      <c r="B78" s="38">
        <v>2</v>
      </c>
      <c r="C78" s="38"/>
      <c r="D78" s="38"/>
      <c r="E78" s="29">
        <v>5.4000000000000006E-2</v>
      </c>
    </row>
    <row r="79" spans="2:5" x14ac:dyDescent="0.25">
      <c r="B79" s="38">
        <v>3</v>
      </c>
      <c r="C79" s="38"/>
      <c r="D79" s="38"/>
      <c r="E79" s="29">
        <v>5.2000000000000005E-2</v>
      </c>
    </row>
    <row r="80" spans="2:5" x14ac:dyDescent="0.25">
      <c r="B80" s="38">
        <v>4</v>
      </c>
      <c r="C80" s="38"/>
      <c r="D80" s="38"/>
      <c r="E80" s="29">
        <v>0.05</v>
      </c>
    </row>
    <row r="81" spans="2:5" x14ac:dyDescent="0.25">
      <c r="B81" s="38">
        <v>5</v>
      </c>
      <c r="C81" s="38"/>
      <c r="D81" s="38"/>
      <c r="E81" s="29">
        <v>4.9000000000000002E-2</v>
      </c>
    </row>
    <row r="82" spans="2:5" x14ac:dyDescent="0.25">
      <c r="B82" s="38">
        <v>6</v>
      </c>
      <c r="C82" s="38"/>
      <c r="D82" s="38"/>
      <c r="E82" s="29">
        <v>4.7E-2</v>
      </c>
    </row>
    <row r="83" spans="2:5" x14ac:dyDescent="0.25">
      <c r="B83" s="38">
        <v>7</v>
      </c>
      <c r="C83" s="38"/>
      <c r="D83" s="38"/>
      <c r="E83" s="29">
        <v>4.4999999999999998E-2</v>
      </c>
    </row>
    <row r="84" spans="2:5" x14ac:dyDescent="0.25">
      <c r="B84" s="38">
        <v>8</v>
      </c>
      <c r="C84" s="38"/>
      <c r="D84" s="38"/>
      <c r="E84" s="29">
        <v>4.4999999999999998E-2</v>
      </c>
    </row>
    <row r="85" spans="2:5" x14ac:dyDescent="0.25">
      <c r="B85" s="38">
        <v>9</v>
      </c>
      <c r="C85" s="38"/>
      <c r="D85" s="38"/>
      <c r="E85" s="29">
        <v>4.4999999999999998E-2</v>
      </c>
    </row>
    <row r="86" spans="2:5" x14ac:dyDescent="0.25">
      <c r="B86" s="38">
        <v>10</v>
      </c>
      <c r="C86" s="38"/>
      <c r="D86" s="38"/>
      <c r="E86" s="29">
        <v>4.4999999999999998E-2</v>
      </c>
    </row>
    <row r="87" spans="2:5" x14ac:dyDescent="0.25">
      <c r="B87" s="38">
        <v>11</v>
      </c>
      <c r="C87" s="38"/>
      <c r="D87" s="38"/>
      <c r="E87" s="29">
        <v>4.4999999999999998E-2</v>
      </c>
    </row>
    <row r="88" spans="2:5" x14ac:dyDescent="0.25">
      <c r="B88" s="38">
        <v>12</v>
      </c>
      <c r="C88" s="38"/>
      <c r="D88" s="38"/>
      <c r="E88" s="29">
        <v>4.2999999999999997E-2</v>
      </c>
    </row>
    <row r="89" spans="2:5" x14ac:dyDescent="0.25">
      <c r="B89" s="38">
        <v>13</v>
      </c>
      <c r="C89" s="38"/>
      <c r="D89" s="38"/>
      <c r="E89" s="29">
        <v>4.2000000000000003E-2</v>
      </c>
    </row>
    <row r="90" spans="2:5" x14ac:dyDescent="0.25">
      <c r="B90" s="38">
        <v>14</v>
      </c>
      <c r="C90" s="38"/>
      <c r="D90" s="38"/>
      <c r="E90" s="29">
        <v>4.0999999999999995E-2</v>
      </c>
    </row>
    <row r="91" spans="2:5" x14ac:dyDescent="0.25">
      <c r="B91" s="38">
        <v>15</v>
      </c>
      <c r="C91" s="38"/>
      <c r="D91" s="38"/>
      <c r="E91" s="29">
        <v>0.04</v>
      </c>
    </row>
    <row r="92" spans="2:5" x14ac:dyDescent="0.25">
      <c r="B92" s="38">
        <v>16</v>
      </c>
      <c r="C92" s="38"/>
      <c r="D92" s="38"/>
      <c r="E92" s="29">
        <v>0.04</v>
      </c>
    </row>
    <row r="93" spans="2:5" x14ac:dyDescent="0.25">
      <c r="B93" s="38">
        <v>17</v>
      </c>
      <c r="C93" s="38"/>
      <c r="D93" s="38"/>
      <c r="E93" s="29">
        <v>3.9E-2</v>
      </c>
    </row>
    <row r="94" spans="2:5" x14ac:dyDescent="0.25">
      <c r="B94" s="38">
        <v>18</v>
      </c>
      <c r="C94" s="38"/>
      <c r="D94" s="38"/>
      <c r="E94" s="29">
        <v>3.7999999999999999E-2</v>
      </c>
    </row>
    <row r="95" spans="2:5" x14ac:dyDescent="0.25">
      <c r="B95" s="38">
        <v>19</v>
      </c>
      <c r="C95" s="38"/>
      <c r="D95" s="38"/>
      <c r="E95" s="29">
        <v>3.7999999999999999E-2</v>
      </c>
    </row>
    <row r="96" spans="2:5" x14ac:dyDescent="0.25">
      <c r="B96" s="38">
        <v>20</v>
      </c>
      <c r="C96" s="38"/>
      <c r="D96" s="38"/>
      <c r="E96" s="29">
        <v>3.7000000000000005E-2</v>
      </c>
    </row>
    <row r="97" spans="2:22" x14ac:dyDescent="0.25">
      <c r="B97" s="38">
        <v>21</v>
      </c>
      <c r="C97" s="38"/>
      <c r="D97" s="38"/>
      <c r="E97" s="29">
        <v>3.7000000000000005E-2</v>
      </c>
    </row>
    <row r="98" spans="2:22" x14ac:dyDescent="0.25">
      <c r="B98" s="38">
        <v>22</v>
      </c>
      <c r="C98" s="38"/>
      <c r="D98" s="38"/>
      <c r="E98" s="29">
        <v>3.6000000000000004E-2</v>
      </c>
    </row>
    <row r="99" spans="2:22" x14ac:dyDescent="0.25">
      <c r="B99" s="38">
        <v>23</v>
      </c>
      <c r="C99" s="38"/>
      <c r="D99" s="38"/>
      <c r="E99" s="29">
        <v>3.6000000000000004E-2</v>
      </c>
    </row>
    <row r="100" spans="2:22" x14ac:dyDescent="0.25">
      <c r="B100" s="38">
        <v>24</v>
      </c>
      <c r="C100" s="38"/>
      <c r="D100" s="38"/>
      <c r="E100" s="29">
        <v>3.5000000000000003E-2</v>
      </c>
    </row>
    <row r="101" spans="2:22" x14ac:dyDescent="0.25">
      <c r="B101" s="38">
        <v>25</v>
      </c>
      <c r="C101" s="38"/>
      <c r="D101" s="38"/>
      <c r="E101" s="29">
        <v>3.5000000000000003E-2</v>
      </c>
    </row>
    <row r="102" spans="2:22" x14ac:dyDescent="0.25">
      <c r="B102" s="38">
        <v>26</v>
      </c>
      <c r="C102" s="38"/>
      <c r="D102" s="38"/>
      <c r="E102" s="29">
        <v>3.5000000000000003E-2</v>
      </c>
    </row>
    <row r="103" spans="2:22" x14ac:dyDescent="0.25">
      <c r="B103" s="38">
        <v>27</v>
      </c>
      <c r="C103" s="38"/>
      <c r="D103" s="38"/>
      <c r="E103" s="29">
        <v>3.5000000000000003E-2</v>
      </c>
    </row>
    <row r="104" spans="2:22" x14ac:dyDescent="0.25">
      <c r="B104" s="38">
        <v>28</v>
      </c>
      <c r="C104" s="38"/>
      <c r="D104" s="38"/>
      <c r="E104" s="29">
        <v>3.5000000000000003E-2</v>
      </c>
    </row>
    <row r="105" spans="2:22" x14ac:dyDescent="0.25">
      <c r="B105" s="38">
        <v>29</v>
      </c>
      <c r="C105" s="38"/>
      <c r="D105" s="38"/>
      <c r="E105" s="29">
        <v>3.5000000000000003E-2</v>
      </c>
    </row>
    <row r="106" spans="2:22" x14ac:dyDescent="0.25">
      <c r="B106" s="38">
        <v>30</v>
      </c>
      <c r="C106" s="38"/>
      <c r="D106" s="38"/>
      <c r="E106" s="29">
        <v>3.5000000000000003E-2</v>
      </c>
    </row>
    <row r="107" spans="2:22" x14ac:dyDescent="0.25">
      <c r="B107" s="38">
        <v>31</v>
      </c>
      <c r="C107" s="38"/>
      <c r="D107" s="38"/>
      <c r="E107" s="29">
        <v>3.5000000000000003E-2</v>
      </c>
    </row>
    <row r="108" spans="2:22" x14ac:dyDescent="0.25">
      <c r="B108" s="38">
        <v>32</v>
      </c>
      <c r="C108" s="38"/>
      <c r="D108" s="38"/>
      <c r="E108" s="29">
        <v>3.5000000000000003E-2</v>
      </c>
    </row>
    <row r="109" spans="2:22" x14ac:dyDescent="0.25">
      <c r="B109" s="38">
        <v>33</v>
      </c>
      <c r="C109" s="38"/>
      <c r="D109" s="38"/>
      <c r="E109" s="29">
        <v>3.5000000000000003E-2</v>
      </c>
    </row>
    <row r="110" spans="2:22" x14ac:dyDescent="0.25">
      <c r="B110" s="38">
        <v>34</v>
      </c>
      <c r="C110" s="38"/>
      <c r="D110" s="38"/>
      <c r="E110" s="29">
        <v>3.5000000000000003E-2</v>
      </c>
      <c r="V110" s="32"/>
    </row>
    <row r="111" spans="2:22" x14ac:dyDescent="0.25">
      <c r="B111" s="38">
        <v>35</v>
      </c>
      <c r="C111" s="38"/>
      <c r="D111" s="38"/>
      <c r="E111" s="29">
        <v>3.5000000000000003E-2</v>
      </c>
      <c r="V111" s="32"/>
    </row>
    <row r="112" spans="2:22" x14ac:dyDescent="0.25">
      <c r="B112" s="38">
        <v>36</v>
      </c>
      <c r="C112" s="38"/>
      <c r="D112" s="38"/>
      <c r="E112" s="29">
        <v>3.5000000000000003E-2</v>
      </c>
    </row>
    <row r="113" spans="2:5" x14ac:dyDescent="0.25">
      <c r="B113" s="38">
        <v>37</v>
      </c>
      <c r="C113" s="38"/>
      <c r="D113" s="38"/>
      <c r="E113" s="29">
        <v>3.5000000000000003E-2</v>
      </c>
    </row>
    <row r="114" spans="2:5" x14ac:dyDescent="0.25">
      <c r="B114" s="38">
        <v>38</v>
      </c>
      <c r="C114" s="38"/>
      <c r="D114" s="38"/>
      <c r="E114" s="29">
        <v>3.5000000000000003E-2</v>
      </c>
    </row>
    <row r="115" spans="2:5" x14ac:dyDescent="0.25">
      <c r="B115" s="38">
        <v>39</v>
      </c>
      <c r="C115" s="38"/>
      <c r="D115" s="38"/>
      <c r="E115" s="29">
        <v>3.5000000000000003E-2</v>
      </c>
    </row>
    <row r="116" spans="2:5" x14ac:dyDescent="0.25">
      <c r="B116" s="38">
        <v>40</v>
      </c>
      <c r="C116" s="38"/>
      <c r="D116" s="38"/>
      <c r="E116" s="29">
        <v>3.5000000000000003E-2</v>
      </c>
    </row>
    <row r="117" spans="2:5" x14ac:dyDescent="0.25">
      <c r="B117" s="38">
        <v>41</v>
      </c>
      <c r="C117" s="38"/>
      <c r="D117" s="38"/>
      <c r="E117" s="29">
        <v>3.5000000000000003E-2</v>
      </c>
    </row>
    <row r="118" spans="2:5" x14ac:dyDescent="0.25">
      <c r="B118" s="38">
        <v>42</v>
      </c>
      <c r="C118" s="38"/>
      <c r="D118" s="38"/>
      <c r="E118" s="29">
        <v>3.5000000000000003E-2</v>
      </c>
    </row>
    <row r="119" spans="2:5" x14ac:dyDescent="0.25">
      <c r="B119" s="38">
        <v>43</v>
      </c>
      <c r="C119" s="38"/>
      <c r="D119" s="38"/>
      <c r="E119" s="29">
        <v>3.5000000000000003E-2</v>
      </c>
    </row>
    <row r="120" spans="2:5" x14ac:dyDescent="0.25">
      <c r="B120" s="38">
        <v>44</v>
      </c>
      <c r="C120" s="38"/>
      <c r="D120" s="38"/>
      <c r="E120" s="29">
        <v>3.5000000000000003E-2</v>
      </c>
    </row>
    <row r="121" spans="2:5" x14ac:dyDescent="0.25">
      <c r="B121" s="38">
        <v>45</v>
      </c>
      <c r="C121" s="38"/>
      <c r="D121" s="38"/>
      <c r="E121" s="29">
        <v>3.5000000000000003E-2</v>
      </c>
    </row>
    <row r="122" spans="2:5" x14ac:dyDescent="0.25">
      <c r="B122" s="38">
        <v>46</v>
      </c>
      <c r="C122" s="38"/>
      <c r="D122" s="38"/>
      <c r="E122" s="29">
        <v>3.5000000000000003E-2</v>
      </c>
    </row>
    <row r="123" spans="2:5" x14ac:dyDescent="0.25">
      <c r="B123" s="38">
        <v>47</v>
      </c>
      <c r="C123" s="38"/>
      <c r="D123" s="38"/>
      <c r="E123" s="29">
        <v>3.5000000000000003E-2</v>
      </c>
    </row>
    <row r="124" spans="2:5" x14ac:dyDescent="0.25">
      <c r="B124" s="38">
        <v>48</v>
      </c>
      <c r="C124" s="38"/>
      <c r="D124" s="38"/>
      <c r="E124" s="29">
        <v>3.5000000000000003E-2</v>
      </c>
    </row>
    <row r="125" spans="2:5" x14ac:dyDescent="0.25">
      <c r="B125" s="38">
        <v>49</v>
      </c>
      <c r="C125" s="38"/>
      <c r="D125" s="38"/>
      <c r="E125" s="29">
        <v>3.5000000000000003E-2</v>
      </c>
    </row>
    <row r="126" spans="2:5" x14ac:dyDescent="0.25">
      <c r="B126" s="38">
        <v>50</v>
      </c>
      <c r="C126" s="38"/>
      <c r="D126" s="38"/>
      <c r="E126" s="29">
        <v>3.5000000000000003E-2</v>
      </c>
    </row>
    <row r="127" spans="2:5" x14ac:dyDescent="0.25">
      <c r="B127" s="38">
        <v>51</v>
      </c>
      <c r="C127" s="38"/>
      <c r="D127" s="38"/>
      <c r="E127" s="29">
        <v>3.5000000000000003E-2</v>
      </c>
    </row>
    <row r="128" spans="2:5" x14ac:dyDescent="0.25">
      <c r="B128" s="38">
        <v>52</v>
      </c>
      <c r="C128" s="38"/>
      <c r="D128" s="38"/>
      <c r="E128" s="29">
        <v>3.5000000000000003E-2</v>
      </c>
    </row>
    <row r="129" spans="2:5" x14ac:dyDescent="0.25">
      <c r="B129" s="38">
        <v>53</v>
      </c>
      <c r="C129" s="38"/>
      <c r="D129" s="38"/>
      <c r="E129" s="29">
        <v>3.5000000000000003E-2</v>
      </c>
    </row>
    <row r="130" spans="2:5" x14ac:dyDescent="0.25">
      <c r="B130" s="38">
        <v>54</v>
      </c>
      <c r="C130" s="38"/>
      <c r="D130" s="38"/>
      <c r="E130" s="29">
        <v>3.5000000000000003E-2</v>
      </c>
    </row>
  </sheetData>
  <hyperlinks>
    <hyperlink ref="A1" location="TOC!A1" display="TOC" xr:uid="{00000000-0004-0000-0D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5"/>
  <sheetViews>
    <sheetView workbookViewId="0"/>
  </sheetViews>
  <sheetFormatPr defaultRowHeight="15" x14ac:dyDescent="0.25"/>
  <cols>
    <col min="3" max="3" width="11.7109375" bestFit="1" customWidth="1"/>
  </cols>
  <sheetData>
    <row r="1" spans="1:6" x14ac:dyDescent="0.25">
      <c r="A1" s="1" t="s">
        <v>0</v>
      </c>
    </row>
    <row r="4" spans="1:6" ht="15" customHeight="1" x14ac:dyDescent="0.25"/>
    <row r="5" spans="1:6" x14ac:dyDescent="0.25">
      <c r="A5" t="s">
        <v>282</v>
      </c>
    </row>
    <row r="6" spans="1:6" x14ac:dyDescent="0.25">
      <c r="A6" t="s">
        <v>283</v>
      </c>
      <c r="B6" t="s">
        <v>284</v>
      </c>
      <c r="C6" t="s">
        <v>283</v>
      </c>
      <c r="D6" t="s">
        <v>284</v>
      </c>
      <c r="E6" t="s">
        <v>283</v>
      </c>
      <c r="F6" t="s">
        <v>284</v>
      </c>
    </row>
    <row r="7" spans="1:6" x14ac:dyDescent="0.25">
      <c r="A7">
        <v>0</v>
      </c>
      <c r="B7">
        <v>0.09</v>
      </c>
      <c r="C7">
        <v>7</v>
      </c>
      <c r="D7">
        <v>4.4999999999999998E-2</v>
      </c>
      <c r="E7">
        <v>14</v>
      </c>
      <c r="F7">
        <v>3.5000000000000003E-2</v>
      </c>
    </row>
    <row r="8" spans="1:6" x14ac:dyDescent="0.25">
      <c r="A8">
        <v>1</v>
      </c>
      <c r="B8">
        <v>7.5</v>
      </c>
      <c r="C8">
        <v>8</v>
      </c>
      <c r="D8">
        <v>4</v>
      </c>
      <c r="E8">
        <v>15</v>
      </c>
      <c r="F8">
        <v>3.5</v>
      </c>
    </row>
    <row r="9" spans="1:6" x14ac:dyDescent="0.25">
      <c r="A9">
        <v>2</v>
      </c>
      <c r="B9">
        <v>6</v>
      </c>
      <c r="C9">
        <v>9</v>
      </c>
      <c r="D9">
        <v>4</v>
      </c>
      <c r="E9">
        <v>16</v>
      </c>
      <c r="F9">
        <v>3.25</v>
      </c>
    </row>
    <row r="10" spans="1:6" x14ac:dyDescent="0.25">
      <c r="A10">
        <v>3</v>
      </c>
      <c r="B10">
        <v>5.5</v>
      </c>
      <c r="C10">
        <v>10</v>
      </c>
      <c r="D10">
        <v>3.75</v>
      </c>
      <c r="E10">
        <v>17</v>
      </c>
      <c r="F10">
        <v>3.25</v>
      </c>
    </row>
    <row r="11" spans="1:6" x14ac:dyDescent="0.25">
      <c r="A11">
        <v>4</v>
      </c>
      <c r="B11">
        <v>5.25</v>
      </c>
      <c r="C11">
        <v>11</v>
      </c>
      <c r="D11">
        <v>3.75</v>
      </c>
      <c r="E11">
        <v>18</v>
      </c>
      <c r="F11">
        <v>3.25</v>
      </c>
    </row>
    <row r="12" spans="1:6" x14ac:dyDescent="0.25">
      <c r="A12">
        <v>5</v>
      </c>
      <c r="B12">
        <v>5.25</v>
      </c>
      <c r="C12">
        <v>12</v>
      </c>
      <c r="D12">
        <v>3.75</v>
      </c>
      <c r="E12">
        <v>19</v>
      </c>
      <c r="F12">
        <v>3.25</v>
      </c>
    </row>
    <row r="13" spans="1:6" x14ac:dyDescent="0.25">
      <c r="A13">
        <v>6</v>
      </c>
      <c r="B13">
        <v>5.25</v>
      </c>
      <c r="C13">
        <v>13</v>
      </c>
      <c r="D13">
        <v>3.75</v>
      </c>
      <c r="E13" t="s">
        <v>285</v>
      </c>
      <c r="F13">
        <v>3.25</v>
      </c>
    </row>
    <row r="29" ht="15" customHeight="1" x14ac:dyDescent="0.25"/>
    <row r="66" spans="2:7" x14ac:dyDescent="0.25">
      <c r="B66" t="s">
        <v>282</v>
      </c>
    </row>
    <row r="67" spans="2:7" x14ac:dyDescent="0.25">
      <c r="B67" t="s">
        <v>283</v>
      </c>
      <c r="C67" t="s">
        <v>284</v>
      </c>
      <c r="D67" t="s">
        <v>283</v>
      </c>
      <c r="E67" t="s">
        <v>284</v>
      </c>
      <c r="F67" t="s">
        <v>283</v>
      </c>
      <c r="G67" t="s">
        <v>284</v>
      </c>
    </row>
    <row r="68" spans="2:7" x14ac:dyDescent="0.25">
      <c r="B68">
        <v>0</v>
      </c>
      <c r="C68">
        <v>0.09</v>
      </c>
      <c r="D68">
        <v>7</v>
      </c>
      <c r="E68">
        <v>4.4999999999999998E-2</v>
      </c>
      <c r="F68">
        <v>14</v>
      </c>
      <c r="G68">
        <v>3.5000000000000003E-2</v>
      </c>
    </row>
    <row r="69" spans="2:7" x14ac:dyDescent="0.25">
      <c r="B69">
        <v>1</v>
      </c>
      <c r="C69">
        <v>7.5</v>
      </c>
      <c r="D69">
        <v>8</v>
      </c>
      <c r="E69">
        <v>4</v>
      </c>
      <c r="F69">
        <v>15</v>
      </c>
      <c r="G69">
        <v>3.5</v>
      </c>
    </row>
    <row r="70" spans="2:7" x14ac:dyDescent="0.25">
      <c r="B70">
        <v>2</v>
      </c>
      <c r="C70">
        <v>6</v>
      </c>
      <c r="D70">
        <v>9</v>
      </c>
      <c r="E70">
        <v>4</v>
      </c>
      <c r="F70">
        <v>16</v>
      </c>
      <c r="G70">
        <v>3.25</v>
      </c>
    </row>
    <row r="71" spans="2:7" x14ac:dyDescent="0.25">
      <c r="B71">
        <v>3</v>
      </c>
      <c r="C71">
        <v>5.5</v>
      </c>
      <c r="D71">
        <v>10</v>
      </c>
      <c r="E71">
        <v>3.75</v>
      </c>
      <c r="F71">
        <v>17</v>
      </c>
      <c r="G71">
        <v>3.25</v>
      </c>
    </row>
    <row r="72" spans="2:7" x14ac:dyDescent="0.25">
      <c r="B72">
        <v>4</v>
      </c>
      <c r="C72">
        <v>5.25</v>
      </c>
      <c r="D72">
        <v>11</v>
      </c>
      <c r="E72">
        <v>3.75</v>
      </c>
      <c r="F72">
        <v>18</v>
      </c>
      <c r="G72">
        <v>3.25</v>
      </c>
    </row>
    <row r="73" spans="2:7" x14ac:dyDescent="0.25">
      <c r="B73">
        <v>5</v>
      </c>
      <c r="C73">
        <v>5.25</v>
      </c>
      <c r="D73">
        <v>12</v>
      </c>
      <c r="E73">
        <v>3.75</v>
      </c>
      <c r="F73">
        <v>19</v>
      </c>
      <c r="G73">
        <v>3.25</v>
      </c>
    </row>
    <row r="74" spans="2:7" x14ac:dyDescent="0.25">
      <c r="B74">
        <v>6</v>
      </c>
      <c r="C74">
        <v>5.25</v>
      </c>
      <c r="D74">
        <v>13</v>
      </c>
      <c r="E74">
        <v>3.75</v>
      </c>
      <c r="F74" t="s">
        <v>285</v>
      </c>
      <c r="G74">
        <v>3.25</v>
      </c>
    </row>
    <row r="75" spans="2:7" x14ac:dyDescent="0.25">
      <c r="B75" t="s">
        <v>286</v>
      </c>
    </row>
  </sheetData>
  <hyperlinks>
    <hyperlink ref="A1" location="TOC!A1" display="TOC" xr:uid="{00000000-0004-0000-0E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"/>
  <sheetViews>
    <sheetView zoomScale="120" zoomScaleNormal="120" workbookViewId="0">
      <selection activeCell="M15" sqref="M15"/>
    </sheetView>
  </sheetViews>
  <sheetFormatPr defaultRowHeight="15" x14ac:dyDescent="0.25"/>
  <cols>
    <col min="1" max="16384" width="9.140625" style="134"/>
  </cols>
  <sheetData>
    <row r="1" spans="1:3" x14ac:dyDescent="0.25">
      <c r="A1" s="133" t="s">
        <v>0</v>
      </c>
      <c r="C1" s="135" t="s">
        <v>265</v>
      </c>
    </row>
  </sheetData>
  <hyperlinks>
    <hyperlink ref="A1" location="TOC!A1" display="TOC" xr:uid="{00000000-0004-0000-13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B10" sqref="B10"/>
    </sheetView>
  </sheetViews>
  <sheetFormatPr defaultColWidth="9.140625"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123</v>
      </c>
    </row>
    <row r="4" spans="1:2" x14ac:dyDescent="0.25">
      <c r="A4" s="3"/>
      <c r="B4" s="2" t="s">
        <v>226</v>
      </c>
    </row>
    <row r="5" spans="1:2" x14ac:dyDescent="0.25">
      <c r="A5" s="3"/>
      <c r="B5" s="2" t="s">
        <v>221</v>
      </c>
    </row>
    <row r="6" spans="1:2" x14ac:dyDescent="0.25">
      <c r="A6" s="3"/>
      <c r="B6" s="2" t="s">
        <v>220</v>
      </c>
    </row>
    <row r="7" spans="1:2" x14ac:dyDescent="0.25">
      <c r="A7" s="3"/>
      <c r="B7" s="2" t="s">
        <v>222</v>
      </c>
    </row>
    <row r="8" spans="1:2" x14ac:dyDescent="0.25">
      <c r="A8" s="3"/>
      <c r="B8" s="2" t="s">
        <v>223</v>
      </c>
    </row>
    <row r="9" spans="1:2" x14ac:dyDescent="0.25">
      <c r="A9" s="3"/>
      <c r="B9" s="2" t="s">
        <v>224</v>
      </c>
    </row>
    <row r="10" spans="1:2" x14ac:dyDescent="0.25">
      <c r="A10" s="3"/>
      <c r="B10" s="2" t="s">
        <v>225</v>
      </c>
    </row>
    <row r="11" spans="1:2" x14ac:dyDescent="0.25">
      <c r="A11" s="3"/>
    </row>
    <row r="12" spans="1:2" x14ac:dyDescent="0.25">
      <c r="A12" s="3" t="s">
        <v>237</v>
      </c>
    </row>
    <row r="13" spans="1:2" x14ac:dyDescent="0.25">
      <c r="A13" s="3"/>
      <c r="B13" s="2" t="s">
        <v>238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>
      <selection activeCell="B8" sqref="B8"/>
    </sheetView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124</v>
      </c>
      <c r="C4" s="7"/>
    </row>
    <row r="5" spans="1:3" x14ac:dyDescent="0.25">
      <c r="A5" s="22" t="s">
        <v>125</v>
      </c>
      <c r="B5" s="22" t="s">
        <v>126</v>
      </c>
      <c r="C5" s="22" t="s">
        <v>127</v>
      </c>
    </row>
    <row r="6" spans="1:3" x14ac:dyDescent="0.25">
      <c r="A6">
        <v>9</v>
      </c>
      <c r="B6" t="s">
        <v>128</v>
      </c>
      <c r="C6" t="s">
        <v>129</v>
      </c>
    </row>
    <row r="7" spans="1:3" x14ac:dyDescent="0.25">
      <c r="A7">
        <v>83</v>
      </c>
      <c r="B7" t="s">
        <v>130</v>
      </c>
      <c r="C7" t="s">
        <v>131</v>
      </c>
    </row>
    <row r="8" spans="1:3" x14ac:dyDescent="0.25">
      <c r="A8">
        <v>26</v>
      </c>
      <c r="B8" t="s">
        <v>132</v>
      </c>
      <c r="C8" t="s">
        <v>133</v>
      </c>
    </row>
    <row r="9" spans="1:3" x14ac:dyDescent="0.25">
      <c r="A9">
        <v>125</v>
      </c>
      <c r="B9" t="s">
        <v>134</v>
      </c>
      <c r="C9" t="s">
        <v>135</v>
      </c>
    </row>
    <row r="10" spans="1:3" x14ac:dyDescent="0.25">
      <c r="A10">
        <v>85</v>
      </c>
      <c r="B10" t="s">
        <v>136</v>
      </c>
      <c r="C10" t="s">
        <v>137</v>
      </c>
    </row>
    <row r="11" spans="1:3" x14ac:dyDescent="0.25">
      <c r="A11">
        <v>115</v>
      </c>
      <c r="B11" t="s">
        <v>138</v>
      </c>
      <c r="C11" t="s">
        <v>139</v>
      </c>
    </row>
    <row r="12" spans="1:3" x14ac:dyDescent="0.25">
      <c r="A12">
        <v>80</v>
      </c>
      <c r="B12" t="s">
        <v>140</v>
      </c>
      <c r="C12" t="s">
        <v>141</v>
      </c>
    </row>
    <row r="13" spans="1:3" x14ac:dyDescent="0.25">
      <c r="A13">
        <v>91</v>
      </c>
      <c r="B13" t="s">
        <v>142</v>
      </c>
      <c r="C13" t="s">
        <v>143</v>
      </c>
    </row>
    <row r="14" spans="1:3" x14ac:dyDescent="0.25">
      <c r="A14">
        <v>76</v>
      </c>
      <c r="B14" t="s">
        <v>144</v>
      </c>
      <c r="C14" t="s">
        <v>145</v>
      </c>
    </row>
    <row r="15" spans="1:3" x14ac:dyDescent="0.25">
      <c r="A15">
        <v>43</v>
      </c>
      <c r="B15" t="s">
        <v>146</v>
      </c>
      <c r="C15" t="s">
        <v>147</v>
      </c>
    </row>
    <row r="16" spans="1:3" x14ac:dyDescent="0.25">
      <c r="A16">
        <v>32</v>
      </c>
      <c r="B16" t="s">
        <v>148</v>
      </c>
      <c r="C16" t="s">
        <v>149</v>
      </c>
    </row>
    <row r="17" spans="1:3" x14ac:dyDescent="0.25">
      <c r="A17">
        <v>6</v>
      </c>
      <c r="B17" t="s">
        <v>150</v>
      </c>
      <c r="C17" t="s">
        <v>151</v>
      </c>
    </row>
    <row r="18" spans="1:3" x14ac:dyDescent="0.25">
      <c r="A18">
        <v>119</v>
      </c>
      <c r="B18" t="s">
        <v>152</v>
      </c>
      <c r="C18" t="s">
        <v>153</v>
      </c>
    </row>
    <row r="19" spans="1:3" x14ac:dyDescent="0.25">
      <c r="A19">
        <v>38</v>
      </c>
      <c r="B19" t="s">
        <v>154</v>
      </c>
      <c r="C19" t="s">
        <v>155</v>
      </c>
    </row>
    <row r="20" spans="1:3" x14ac:dyDescent="0.25">
      <c r="A20">
        <v>69</v>
      </c>
      <c r="B20" t="s">
        <v>156</v>
      </c>
      <c r="C20" t="s">
        <v>157</v>
      </c>
    </row>
    <row r="22" spans="1:3" x14ac:dyDescent="0.25">
      <c r="A22" s="7" t="s">
        <v>158</v>
      </c>
      <c r="C22" s="7"/>
    </row>
    <row r="23" spans="1:3" x14ac:dyDescent="0.25">
      <c r="A23" s="22" t="s">
        <v>125</v>
      </c>
      <c r="B23" s="22"/>
      <c r="C23" s="22" t="s">
        <v>127</v>
      </c>
    </row>
    <row r="24" spans="1:3" x14ac:dyDescent="0.25">
      <c r="A24">
        <v>10</v>
      </c>
      <c r="B24" t="s">
        <v>159</v>
      </c>
      <c r="C24" t="s">
        <v>160</v>
      </c>
    </row>
    <row r="25" spans="1:3" x14ac:dyDescent="0.25">
      <c r="A25">
        <v>108</v>
      </c>
      <c r="B25" t="s">
        <v>161</v>
      </c>
      <c r="C25" t="s">
        <v>162</v>
      </c>
    </row>
    <row r="26" spans="1:3" x14ac:dyDescent="0.25">
      <c r="A26">
        <v>78</v>
      </c>
      <c r="B26" t="s">
        <v>163</v>
      </c>
      <c r="C26" t="s">
        <v>164</v>
      </c>
    </row>
    <row r="27" spans="1:3" x14ac:dyDescent="0.25">
      <c r="A27">
        <v>88</v>
      </c>
      <c r="B27" t="s">
        <v>165</v>
      </c>
      <c r="C27" t="s">
        <v>166</v>
      </c>
    </row>
    <row r="28" spans="1:3" x14ac:dyDescent="0.25">
      <c r="A28">
        <v>28</v>
      </c>
      <c r="B28" t="s">
        <v>167</v>
      </c>
      <c r="C28" t="s">
        <v>168</v>
      </c>
    </row>
    <row r="29" spans="1:3" x14ac:dyDescent="0.25">
      <c r="A29">
        <v>111</v>
      </c>
      <c r="B29" t="s">
        <v>169</v>
      </c>
      <c r="C29" t="s">
        <v>170</v>
      </c>
    </row>
    <row r="30" spans="1:3" x14ac:dyDescent="0.25">
      <c r="A30">
        <v>92</v>
      </c>
      <c r="B30" t="s">
        <v>171</v>
      </c>
      <c r="C30" t="s">
        <v>172</v>
      </c>
    </row>
    <row r="31" spans="1:3" x14ac:dyDescent="0.25">
      <c r="A31">
        <v>34</v>
      </c>
      <c r="B31" t="s">
        <v>173</v>
      </c>
      <c r="C31" t="s">
        <v>174</v>
      </c>
    </row>
    <row r="32" spans="1:3" x14ac:dyDescent="0.25">
      <c r="A32">
        <v>77</v>
      </c>
      <c r="B32" t="s">
        <v>175</v>
      </c>
      <c r="C32" t="s">
        <v>176</v>
      </c>
    </row>
    <row r="33" spans="1:3" x14ac:dyDescent="0.25">
      <c r="A33">
        <v>53</v>
      </c>
      <c r="B33" t="s">
        <v>177</v>
      </c>
      <c r="C33" t="s">
        <v>178</v>
      </c>
    </row>
    <row r="34" spans="1:3" x14ac:dyDescent="0.25">
      <c r="A34">
        <v>64</v>
      </c>
      <c r="B34" t="s">
        <v>179</v>
      </c>
      <c r="C34" t="s">
        <v>180</v>
      </c>
    </row>
    <row r="35" spans="1:3" x14ac:dyDescent="0.25">
      <c r="A35">
        <v>49</v>
      </c>
      <c r="B35" t="s">
        <v>181</v>
      </c>
      <c r="C35" t="s">
        <v>182</v>
      </c>
    </row>
    <row r="36" spans="1:3" x14ac:dyDescent="0.25">
      <c r="A36">
        <v>51</v>
      </c>
      <c r="B36" t="s">
        <v>183</v>
      </c>
      <c r="C36" t="s">
        <v>184</v>
      </c>
    </row>
    <row r="37" spans="1:3" x14ac:dyDescent="0.25">
      <c r="A37">
        <v>2</v>
      </c>
      <c r="B37" t="s">
        <v>185</v>
      </c>
      <c r="C37" t="s">
        <v>186</v>
      </c>
    </row>
    <row r="38" spans="1:3" x14ac:dyDescent="0.25">
      <c r="A38">
        <v>73</v>
      </c>
      <c r="B38" t="s">
        <v>187</v>
      </c>
      <c r="C38" t="s">
        <v>188</v>
      </c>
    </row>
    <row r="40" spans="1:3" x14ac:dyDescent="0.25">
      <c r="A40" s="7" t="s">
        <v>189</v>
      </c>
      <c r="C40" s="7"/>
    </row>
    <row r="41" spans="1:3" x14ac:dyDescent="0.25">
      <c r="A41" s="22" t="s">
        <v>125</v>
      </c>
      <c r="B41" s="22"/>
      <c r="C41" s="22" t="s">
        <v>127</v>
      </c>
    </row>
    <row r="42" spans="1:3" x14ac:dyDescent="0.25">
      <c r="A42">
        <v>150</v>
      </c>
      <c r="B42" t="s">
        <v>190</v>
      </c>
      <c r="C42" t="s">
        <v>191</v>
      </c>
    </row>
    <row r="43" spans="1:3" x14ac:dyDescent="0.25">
      <c r="A43">
        <v>84</v>
      </c>
      <c r="B43" t="s">
        <v>192</v>
      </c>
      <c r="C43" t="s">
        <v>193</v>
      </c>
    </row>
    <row r="44" spans="1:3" x14ac:dyDescent="0.25">
      <c r="A44">
        <v>72</v>
      </c>
      <c r="B44" t="s">
        <v>194</v>
      </c>
      <c r="C44" t="s">
        <v>195</v>
      </c>
    </row>
    <row r="45" spans="1:3" x14ac:dyDescent="0.25">
      <c r="A45">
        <v>140</v>
      </c>
      <c r="B45" t="s">
        <v>196</v>
      </c>
      <c r="C45" t="s">
        <v>197</v>
      </c>
    </row>
    <row r="46" spans="1:3" x14ac:dyDescent="0.25">
      <c r="A46">
        <v>86</v>
      </c>
      <c r="B46" t="s">
        <v>198</v>
      </c>
      <c r="C46" t="s">
        <v>199</v>
      </c>
    </row>
    <row r="47" spans="1:3" x14ac:dyDescent="0.25">
      <c r="A47">
        <v>149</v>
      </c>
      <c r="B47" t="s">
        <v>200</v>
      </c>
      <c r="C47" t="s">
        <v>201</v>
      </c>
    </row>
    <row r="48" spans="1:3" x14ac:dyDescent="0.25">
      <c r="A48">
        <v>117</v>
      </c>
      <c r="B48" t="s">
        <v>202</v>
      </c>
      <c r="C48" t="s">
        <v>203</v>
      </c>
    </row>
    <row r="49" spans="1:3" x14ac:dyDescent="0.25">
      <c r="A49">
        <v>68</v>
      </c>
      <c r="B49" t="s">
        <v>204</v>
      </c>
      <c r="C49" t="s">
        <v>205</v>
      </c>
    </row>
    <row r="50" spans="1:3" x14ac:dyDescent="0.25">
      <c r="A50">
        <v>133</v>
      </c>
      <c r="B50" t="s">
        <v>206</v>
      </c>
      <c r="C50" t="s">
        <v>207</v>
      </c>
    </row>
    <row r="51" spans="1:3" x14ac:dyDescent="0.25">
      <c r="A51">
        <v>5</v>
      </c>
      <c r="B51" t="s">
        <v>208</v>
      </c>
      <c r="C51" t="s">
        <v>209</v>
      </c>
    </row>
    <row r="52" spans="1:3" x14ac:dyDescent="0.25">
      <c r="A52">
        <v>19</v>
      </c>
      <c r="B52" t="s">
        <v>210</v>
      </c>
      <c r="C52" t="s">
        <v>211</v>
      </c>
    </row>
    <row r="53" spans="1:3" x14ac:dyDescent="0.25">
      <c r="A53">
        <v>99</v>
      </c>
      <c r="B53" t="s">
        <v>212</v>
      </c>
      <c r="C53" t="s">
        <v>213</v>
      </c>
    </row>
    <row r="54" spans="1:3" x14ac:dyDescent="0.25">
      <c r="A54">
        <v>30</v>
      </c>
      <c r="B54" t="s">
        <v>214</v>
      </c>
      <c r="C54" t="s">
        <v>215</v>
      </c>
    </row>
    <row r="55" spans="1:3" x14ac:dyDescent="0.25">
      <c r="A55">
        <v>135</v>
      </c>
      <c r="B55" t="s">
        <v>216</v>
      </c>
      <c r="C55" t="s">
        <v>217</v>
      </c>
    </row>
    <row r="56" spans="1:3" x14ac:dyDescent="0.25">
      <c r="A56">
        <v>146</v>
      </c>
      <c r="B56" t="s">
        <v>218</v>
      </c>
      <c r="C56" t="s">
        <v>219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tabSelected="1" zoomScaleNormal="100" workbookViewId="0">
      <pane xSplit="5" ySplit="7" topLeftCell="F8" activePane="bottomRight" state="frozen"/>
      <selection pane="topRight" activeCell="D1" sqref="D1"/>
      <selection pane="bottomLeft" activeCell="A4" sqref="A4"/>
      <selection pane="bottomRight" activeCell="G18" sqref="G18"/>
    </sheetView>
  </sheetViews>
  <sheetFormatPr defaultRowHeight="15" x14ac:dyDescent="0.25"/>
  <cols>
    <col min="1" max="1" width="9.140625" style="90"/>
    <col min="3" max="3" width="30.42578125" customWidth="1"/>
    <col min="4" max="4" width="17.85546875" style="90" customWidth="1"/>
    <col min="5" max="5" width="39" customWidth="1"/>
    <col min="6" max="6" width="22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</row>
    <row r="2" spans="1:12" s="90" customFormat="1" x14ac:dyDescent="0.25">
      <c r="A2" s="95" t="s">
        <v>35</v>
      </c>
      <c r="B2" s="96" t="s">
        <v>373</v>
      </c>
    </row>
    <row r="3" spans="1:12" s="90" customFormat="1" x14ac:dyDescent="0.25">
      <c r="A3" s="95" t="s">
        <v>36</v>
      </c>
      <c r="B3" s="96" t="s">
        <v>404</v>
      </c>
    </row>
    <row r="4" spans="1:12" s="90" customFormat="1" x14ac:dyDescent="0.25">
      <c r="A4" s="91"/>
    </row>
    <row r="5" spans="1:12" s="90" customFormat="1" x14ac:dyDescent="0.25">
      <c r="A5" s="91"/>
    </row>
    <row r="6" spans="1:12" ht="60" x14ac:dyDescent="0.25">
      <c r="J6" s="16" t="s">
        <v>77</v>
      </c>
      <c r="K6" s="16"/>
      <c r="L6" s="16"/>
    </row>
    <row r="7" spans="1:12" s="7" customFormat="1" x14ac:dyDescent="0.25">
      <c r="B7" s="7" t="s">
        <v>24</v>
      </c>
      <c r="C7" s="7" t="s">
        <v>19</v>
      </c>
      <c r="D7" s="7" t="s">
        <v>405</v>
      </c>
      <c r="E7" s="7" t="s">
        <v>20</v>
      </c>
      <c r="F7" s="7" t="s">
        <v>62</v>
      </c>
      <c r="G7" s="7" t="s">
        <v>80</v>
      </c>
      <c r="H7" s="7" t="s">
        <v>78</v>
      </c>
      <c r="I7" s="7" t="s">
        <v>75</v>
      </c>
      <c r="J7" s="7" t="s">
        <v>76</v>
      </c>
      <c r="K7" s="7" t="s">
        <v>79</v>
      </c>
    </row>
    <row r="8" spans="1:12" s="7" customFormat="1" x14ac:dyDescent="0.25">
      <c r="B8" s="113" t="s">
        <v>406</v>
      </c>
      <c r="C8" s="113" t="s">
        <v>407</v>
      </c>
      <c r="D8" s="17" t="s">
        <v>408</v>
      </c>
      <c r="E8" s="90" t="s">
        <v>168</v>
      </c>
      <c r="F8" s="114" t="s">
        <v>410</v>
      </c>
    </row>
    <row r="9" spans="1:12" s="7" customFormat="1" x14ac:dyDescent="0.25">
      <c r="B9" s="113" t="s">
        <v>406</v>
      </c>
      <c r="C9" s="113" t="s">
        <v>409</v>
      </c>
      <c r="D9" s="17" t="s">
        <v>408</v>
      </c>
      <c r="F9" s="114" t="s">
        <v>411</v>
      </c>
    </row>
    <row r="10" spans="1:12" s="7" customFormat="1" x14ac:dyDescent="0.25"/>
    <row r="11" spans="1:12" ht="45" x14ac:dyDescent="0.25">
      <c r="B11" s="17" t="s">
        <v>23</v>
      </c>
      <c r="C11" s="17" t="s">
        <v>15</v>
      </c>
      <c r="D11" s="17" t="s">
        <v>412</v>
      </c>
      <c r="E11" s="17" t="s">
        <v>21</v>
      </c>
      <c r="F11" s="119">
        <v>36534777</v>
      </c>
      <c r="G11" s="41">
        <v>1000</v>
      </c>
      <c r="H11" s="41" t="s">
        <v>257</v>
      </c>
      <c r="I11" s="42" t="s">
        <v>258</v>
      </c>
      <c r="J11" s="43" t="s">
        <v>264</v>
      </c>
      <c r="K11" s="110" t="s">
        <v>268</v>
      </c>
    </row>
    <row r="12" spans="1:12" x14ac:dyDescent="0.25">
      <c r="B12" s="17" t="s">
        <v>23</v>
      </c>
      <c r="C12" s="17" t="s">
        <v>16</v>
      </c>
      <c r="D12" s="17" t="s">
        <v>412</v>
      </c>
      <c r="E12" s="17" t="s">
        <v>22</v>
      </c>
      <c r="F12" s="120">
        <v>55186998</v>
      </c>
      <c r="G12" s="41">
        <v>1000</v>
      </c>
      <c r="H12" s="41" t="s">
        <v>257</v>
      </c>
      <c r="I12" s="42" t="s">
        <v>258</v>
      </c>
      <c r="J12" s="43" t="s">
        <v>264</v>
      </c>
      <c r="K12" s="42"/>
    </row>
    <row r="13" spans="1:12" x14ac:dyDescent="0.25">
      <c r="B13" s="17" t="s">
        <v>23</v>
      </c>
      <c r="C13" t="s">
        <v>90</v>
      </c>
      <c r="D13" s="17" t="s">
        <v>412</v>
      </c>
      <c r="E13" t="s">
        <v>112</v>
      </c>
      <c r="F13" s="120">
        <v>103485481</v>
      </c>
      <c r="G13" s="41">
        <v>1000</v>
      </c>
      <c r="H13" s="41" t="s">
        <v>257</v>
      </c>
      <c r="I13" s="42" t="s">
        <v>258</v>
      </c>
      <c r="J13" s="43" t="s">
        <v>264</v>
      </c>
      <c r="K13" s="42"/>
    </row>
    <row r="14" spans="1:12" x14ac:dyDescent="0.25">
      <c r="B14" s="17" t="s">
        <v>23</v>
      </c>
      <c r="C14" s="17" t="s">
        <v>17</v>
      </c>
      <c r="D14" s="17" t="s">
        <v>412</v>
      </c>
      <c r="E14" s="17" t="s">
        <v>25</v>
      </c>
      <c r="F14" s="120">
        <v>48298483</v>
      </c>
      <c r="G14" s="41">
        <v>1000</v>
      </c>
      <c r="H14" s="41" t="s">
        <v>257</v>
      </c>
      <c r="I14" s="42" t="s">
        <v>258</v>
      </c>
      <c r="J14" s="43" t="s">
        <v>264</v>
      </c>
      <c r="K14" s="42" t="s">
        <v>267</v>
      </c>
    </row>
    <row r="15" spans="1:12" x14ac:dyDescent="0.25">
      <c r="B15" s="17" t="s">
        <v>23</v>
      </c>
      <c r="C15" s="17" t="s">
        <v>18</v>
      </c>
      <c r="D15" s="17" t="s">
        <v>412</v>
      </c>
      <c r="E15" s="17" t="s">
        <v>26</v>
      </c>
      <c r="F15" s="120">
        <v>55186998</v>
      </c>
      <c r="G15" s="41">
        <v>1000</v>
      </c>
      <c r="H15" s="41" t="s">
        <v>257</v>
      </c>
      <c r="I15" s="42" t="s">
        <v>258</v>
      </c>
      <c r="J15" s="43" t="s">
        <v>264</v>
      </c>
      <c r="K15" s="42"/>
    </row>
    <row r="16" spans="1:12" x14ac:dyDescent="0.25">
      <c r="B16" s="17" t="s">
        <v>23</v>
      </c>
      <c r="C16" t="s">
        <v>119</v>
      </c>
      <c r="D16" s="17" t="s">
        <v>412</v>
      </c>
      <c r="E16" t="s">
        <v>120</v>
      </c>
      <c r="F16" s="120">
        <v>11763706</v>
      </c>
      <c r="G16" s="41">
        <v>1000</v>
      </c>
      <c r="H16" s="41" t="s">
        <v>257</v>
      </c>
      <c r="I16" s="42" t="s">
        <v>258</v>
      </c>
      <c r="J16" s="43" t="s">
        <v>264</v>
      </c>
      <c r="K16" s="111" t="s">
        <v>269</v>
      </c>
    </row>
    <row r="17" spans="2:11" ht="15.75" customHeight="1" x14ac:dyDescent="0.25">
      <c r="B17" s="17" t="s">
        <v>23</v>
      </c>
      <c r="C17" s="17" t="s">
        <v>81</v>
      </c>
      <c r="D17" s="17" t="s">
        <v>412</v>
      </c>
      <c r="E17" s="17" t="s">
        <v>84</v>
      </c>
      <c r="F17" s="120">
        <v>11271699</v>
      </c>
      <c r="G17" s="41">
        <v>1000</v>
      </c>
      <c r="H17" s="41" t="s">
        <v>257</v>
      </c>
      <c r="I17" s="42" t="s">
        <v>258</v>
      </c>
      <c r="J17" s="43" t="s">
        <v>270</v>
      </c>
      <c r="K17" s="42"/>
    </row>
    <row r="18" spans="2:11" s="90" customFormat="1" ht="15.75" customHeight="1" x14ac:dyDescent="0.25">
      <c r="B18" s="17" t="s">
        <v>23</v>
      </c>
      <c r="C18" s="17" t="s">
        <v>416</v>
      </c>
      <c r="D18" s="17" t="s">
        <v>412</v>
      </c>
      <c r="E18" s="17" t="s">
        <v>417</v>
      </c>
      <c r="F18" s="123" t="s">
        <v>418</v>
      </c>
      <c r="G18" s="41"/>
      <c r="H18" s="41"/>
      <c r="I18" s="42"/>
      <c r="J18" s="43"/>
      <c r="K18" s="42"/>
    </row>
    <row r="19" spans="2:11" x14ac:dyDescent="0.25">
      <c r="B19" s="17"/>
      <c r="C19" s="17"/>
      <c r="D19" s="17"/>
      <c r="E19" s="17"/>
      <c r="F19" s="121"/>
      <c r="G19" s="42"/>
      <c r="H19" s="42"/>
      <c r="I19" s="42"/>
      <c r="J19" s="43"/>
      <c r="K19" s="42"/>
    </row>
    <row r="20" spans="2:11" x14ac:dyDescent="0.25">
      <c r="B20" s="17" t="s">
        <v>121</v>
      </c>
      <c r="C20" s="17" t="s">
        <v>27</v>
      </c>
      <c r="D20" s="17" t="s">
        <v>412</v>
      </c>
      <c r="E20" s="17" t="s">
        <v>28</v>
      </c>
      <c r="F20" s="116">
        <v>5.0000000000000001E-3</v>
      </c>
      <c r="G20" s="42"/>
      <c r="H20" s="41" t="s">
        <v>257</v>
      </c>
      <c r="I20" s="45" t="s">
        <v>258</v>
      </c>
      <c r="J20" s="46"/>
      <c r="K20" s="42" t="s">
        <v>266</v>
      </c>
    </row>
    <row r="21" spans="2:11" x14ac:dyDescent="0.25">
      <c r="B21" s="17" t="s">
        <v>121</v>
      </c>
      <c r="C21" s="17" t="s">
        <v>63</v>
      </c>
      <c r="D21" s="17" t="s">
        <v>412</v>
      </c>
      <c r="E21" s="17" t="s">
        <v>82</v>
      </c>
      <c r="F21" s="118">
        <v>2.75E-2</v>
      </c>
      <c r="G21" s="42"/>
      <c r="H21" s="44" t="s">
        <v>257</v>
      </c>
      <c r="I21" s="45" t="s">
        <v>258</v>
      </c>
      <c r="J21" s="46" t="s">
        <v>261</v>
      </c>
      <c r="K21" s="45"/>
    </row>
    <row r="22" spans="2:11" x14ac:dyDescent="0.25">
      <c r="B22" s="17" t="s">
        <v>121</v>
      </c>
      <c r="C22" s="17" t="s">
        <v>122</v>
      </c>
      <c r="D22" s="17" t="s">
        <v>412</v>
      </c>
      <c r="E22" s="17" t="s">
        <v>83</v>
      </c>
      <c r="F22" s="117">
        <v>3.2500000000000001E-2</v>
      </c>
      <c r="G22" s="42"/>
      <c r="H22" s="44" t="s">
        <v>257</v>
      </c>
      <c r="I22" s="45" t="s">
        <v>258</v>
      </c>
      <c r="J22" s="46" t="s">
        <v>262</v>
      </c>
      <c r="K22" s="45"/>
    </row>
    <row r="23" spans="2:11" x14ac:dyDescent="0.25">
      <c r="B23" s="17"/>
      <c r="C23" s="17"/>
      <c r="D23" s="17"/>
      <c r="E23" s="17"/>
      <c r="F23" s="122"/>
      <c r="G23" s="47"/>
      <c r="H23" s="48"/>
      <c r="I23" s="48"/>
      <c r="J23" s="49"/>
      <c r="K23" s="45"/>
    </row>
    <row r="24" spans="2:11" x14ac:dyDescent="0.25">
      <c r="B24" s="17" t="s">
        <v>85</v>
      </c>
      <c r="C24" s="17" t="s">
        <v>60</v>
      </c>
      <c r="D24" s="17" t="s">
        <v>408</v>
      </c>
      <c r="E24" t="s">
        <v>115</v>
      </c>
      <c r="F24" s="50" t="s">
        <v>259</v>
      </c>
      <c r="G24" s="42"/>
      <c r="H24" s="44" t="s">
        <v>257</v>
      </c>
      <c r="I24" s="45" t="s">
        <v>258</v>
      </c>
      <c r="J24" s="46" t="s">
        <v>263</v>
      </c>
      <c r="K24" s="45"/>
    </row>
    <row r="25" spans="2:11" x14ac:dyDescent="0.25">
      <c r="K25" s="42"/>
    </row>
    <row r="26" spans="2:11" x14ac:dyDescent="0.25">
      <c r="B26" s="17" t="s">
        <v>271</v>
      </c>
      <c r="C26" s="17" t="s">
        <v>272</v>
      </c>
      <c r="D26" s="17" t="s">
        <v>408</v>
      </c>
      <c r="E26" s="47"/>
      <c r="F26" s="50" t="s">
        <v>394</v>
      </c>
      <c r="K26" s="42" t="s">
        <v>273</v>
      </c>
    </row>
    <row r="27" spans="2:11" x14ac:dyDescent="0.25">
      <c r="B27" s="17" t="s">
        <v>271</v>
      </c>
      <c r="C27" s="17" t="s">
        <v>274</v>
      </c>
      <c r="D27" s="17" t="s">
        <v>408</v>
      </c>
      <c r="E27" s="47"/>
      <c r="F27" s="50" t="s">
        <v>394</v>
      </c>
      <c r="K27" s="42" t="s">
        <v>275</v>
      </c>
    </row>
    <row r="28" spans="2:11" x14ac:dyDescent="0.25">
      <c r="B28" s="17" t="s">
        <v>271</v>
      </c>
      <c r="C28" s="17" t="s">
        <v>276</v>
      </c>
      <c r="D28" s="17" t="s">
        <v>408</v>
      </c>
      <c r="E28" s="47"/>
      <c r="F28" s="50" t="s">
        <v>424</v>
      </c>
      <c r="K28" s="42"/>
    </row>
    <row r="29" spans="2:11" x14ac:dyDescent="0.25">
      <c r="B29" s="17" t="s">
        <v>271</v>
      </c>
      <c r="C29" s="17" t="s">
        <v>414</v>
      </c>
      <c r="D29" s="17" t="s">
        <v>408</v>
      </c>
      <c r="E29" s="47"/>
      <c r="F29" s="50" t="s">
        <v>421</v>
      </c>
      <c r="K29" s="42"/>
    </row>
    <row r="30" spans="2:11" x14ac:dyDescent="0.25">
      <c r="E30" s="47"/>
      <c r="F30" s="50"/>
      <c r="K30" s="42"/>
    </row>
    <row r="31" spans="2:11" ht="30" x14ac:dyDescent="0.25">
      <c r="B31" s="17" t="s">
        <v>271</v>
      </c>
      <c r="C31" s="17" t="s">
        <v>277</v>
      </c>
      <c r="D31" s="115" t="s">
        <v>412</v>
      </c>
      <c r="E31" s="46" t="s">
        <v>278</v>
      </c>
      <c r="F31" s="50">
        <v>-1</v>
      </c>
      <c r="K31" s="42" t="s">
        <v>279</v>
      </c>
    </row>
    <row r="32" spans="2:11" ht="30" x14ac:dyDescent="0.25">
      <c r="B32" s="17" t="s">
        <v>271</v>
      </c>
      <c r="C32" s="17" t="s">
        <v>280</v>
      </c>
      <c r="D32" s="115" t="s">
        <v>412</v>
      </c>
      <c r="E32" s="46" t="s">
        <v>278</v>
      </c>
      <c r="F32" s="50">
        <v>-1</v>
      </c>
    </row>
    <row r="33" spans="2:6" ht="30" x14ac:dyDescent="0.25">
      <c r="B33" s="17" t="s">
        <v>271</v>
      </c>
      <c r="C33" s="17" t="s">
        <v>281</v>
      </c>
      <c r="D33" s="115" t="s">
        <v>412</v>
      </c>
      <c r="E33" s="46" t="s">
        <v>278</v>
      </c>
      <c r="F33" s="50">
        <v>-1</v>
      </c>
    </row>
    <row r="34" spans="2:6" x14ac:dyDescent="0.25">
      <c r="B34" s="17" t="s">
        <v>271</v>
      </c>
      <c r="C34" s="17" t="s">
        <v>415</v>
      </c>
      <c r="D34" s="115" t="s">
        <v>412</v>
      </c>
      <c r="E34" s="46" t="s">
        <v>278</v>
      </c>
      <c r="F34" s="50">
        <v>-1</v>
      </c>
    </row>
    <row r="35" spans="2:6" x14ac:dyDescent="0.25">
      <c r="B35" s="115" t="s">
        <v>271</v>
      </c>
      <c r="C35" s="115" t="s">
        <v>386</v>
      </c>
      <c r="D35" s="115" t="s">
        <v>413</v>
      </c>
      <c r="F35" s="50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90" zoomScaleNormal="90" workbookViewId="0">
      <selection activeCell="E120" sqref="E12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4" workbookViewId="0">
      <selection activeCell="Q30" sqref="Q30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50" zoomScaleNormal="50" workbookViewId="0">
      <selection activeCell="C34" sqref="C34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33AB-42DA-49AD-B1D4-68A87D66B168}">
  <dimension ref="A1:O74"/>
  <sheetViews>
    <sheetView zoomScaleNormal="100" workbookViewId="0">
      <selection activeCell="E10" sqref="E10:M20"/>
    </sheetView>
  </sheetViews>
  <sheetFormatPr defaultRowHeight="15" x14ac:dyDescent="0.25"/>
  <sheetData>
    <row r="1" spans="1:15" x14ac:dyDescent="0.25">
      <c r="A1" s="9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5">
      <c r="A2" s="23" t="s">
        <v>35</v>
      </c>
      <c r="B2" s="23" t="s">
        <v>371</v>
      </c>
      <c r="C2" s="23"/>
      <c r="D2" s="23"/>
      <c r="N2" s="23"/>
      <c r="O2" s="23"/>
    </row>
    <row r="3" spans="1:15" x14ac:dyDescent="0.25">
      <c r="A3" s="23" t="s">
        <v>36</v>
      </c>
      <c r="B3" s="23" t="s">
        <v>372</v>
      </c>
      <c r="C3" s="23"/>
      <c r="D3" s="23"/>
      <c r="F3" s="90"/>
      <c r="G3" s="23"/>
      <c r="H3" s="23"/>
      <c r="I3" s="23"/>
      <c r="J3" s="23"/>
      <c r="K3" s="23"/>
      <c r="L3" s="23"/>
      <c r="M3" s="23"/>
      <c r="N3" s="23"/>
      <c r="O3" s="23"/>
    </row>
    <row r="5" spans="1:15" s="90" customFormat="1" x14ac:dyDescent="0.25">
      <c r="E5" s="90" t="s">
        <v>368</v>
      </c>
    </row>
    <row r="6" spans="1:15" s="90" customFormat="1" x14ac:dyDescent="0.25">
      <c r="A6" s="23"/>
      <c r="B6" s="23"/>
      <c r="C6" s="23"/>
      <c r="D6" s="23"/>
      <c r="E6" s="60" t="s">
        <v>249</v>
      </c>
      <c r="F6" s="60" t="s">
        <v>250</v>
      </c>
      <c r="G6" s="60" t="s">
        <v>251</v>
      </c>
      <c r="H6" s="60" t="s">
        <v>252</v>
      </c>
      <c r="I6" s="60" t="s">
        <v>253</v>
      </c>
      <c r="J6" s="60" t="s">
        <v>244</v>
      </c>
      <c r="K6" s="60" t="s">
        <v>245</v>
      </c>
      <c r="L6" s="60" t="s">
        <v>246</v>
      </c>
      <c r="M6" s="60" t="s">
        <v>247</v>
      </c>
      <c r="N6" s="23"/>
      <c r="O6" s="23"/>
    </row>
    <row r="7" spans="1:15" s="90" customFormat="1" x14ac:dyDescent="0.25">
      <c r="A7" s="23"/>
      <c r="B7" s="23"/>
      <c r="C7" s="23"/>
      <c r="D7" s="103" t="s">
        <v>369</v>
      </c>
      <c r="E7" s="60" t="s">
        <v>249</v>
      </c>
      <c r="F7" s="60" t="s">
        <v>250</v>
      </c>
      <c r="G7" s="60" t="s">
        <v>251</v>
      </c>
      <c r="H7" s="60" t="s">
        <v>252</v>
      </c>
      <c r="I7" s="60" t="s">
        <v>253</v>
      </c>
      <c r="J7" s="60" t="s">
        <v>244</v>
      </c>
      <c r="K7" s="60" t="s">
        <v>245</v>
      </c>
      <c r="L7" s="60" t="s">
        <v>246</v>
      </c>
      <c r="M7" s="60" t="s">
        <v>370</v>
      </c>
      <c r="N7" s="23"/>
      <c r="O7" s="23" t="s">
        <v>329</v>
      </c>
    </row>
    <row r="8" spans="1:15" s="90" customFormat="1" x14ac:dyDescent="0.25">
      <c r="A8" s="23"/>
      <c r="B8" s="85" t="s">
        <v>37</v>
      </c>
      <c r="C8" s="86" t="s">
        <v>38</v>
      </c>
      <c r="D8" s="86" t="s">
        <v>39</v>
      </c>
      <c r="E8" s="60">
        <v>2</v>
      </c>
      <c r="F8" s="60">
        <v>7</v>
      </c>
      <c r="G8" s="60">
        <v>12</v>
      </c>
      <c r="H8" s="60">
        <v>17</v>
      </c>
      <c r="I8" s="60">
        <v>22</v>
      </c>
      <c r="J8" s="60">
        <v>27</v>
      </c>
      <c r="K8" s="60">
        <v>32</v>
      </c>
      <c r="L8" s="60">
        <v>37</v>
      </c>
      <c r="M8" s="60">
        <v>42</v>
      </c>
      <c r="N8" s="23"/>
      <c r="O8" s="23"/>
    </row>
    <row r="9" spans="1:15" s="90" customFormat="1" x14ac:dyDescent="0.25">
      <c r="A9" s="60" t="s">
        <v>328</v>
      </c>
      <c r="B9" s="86" t="s">
        <v>40</v>
      </c>
      <c r="C9" s="60"/>
      <c r="D9" s="60"/>
      <c r="E9" s="60" t="s">
        <v>249</v>
      </c>
      <c r="F9" s="60" t="s">
        <v>250</v>
      </c>
      <c r="G9" s="60" t="s">
        <v>251</v>
      </c>
      <c r="H9" s="60" t="s">
        <v>252</v>
      </c>
      <c r="I9" s="60" t="s">
        <v>253</v>
      </c>
      <c r="J9" s="60" t="s">
        <v>244</v>
      </c>
      <c r="K9" s="60" t="s">
        <v>245</v>
      </c>
      <c r="L9" s="60" t="s">
        <v>246</v>
      </c>
      <c r="M9" s="60" t="s">
        <v>247</v>
      </c>
      <c r="N9" s="23"/>
      <c r="O9" s="23"/>
    </row>
    <row r="10" spans="1:15" s="90" customFormat="1" x14ac:dyDescent="0.25">
      <c r="A10" s="60" t="s">
        <v>317</v>
      </c>
      <c r="B10" s="60" t="s">
        <v>41</v>
      </c>
      <c r="C10" s="60">
        <v>22</v>
      </c>
      <c r="D10" s="60" t="s">
        <v>253</v>
      </c>
      <c r="E10" s="60">
        <v>3602</v>
      </c>
      <c r="F10" s="60">
        <v>8</v>
      </c>
      <c r="G10" s="60"/>
      <c r="H10" s="60"/>
      <c r="I10" s="60"/>
      <c r="J10" s="60"/>
      <c r="K10" s="60"/>
      <c r="L10" s="60"/>
      <c r="M10" s="60"/>
      <c r="N10" s="23"/>
      <c r="O10" s="23">
        <v>3610</v>
      </c>
    </row>
    <row r="11" spans="1:15" s="90" customFormat="1" x14ac:dyDescent="0.25">
      <c r="A11" s="60" t="s">
        <v>318</v>
      </c>
      <c r="B11" s="60" t="s">
        <v>41</v>
      </c>
      <c r="C11" s="60">
        <v>27</v>
      </c>
      <c r="D11" s="60" t="s">
        <v>244</v>
      </c>
      <c r="E11" s="60">
        <v>16018</v>
      </c>
      <c r="F11" s="60">
        <v>2874</v>
      </c>
      <c r="G11" s="60">
        <v>22</v>
      </c>
      <c r="H11" s="60"/>
      <c r="I11" s="60"/>
      <c r="J11" s="60"/>
      <c r="K11" s="60"/>
      <c r="L11" s="60"/>
      <c r="M11" s="60"/>
      <c r="N11" s="23"/>
      <c r="O11" s="23">
        <v>18914</v>
      </c>
    </row>
    <row r="12" spans="1:15" s="90" customFormat="1" x14ac:dyDescent="0.25">
      <c r="A12" s="60" t="s">
        <v>319</v>
      </c>
      <c r="B12" s="60" t="s">
        <v>41</v>
      </c>
      <c r="C12" s="60">
        <v>32</v>
      </c>
      <c r="D12" s="60" t="s">
        <v>245</v>
      </c>
      <c r="E12" s="60">
        <v>10139</v>
      </c>
      <c r="F12" s="60">
        <v>10064</v>
      </c>
      <c r="G12" s="60">
        <v>3577</v>
      </c>
      <c r="H12" s="60">
        <v>12</v>
      </c>
      <c r="I12" s="60"/>
      <c r="J12" s="60"/>
      <c r="K12" s="60"/>
      <c r="L12" s="60"/>
      <c r="M12" s="60"/>
      <c r="N12" s="23"/>
      <c r="O12" s="23">
        <v>23792</v>
      </c>
    </row>
    <row r="13" spans="1:15" s="90" customFormat="1" x14ac:dyDescent="0.25">
      <c r="A13" s="60" t="s">
        <v>320</v>
      </c>
      <c r="B13" s="60" t="s">
        <v>41</v>
      </c>
      <c r="C13" s="60">
        <v>37</v>
      </c>
      <c r="D13" s="60" t="s">
        <v>246</v>
      </c>
      <c r="E13" s="60">
        <v>8590</v>
      </c>
      <c r="F13" s="60">
        <v>6699</v>
      </c>
      <c r="G13" s="60">
        <v>10648</v>
      </c>
      <c r="H13" s="60">
        <v>2877</v>
      </c>
      <c r="I13" s="60">
        <v>7</v>
      </c>
      <c r="J13" s="60"/>
      <c r="K13" s="60"/>
      <c r="L13" s="60"/>
      <c r="M13" s="60"/>
      <c r="N13" s="23"/>
      <c r="O13" s="23">
        <v>28821</v>
      </c>
    </row>
    <row r="14" spans="1:15" s="90" customFormat="1" x14ac:dyDescent="0.25">
      <c r="A14" s="60" t="s">
        <v>321</v>
      </c>
      <c r="B14" s="60" t="s">
        <v>41</v>
      </c>
      <c r="C14" s="60">
        <v>42</v>
      </c>
      <c r="D14" s="60" t="s">
        <v>247</v>
      </c>
      <c r="E14" s="60">
        <v>7458</v>
      </c>
      <c r="F14" s="60">
        <v>5977</v>
      </c>
      <c r="G14" s="60">
        <v>7477</v>
      </c>
      <c r="H14" s="60">
        <v>8859</v>
      </c>
      <c r="I14" s="60">
        <v>2223</v>
      </c>
      <c r="J14" s="60">
        <v>9</v>
      </c>
      <c r="K14" s="60"/>
      <c r="L14" s="60"/>
      <c r="M14" s="60"/>
      <c r="N14" s="23"/>
      <c r="O14" s="23">
        <v>32003</v>
      </c>
    </row>
    <row r="15" spans="1:15" s="90" customFormat="1" x14ac:dyDescent="0.25">
      <c r="A15" s="60" t="s">
        <v>322</v>
      </c>
      <c r="B15" s="60" t="s">
        <v>41</v>
      </c>
      <c r="C15" s="60">
        <v>47</v>
      </c>
      <c r="D15" s="60" t="s">
        <v>248</v>
      </c>
      <c r="E15" s="60">
        <v>6839</v>
      </c>
      <c r="F15" s="60">
        <v>5845</v>
      </c>
      <c r="G15" s="60">
        <v>7201</v>
      </c>
      <c r="H15" s="60">
        <v>6557</v>
      </c>
      <c r="I15" s="60">
        <v>7046</v>
      </c>
      <c r="J15" s="60">
        <v>1931</v>
      </c>
      <c r="K15" s="60">
        <v>16</v>
      </c>
      <c r="L15" s="60"/>
      <c r="M15" s="60"/>
      <c r="N15" s="23"/>
      <c r="O15" s="23">
        <v>35435</v>
      </c>
    </row>
    <row r="16" spans="1:15" s="90" customFormat="1" x14ac:dyDescent="0.25">
      <c r="A16" s="60" t="s">
        <v>323</v>
      </c>
      <c r="B16" s="60" t="s">
        <v>41</v>
      </c>
      <c r="C16" s="60">
        <v>52</v>
      </c>
      <c r="D16" s="60" t="s">
        <v>50</v>
      </c>
      <c r="E16" s="60">
        <v>4936</v>
      </c>
      <c r="F16" s="60">
        <v>4706</v>
      </c>
      <c r="G16" s="60">
        <v>6322</v>
      </c>
      <c r="H16" s="60">
        <v>5264</v>
      </c>
      <c r="I16" s="60">
        <v>4157</v>
      </c>
      <c r="J16" s="60">
        <v>4585</v>
      </c>
      <c r="K16" s="60">
        <v>871</v>
      </c>
      <c r="L16" s="60">
        <v>5</v>
      </c>
      <c r="M16" s="60"/>
      <c r="N16" s="23"/>
      <c r="O16" s="23">
        <v>30846</v>
      </c>
    </row>
    <row r="17" spans="1:15" s="90" customFormat="1" x14ac:dyDescent="0.25">
      <c r="A17" s="60" t="s">
        <v>324</v>
      </c>
      <c r="B17" s="60" t="s">
        <v>41</v>
      </c>
      <c r="C17" s="60">
        <v>57</v>
      </c>
      <c r="D17" s="60" t="s">
        <v>51</v>
      </c>
      <c r="E17" s="60">
        <v>3104</v>
      </c>
      <c r="F17" s="60">
        <v>3424</v>
      </c>
      <c r="G17" s="60">
        <v>4969</v>
      </c>
      <c r="H17" s="60">
        <v>5026</v>
      </c>
      <c r="I17" s="60">
        <v>4083</v>
      </c>
      <c r="J17" s="60">
        <v>3331</v>
      </c>
      <c r="K17" s="60">
        <v>1301</v>
      </c>
      <c r="L17" s="60">
        <v>296</v>
      </c>
      <c r="M17" s="60">
        <v>7</v>
      </c>
      <c r="N17" s="23"/>
      <c r="O17" s="23">
        <v>25541</v>
      </c>
    </row>
    <row r="18" spans="1:15" s="90" customFormat="1" x14ac:dyDescent="0.25">
      <c r="A18" s="60" t="s">
        <v>325</v>
      </c>
      <c r="B18" s="60" t="s">
        <v>41</v>
      </c>
      <c r="C18" s="60">
        <v>62</v>
      </c>
      <c r="D18" s="60" t="s">
        <v>52</v>
      </c>
      <c r="E18" s="60">
        <v>1540</v>
      </c>
      <c r="F18" s="60">
        <v>2002</v>
      </c>
      <c r="G18" s="60">
        <v>2714</v>
      </c>
      <c r="H18" s="60">
        <v>2809</v>
      </c>
      <c r="I18" s="60">
        <v>2322</v>
      </c>
      <c r="J18" s="60">
        <v>1758</v>
      </c>
      <c r="K18" s="60">
        <v>675</v>
      </c>
      <c r="L18" s="60">
        <v>334</v>
      </c>
      <c r="M18" s="60">
        <v>46</v>
      </c>
      <c r="N18" s="23"/>
      <c r="O18" s="23">
        <v>14200</v>
      </c>
    </row>
    <row r="19" spans="1:15" s="90" customFormat="1" x14ac:dyDescent="0.25">
      <c r="A19" s="60" t="s">
        <v>311</v>
      </c>
      <c r="B19" s="60" t="s">
        <v>41</v>
      </c>
      <c r="C19" s="60">
        <v>67</v>
      </c>
      <c r="D19" s="60" t="s">
        <v>53</v>
      </c>
      <c r="E19" s="60">
        <v>400</v>
      </c>
      <c r="F19" s="60">
        <v>659</v>
      </c>
      <c r="G19" s="60">
        <v>796</v>
      </c>
      <c r="H19" s="60">
        <v>761</v>
      </c>
      <c r="I19" s="60">
        <v>516</v>
      </c>
      <c r="J19" s="60">
        <v>427</v>
      </c>
      <c r="K19" s="60">
        <v>243</v>
      </c>
      <c r="L19" s="60">
        <v>130</v>
      </c>
      <c r="M19" s="60">
        <v>41</v>
      </c>
      <c r="N19" s="23"/>
      <c r="O19" s="59">
        <v>3973</v>
      </c>
    </row>
    <row r="20" spans="1:15" s="90" customFormat="1" x14ac:dyDescent="0.25">
      <c r="A20" s="60" t="s">
        <v>312</v>
      </c>
      <c r="B20" s="60" t="s">
        <v>41</v>
      </c>
      <c r="C20" s="60">
        <v>72</v>
      </c>
      <c r="D20" s="60" t="s">
        <v>54</v>
      </c>
      <c r="E20" s="60">
        <v>119</v>
      </c>
      <c r="F20" s="60">
        <v>169</v>
      </c>
      <c r="G20" s="60">
        <v>201</v>
      </c>
      <c r="H20" s="60">
        <v>171</v>
      </c>
      <c r="I20" s="60">
        <v>126</v>
      </c>
      <c r="J20" s="60">
        <v>117</v>
      </c>
      <c r="K20" s="60">
        <v>59</v>
      </c>
      <c r="L20" s="60">
        <v>70</v>
      </c>
      <c r="M20" s="60">
        <v>26</v>
      </c>
      <c r="N20" s="23"/>
      <c r="O20" s="59">
        <v>1058</v>
      </c>
    </row>
    <row r="23" spans="1:15" x14ac:dyDescent="0.25">
      <c r="A23" s="60" t="s">
        <v>317</v>
      </c>
      <c r="B23" s="60" t="s">
        <v>42</v>
      </c>
      <c r="C23" s="60">
        <v>22</v>
      </c>
      <c r="D23" s="60" t="s">
        <v>253</v>
      </c>
      <c r="E23" s="60">
        <v>51351</v>
      </c>
      <c r="F23" s="60">
        <v>30115</v>
      </c>
      <c r="G23" s="60"/>
      <c r="H23" s="60"/>
      <c r="I23" s="60"/>
      <c r="J23" s="60"/>
      <c r="K23" s="60"/>
      <c r="L23" s="60"/>
      <c r="M23" s="60"/>
      <c r="N23" s="23"/>
      <c r="O23" s="23">
        <v>29916</v>
      </c>
    </row>
    <row r="24" spans="1:15" x14ac:dyDescent="0.25">
      <c r="A24" s="60" t="s">
        <v>318</v>
      </c>
      <c r="B24" s="60" t="s">
        <v>42</v>
      </c>
      <c r="C24" s="60">
        <v>27</v>
      </c>
      <c r="D24" s="60" t="s">
        <v>244</v>
      </c>
      <c r="E24" s="60">
        <v>58160</v>
      </c>
      <c r="F24" s="60">
        <v>43486</v>
      </c>
      <c r="G24" s="60">
        <v>32019</v>
      </c>
      <c r="H24" s="60"/>
      <c r="I24" s="60"/>
      <c r="J24" s="60"/>
      <c r="K24" s="60"/>
      <c r="L24" s="60"/>
      <c r="M24" s="60"/>
      <c r="N24" s="23"/>
      <c r="O24" s="23">
        <v>36882</v>
      </c>
    </row>
    <row r="25" spans="1:15" x14ac:dyDescent="0.25">
      <c r="A25" s="60" t="s">
        <v>319</v>
      </c>
      <c r="B25" s="60" t="s">
        <v>42</v>
      </c>
      <c r="C25" s="60">
        <v>32</v>
      </c>
      <c r="D25" s="60" t="s">
        <v>245</v>
      </c>
      <c r="E25" s="60">
        <v>63120</v>
      </c>
      <c r="F25" s="60">
        <v>47742</v>
      </c>
      <c r="G25" s="60">
        <v>52511</v>
      </c>
      <c r="H25" s="60">
        <v>39865</v>
      </c>
      <c r="I25" s="60"/>
      <c r="J25" s="60"/>
      <c r="K25" s="60"/>
      <c r="L25" s="60"/>
      <c r="M25" s="60"/>
      <c r="N25" s="23"/>
      <c r="O25" s="23">
        <v>43946</v>
      </c>
    </row>
    <row r="26" spans="1:15" x14ac:dyDescent="0.25">
      <c r="A26" s="60" t="s">
        <v>320</v>
      </c>
      <c r="B26" s="60" t="s">
        <v>42</v>
      </c>
      <c r="C26" s="60">
        <v>37</v>
      </c>
      <c r="D26" s="60" t="s">
        <v>246</v>
      </c>
      <c r="E26" s="60">
        <v>64552</v>
      </c>
      <c r="F26" s="60">
        <v>48167</v>
      </c>
      <c r="G26" s="60">
        <v>55866</v>
      </c>
      <c r="H26" s="60">
        <v>61053</v>
      </c>
      <c r="I26" s="60">
        <v>54132</v>
      </c>
      <c r="J26" s="60"/>
      <c r="K26" s="60"/>
      <c r="L26" s="60"/>
      <c r="M26" s="60"/>
      <c r="N26" s="23"/>
      <c r="O26" s="23">
        <v>49361</v>
      </c>
    </row>
    <row r="27" spans="1:15" x14ac:dyDescent="0.25">
      <c r="A27" s="60" t="s">
        <v>321</v>
      </c>
      <c r="B27" s="60" t="s">
        <v>42</v>
      </c>
      <c r="C27" s="60">
        <v>42</v>
      </c>
      <c r="D27" s="60" t="s">
        <v>247</v>
      </c>
      <c r="E27" s="60">
        <v>63365</v>
      </c>
      <c r="F27" s="60">
        <v>47165</v>
      </c>
      <c r="G27" s="60">
        <v>54710</v>
      </c>
      <c r="H27" s="60">
        <v>63533</v>
      </c>
      <c r="I27" s="60">
        <v>68139</v>
      </c>
      <c r="J27" s="60">
        <v>48702</v>
      </c>
      <c r="K27" s="60"/>
      <c r="L27" s="60"/>
      <c r="M27" s="60"/>
      <c r="N27" s="23"/>
      <c r="O27" s="23">
        <v>52785</v>
      </c>
    </row>
    <row r="28" spans="1:15" x14ac:dyDescent="0.25">
      <c r="A28" s="60" t="s">
        <v>322</v>
      </c>
      <c r="B28" s="60" t="s">
        <v>42</v>
      </c>
      <c r="C28" s="60">
        <v>47</v>
      </c>
      <c r="D28" s="60" t="s">
        <v>248</v>
      </c>
      <c r="E28" s="60">
        <v>66478</v>
      </c>
      <c r="F28" s="60">
        <v>45241</v>
      </c>
      <c r="G28" s="60">
        <v>51285</v>
      </c>
      <c r="H28" s="60">
        <v>59715</v>
      </c>
      <c r="I28" s="60">
        <v>69020</v>
      </c>
      <c r="J28" s="60">
        <v>69073</v>
      </c>
      <c r="K28" s="60">
        <v>53916</v>
      </c>
      <c r="L28" s="60"/>
      <c r="M28" s="60"/>
      <c r="N28" s="23"/>
      <c r="O28" s="23">
        <v>53872</v>
      </c>
    </row>
    <row r="29" spans="1:15" x14ac:dyDescent="0.25">
      <c r="A29" s="60" t="s">
        <v>323</v>
      </c>
      <c r="B29" s="60" t="s">
        <v>42</v>
      </c>
      <c r="C29" s="60">
        <v>52</v>
      </c>
      <c r="D29" s="60" t="s">
        <v>50</v>
      </c>
      <c r="E29" s="60">
        <v>63895</v>
      </c>
      <c r="F29" s="60">
        <v>43852</v>
      </c>
      <c r="G29" s="60">
        <v>47871</v>
      </c>
      <c r="H29" s="60">
        <v>52896</v>
      </c>
      <c r="I29" s="60">
        <v>61682</v>
      </c>
      <c r="J29" s="60">
        <v>69383</v>
      </c>
      <c r="K29" s="60">
        <v>68765</v>
      </c>
      <c r="L29" s="60">
        <v>58263</v>
      </c>
      <c r="M29" s="60"/>
      <c r="N29" s="23"/>
      <c r="O29" s="23">
        <v>52166</v>
      </c>
    </row>
    <row r="30" spans="1:15" x14ac:dyDescent="0.25">
      <c r="A30" s="60" t="s">
        <v>324</v>
      </c>
      <c r="B30" s="60" t="s">
        <v>42</v>
      </c>
      <c r="C30" s="60">
        <v>57</v>
      </c>
      <c r="D30" s="60" t="s">
        <v>51</v>
      </c>
      <c r="E30" s="60">
        <v>71881</v>
      </c>
      <c r="F30" s="60">
        <v>42526</v>
      </c>
      <c r="G30" s="60">
        <v>47113</v>
      </c>
      <c r="H30" s="60">
        <v>50729</v>
      </c>
      <c r="I30" s="60">
        <v>55730</v>
      </c>
      <c r="J30" s="60">
        <v>62679</v>
      </c>
      <c r="K30" s="60">
        <v>70791</v>
      </c>
      <c r="L30" s="60">
        <v>69613</v>
      </c>
      <c r="M30" s="60">
        <v>47589</v>
      </c>
      <c r="N30" s="23"/>
      <c r="O30" s="23">
        <v>51019</v>
      </c>
    </row>
    <row r="31" spans="1:15" x14ac:dyDescent="0.25">
      <c r="A31" s="60" t="s">
        <v>325</v>
      </c>
      <c r="B31" s="60" t="s">
        <v>42</v>
      </c>
      <c r="C31" s="60">
        <v>62</v>
      </c>
      <c r="D31" s="60" t="s">
        <v>52</v>
      </c>
      <c r="E31" s="60">
        <v>64837</v>
      </c>
      <c r="F31" s="60">
        <v>43684</v>
      </c>
      <c r="G31" s="60">
        <v>47232</v>
      </c>
      <c r="H31" s="60">
        <v>50774</v>
      </c>
      <c r="I31" s="60">
        <v>55934</v>
      </c>
      <c r="J31" s="60">
        <v>58786</v>
      </c>
      <c r="K31" s="60">
        <v>71593</v>
      </c>
      <c r="L31" s="60">
        <v>79710</v>
      </c>
      <c r="M31" s="60">
        <v>68947</v>
      </c>
      <c r="N31" s="23"/>
      <c r="O31" s="23">
        <v>51262</v>
      </c>
    </row>
    <row r="32" spans="1:15" x14ac:dyDescent="0.25">
      <c r="A32" s="60" t="s">
        <v>311</v>
      </c>
      <c r="B32" s="60" t="s">
        <v>42</v>
      </c>
      <c r="C32" s="60">
        <v>67</v>
      </c>
      <c r="D32" s="60" t="s">
        <v>53</v>
      </c>
      <c r="E32" s="84">
        <v>39147.264999999999</v>
      </c>
      <c r="F32" s="60">
        <v>40219</v>
      </c>
      <c r="G32" s="60">
        <v>50943</v>
      </c>
      <c r="H32" s="60">
        <v>53214</v>
      </c>
      <c r="I32" s="60">
        <v>58529</v>
      </c>
      <c r="J32" s="60">
        <v>64303</v>
      </c>
      <c r="K32" s="60">
        <v>70340</v>
      </c>
      <c r="L32" s="60">
        <v>101636</v>
      </c>
      <c r="M32" s="60">
        <v>105129</v>
      </c>
      <c r="N32" s="23"/>
      <c r="O32" s="59">
        <v>54237</v>
      </c>
    </row>
    <row r="33" spans="1:15" x14ac:dyDescent="0.25">
      <c r="A33" s="60" t="s">
        <v>312</v>
      </c>
      <c r="B33" s="60" t="s">
        <v>42</v>
      </c>
      <c r="C33" s="60">
        <v>72</v>
      </c>
      <c r="D33" s="60" t="s">
        <v>54</v>
      </c>
      <c r="E33" s="84">
        <v>32662.26050420168</v>
      </c>
      <c r="F33" s="60">
        <v>36984</v>
      </c>
      <c r="G33" s="60">
        <v>41918</v>
      </c>
      <c r="H33" s="60">
        <v>52730</v>
      </c>
      <c r="I33" s="60">
        <v>58547</v>
      </c>
      <c r="J33" s="60">
        <v>67709</v>
      </c>
      <c r="K33" s="60">
        <v>72941</v>
      </c>
      <c r="L33" s="60">
        <v>82950</v>
      </c>
      <c r="M33" s="61">
        <v>105016</v>
      </c>
      <c r="N33" s="23"/>
      <c r="O33" s="59">
        <v>52664</v>
      </c>
    </row>
    <row r="42" spans="1:15" x14ac:dyDescent="0.25">
      <c r="E42" s="90" t="s">
        <v>368</v>
      </c>
    </row>
    <row r="43" spans="1:15" x14ac:dyDescent="0.25">
      <c r="A43" s="23"/>
      <c r="B43" s="23"/>
      <c r="C43" s="23"/>
      <c r="D43" s="23"/>
      <c r="E43" s="60" t="s">
        <v>249</v>
      </c>
      <c r="F43" s="60" t="s">
        <v>250</v>
      </c>
      <c r="G43" s="60" t="s">
        <v>251</v>
      </c>
      <c r="H43" s="60" t="s">
        <v>252</v>
      </c>
      <c r="I43" s="60" t="s">
        <v>253</v>
      </c>
      <c r="J43" s="60" t="s">
        <v>244</v>
      </c>
      <c r="K43" s="60" t="s">
        <v>245</v>
      </c>
      <c r="L43" s="60" t="s">
        <v>246</v>
      </c>
      <c r="M43" s="60" t="s">
        <v>247</v>
      </c>
      <c r="N43" s="23"/>
      <c r="O43" s="23"/>
    </row>
    <row r="44" spans="1:15" x14ac:dyDescent="0.25">
      <c r="A44" s="23"/>
      <c r="B44" s="23"/>
      <c r="C44" s="23"/>
      <c r="D44" s="103" t="s">
        <v>369</v>
      </c>
      <c r="E44" s="60" t="s">
        <v>249</v>
      </c>
      <c r="F44" s="60" t="s">
        <v>250</v>
      </c>
      <c r="G44" s="60" t="s">
        <v>251</v>
      </c>
      <c r="H44" s="60" t="s">
        <v>252</v>
      </c>
      <c r="I44" s="60" t="s">
        <v>253</v>
      </c>
      <c r="J44" s="60" t="s">
        <v>244</v>
      </c>
      <c r="K44" s="60" t="s">
        <v>245</v>
      </c>
      <c r="L44" s="60" t="s">
        <v>246</v>
      </c>
      <c r="M44" s="60" t="s">
        <v>370</v>
      </c>
      <c r="N44" s="23"/>
      <c r="O44" s="23" t="s">
        <v>329</v>
      </c>
    </row>
    <row r="45" spans="1:15" x14ac:dyDescent="0.25">
      <c r="A45" s="23"/>
      <c r="B45" s="85" t="s">
        <v>37</v>
      </c>
      <c r="C45" s="86" t="s">
        <v>38</v>
      </c>
      <c r="D45" s="86" t="s">
        <v>39</v>
      </c>
      <c r="E45" s="60">
        <v>2</v>
      </c>
      <c r="F45" s="60">
        <v>7</v>
      </c>
      <c r="G45" s="60">
        <v>12</v>
      </c>
      <c r="H45" s="60">
        <v>17</v>
      </c>
      <c r="I45" s="60">
        <v>22</v>
      </c>
      <c r="J45" s="60">
        <v>27</v>
      </c>
      <c r="K45" s="60">
        <v>32</v>
      </c>
      <c r="L45" s="60">
        <v>37</v>
      </c>
      <c r="M45" s="60">
        <v>42</v>
      </c>
      <c r="N45" s="23"/>
      <c r="O45" s="23"/>
    </row>
    <row r="46" spans="1:15" x14ac:dyDescent="0.25">
      <c r="A46" s="60" t="s">
        <v>328</v>
      </c>
      <c r="B46" s="86" t="s">
        <v>40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23"/>
      <c r="O46" s="23"/>
    </row>
    <row r="47" spans="1:15" x14ac:dyDescent="0.25">
      <c r="A47" s="60" t="s">
        <v>317</v>
      </c>
      <c r="B47" s="60" t="s">
        <v>41</v>
      </c>
      <c r="C47" s="60">
        <v>22</v>
      </c>
      <c r="D47" s="60" t="s">
        <v>253</v>
      </c>
      <c r="E47" s="60">
        <v>3602</v>
      </c>
      <c r="F47" s="60">
        <v>8</v>
      </c>
      <c r="G47" s="60"/>
      <c r="H47" s="60"/>
      <c r="I47" s="60"/>
      <c r="J47" s="60"/>
      <c r="K47" s="60"/>
      <c r="L47" s="60"/>
      <c r="M47" s="60"/>
      <c r="N47" s="23"/>
      <c r="O47" s="23">
        <v>3610</v>
      </c>
    </row>
    <row r="48" spans="1:15" x14ac:dyDescent="0.25">
      <c r="A48" s="60"/>
      <c r="B48" s="60" t="s">
        <v>42</v>
      </c>
      <c r="C48" s="60">
        <v>22</v>
      </c>
      <c r="D48" s="60" t="s">
        <v>253</v>
      </c>
      <c r="E48" s="60">
        <v>51351</v>
      </c>
      <c r="F48" s="60">
        <v>30115</v>
      </c>
      <c r="G48" s="60"/>
      <c r="H48" s="60"/>
      <c r="I48" s="60"/>
      <c r="J48" s="60"/>
      <c r="K48" s="60"/>
      <c r="L48" s="60"/>
      <c r="M48" s="60"/>
      <c r="N48" s="23"/>
      <c r="O48" s="23">
        <v>29916</v>
      </c>
    </row>
    <row r="49" spans="1:15" x14ac:dyDescent="0.25">
      <c r="A49" s="60" t="s">
        <v>318</v>
      </c>
      <c r="B49" s="60" t="s">
        <v>41</v>
      </c>
      <c r="C49" s="60">
        <v>27</v>
      </c>
      <c r="D49" s="60" t="s">
        <v>244</v>
      </c>
      <c r="E49" s="60">
        <v>16018</v>
      </c>
      <c r="F49" s="60">
        <v>2874</v>
      </c>
      <c r="G49" s="60">
        <v>22</v>
      </c>
      <c r="H49" s="60"/>
      <c r="I49" s="60"/>
      <c r="J49" s="60"/>
      <c r="K49" s="60"/>
      <c r="L49" s="60"/>
      <c r="M49" s="60"/>
      <c r="N49" s="23"/>
      <c r="O49" s="23">
        <v>18914</v>
      </c>
    </row>
    <row r="50" spans="1:15" x14ac:dyDescent="0.25">
      <c r="A50" s="60"/>
      <c r="B50" s="60" t="s">
        <v>42</v>
      </c>
      <c r="C50" s="60">
        <v>27</v>
      </c>
      <c r="D50" s="60" t="s">
        <v>244</v>
      </c>
      <c r="E50" s="60">
        <v>58160</v>
      </c>
      <c r="F50" s="60">
        <v>43486</v>
      </c>
      <c r="G50" s="60">
        <v>32019</v>
      </c>
      <c r="H50" s="60"/>
      <c r="I50" s="60"/>
      <c r="J50" s="60"/>
      <c r="K50" s="60"/>
      <c r="L50" s="60"/>
      <c r="M50" s="60"/>
      <c r="N50" s="23"/>
      <c r="O50" s="23">
        <v>36882</v>
      </c>
    </row>
    <row r="51" spans="1:15" x14ac:dyDescent="0.25">
      <c r="A51" s="60" t="s">
        <v>319</v>
      </c>
      <c r="B51" s="60" t="s">
        <v>41</v>
      </c>
      <c r="C51" s="60">
        <v>32</v>
      </c>
      <c r="D51" s="60" t="s">
        <v>245</v>
      </c>
      <c r="E51" s="60">
        <v>10139</v>
      </c>
      <c r="F51" s="60">
        <v>10064</v>
      </c>
      <c r="G51" s="60">
        <v>3577</v>
      </c>
      <c r="H51" s="60">
        <v>12</v>
      </c>
      <c r="I51" s="60"/>
      <c r="J51" s="60"/>
      <c r="K51" s="60"/>
      <c r="L51" s="60"/>
      <c r="M51" s="60"/>
      <c r="N51" s="23"/>
      <c r="O51" s="23">
        <v>23792</v>
      </c>
    </row>
    <row r="52" spans="1:15" x14ac:dyDescent="0.25">
      <c r="A52" s="60"/>
      <c r="B52" s="60" t="s">
        <v>42</v>
      </c>
      <c r="C52" s="60">
        <v>32</v>
      </c>
      <c r="D52" s="60" t="s">
        <v>245</v>
      </c>
      <c r="E52" s="60">
        <v>63120</v>
      </c>
      <c r="F52" s="60">
        <v>47742</v>
      </c>
      <c r="G52" s="60">
        <v>52511</v>
      </c>
      <c r="H52" s="60">
        <v>39865</v>
      </c>
      <c r="I52" s="60"/>
      <c r="J52" s="60"/>
      <c r="K52" s="60"/>
      <c r="L52" s="60"/>
      <c r="M52" s="60"/>
      <c r="N52" s="23"/>
      <c r="O52" s="23">
        <v>43946</v>
      </c>
    </row>
    <row r="53" spans="1:15" x14ac:dyDescent="0.25">
      <c r="A53" s="60" t="s">
        <v>320</v>
      </c>
      <c r="B53" s="60" t="s">
        <v>41</v>
      </c>
      <c r="C53" s="60">
        <v>37</v>
      </c>
      <c r="D53" s="60" t="s">
        <v>246</v>
      </c>
      <c r="E53" s="60">
        <v>8590</v>
      </c>
      <c r="F53" s="60">
        <v>6699</v>
      </c>
      <c r="G53" s="60">
        <v>10648</v>
      </c>
      <c r="H53" s="60">
        <v>2877</v>
      </c>
      <c r="I53" s="60">
        <v>7</v>
      </c>
      <c r="J53" s="60"/>
      <c r="K53" s="60"/>
      <c r="L53" s="60"/>
      <c r="M53" s="60"/>
      <c r="N53" s="23"/>
      <c r="O53" s="23">
        <v>28821</v>
      </c>
    </row>
    <row r="54" spans="1:15" x14ac:dyDescent="0.25">
      <c r="A54" s="60"/>
      <c r="B54" s="60" t="s">
        <v>42</v>
      </c>
      <c r="C54" s="60">
        <v>37</v>
      </c>
      <c r="D54" s="60" t="s">
        <v>246</v>
      </c>
      <c r="E54" s="60">
        <v>64552</v>
      </c>
      <c r="F54" s="60">
        <v>48167</v>
      </c>
      <c r="G54" s="60">
        <v>55866</v>
      </c>
      <c r="H54" s="60">
        <v>61053</v>
      </c>
      <c r="I54" s="60">
        <v>54132</v>
      </c>
      <c r="J54" s="60"/>
      <c r="K54" s="60"/>
      <c r="L54" s="60"/>
      <c r="M54" s="60"/>
      <c r="N54" s="23"/>
      <c r="O54" s="23">
        <v>49361</v>
      </c>
    </row>
    <row r="55" spans="1:15" x14ac:dyDescent="0.25">
      <c r="A55" s="60" t="s">
        <v>321</v>
      </c>
      <c r="B55" s="60" t="s">
        <v>41</v>
      </c>
      <c r="C55" s="60">
        <v>42</v>
      </c>
      <c r="D55" s="60" t="s">
        <v>247</v>
      </c>
      <c r="E55" s="60">
        <v>7458</v>
      </c>
      <c r="F55" s="60">
        <v>5977</v>
      </c>
      <c r="G55" s="60">
        <v>7477</v>
      </c>
      <c r="H55" s="60">
        <v>8859</v>
      </c>
      <c r="I55" s="60">
        <v>2223</v>
      </c>
      <c r="J55" s="60">
        <v>9</v>
      </c>
      <c r="K55" s="60"/>
      <c r="L55" s="60"/>
      <c r="M55" s="60"/>
      <c r="N55" s="23"/>
      <c r="O55" s="23">
        <v>32003</v>
      </c>
    </row>
    <row r="56" spans="1:15" x14ac:dyDescent="0.25">
      <c r="A56" s="60"/>
      <c r="B56" s="60" t="s">
        <v>42</v>
      </c>
      <c r="C56" s="60">
        <v>42</v>
      </c>
      <c r="D56" s="60" t="s">
        <v>247</v>
      </c>
      <c r="E56" s="60">
        <v>63365</v>
      </c>
      <c r="F56" s="60">
        <v>47165</v>
      </c>
      <c r="G56" s="60">
        <v>54710</v>
      </c>
      <c r="H56" s="60">
        <v>63533</v>
      </c>
      <c r="I56" s="60">
        <v>68139</v>
      </c>
      <c r="J56" s="60">
        <v>48702</v>
      </c>
      <c r="K56" s="60"/>
      <c r="L56" s="60"/>
      <c r="M56" s="60"/>
      <c r="N56" s="23"/>
      <c r="O56" s="23">
        <v>52785</v>
      </c>
    </row>
    <row r="57" spans="1:15" x14ac:dyDescent="0.25">
      <c r="A57" s="60" t="s">
        <v>322</v>
      </c>
      <c r="B57" s="60" t="s">
        <v>41</v>
      </c>
      <c r="C57" s="60">
        <v>47</v>
      </c>
      <c r="D57" s="60" t="s">
        <v>248</v>
      </c>
      <c r="E57" s="60">
        <v>6839</v>
      </c>
      <c r="F57" s="60">
        <v>5845</v>
      </c>
      <c r="G57" s="60">
        <v>7201</v>
      </c>
      <c r="H57" s="60">
        <v>6557</v>
      </c>
      <c r="I57" s="60">
        <v>7046</v>
      </c>
      <c r="J57" s="60">
        <v>1931</v>
      </c>
      <c r="K57" s="60">
        <v>16</v>
      </c>
      <c r="L57" s="60"/>
      <c r="M57" s="60"/>
      <c r="N57" s="23"/>
      <c r="O57" s="23">
        <v>35435</v>
      </c>
    </row>
    <row r="58" spans="1:15" x14ac:dyDescent="0.25">
      <c r="A58" s="60"/>
      <c r="B58" s="60" t="s">
        <v>42</v>
      </c>
      <c r="C58" s="60">
        <v>47</v>
      </c>
      <c r="D58" s="60" t="s">
        <v>248</v>
      </c>
      <c r="E58" s="60">
        <v>66478</v>
      </c>
      <c r="F58" s="60">
        <v>45241</v>
      </c>
      <c r="G58" s="60">
        <v>51285</v>
      </c>
      <c r="H58" s="60">
        <v>59715</v>
      </c>
      <c r="I58" s="60">
        <v>69020</v>
      </c>
      <c r="J58" s="60">
        <v>69073</v>
      </c>
      <c r="K58" s="60">
        <v>53916</v>
      </c>
      <c r="L58" s="60"/>
      <c r="M58" s="60"/>
      <c r="N58" s="23"/>
      <c r="O58" s="23">
        <v>53872</v>
      </c>
    </row>
    <row r="59" spans="1:15" x14ac:dyDescent="0.25">
      <c r="A59" s="60" t="s">
        <v>323</v>
      </c>
      <c r="B59" s="60" t="s">
        <v>41</v>
      </c>
      <c r="C59" s="60">
        <v>52</v>
      </c>
      <c r="D59" s="60" t="s">
        <v>50</v>
      </c>
      <c r="E59" s="60">
        <v>4936</v>
      </c>
      <c r="F59" s="60">
        <v>4706</v>
      </c>
      <c r="G59" s="60">
        <v>6322</v>
      </c>
      <c r="H59" s="60">
        <v>5264</v>
      </c>
      <c r="I59" s="60">
        <v>4157</v>
      </c>
      <c r="J59" s="60">
        <v>4585</v>
      </c>
      <c r="K59" s="60">
        <v>871</v>
      </c>
      <c r="L59" s="60">
        <v>5</v>
      </c>
      <c r="M59" s="60"/>
      <c r="N59" s="23"/>
      <c r="O59" s="23">
        <v>30846</v>
      </c>
    </row>
    <row r="60" spans="1:15" x14ac:dyDescent="0.25">
      <c r="A60" s="60"/>
      <c r="B60" s="60" t="s">
        <v>42</v>
      </c>
      <c r="C60" s="60">
        <v>52</v>
      </c>
      <c r="D60" s="60" t="s">
        <v>50</v>
      </c>
      <c r="E60" s="60">
        <v>63895</v>
      </c>
      <c r="F60" s="60">
        <v>43852</v>
      </c>
      <c r="G60" s="60">
        <v>47871</v>
      </c>
      <c r="H60" s="60">
        <v>52896</v>
      </c>
      <c r="I60" s="60">
        <v>61682</v>
      </c>
      <c r="J60" s="60">
        <v>69383</v>
      </c>
      <c r="K60" s="60">
        <v>68765</v>
      </c>
      <c r="L60" s="60">
        <v>58263</v>
      </c>
      <c r="M60" s="60"/>
      <c r="N60" s="23"/>
      <c r="O60" s="23">
        <v>52166</v>
      </c>
    </row>
    <row r="61" spans="1:15" x14ac:dyDescent="0.25">
      <c r="A61" s="60" t="s">
        <v>324</v>
      </c>
      <c r="B61" s="60" t="s">
        <v>41</v>
      </c>
      <c r="C61" s="60">
        <v>57</v>
      </c>
      <c r="D61" s="60" t="s">
        <v>51</v>
      </c>
      <c r="E61" s="60">
        <v>3104</v>
      </c>
      <c r="F61" s="60">
        <v>3424</v>
      </c>
      <c r="G61" s="60">
        <v>4969</v>
      </c>
      <c r="H61" s="60">
        <v>5026</v>
      </c>
      <c r="I61" s="60">
        <v>4083</v>
      </c>
      <c r="J61" s="60">
        <v>3331</v>
      </c>
      <c r="K61" s="60">
        <v>1301</v>
      </c>
      <c r="L61" s="60">
        <v>296</v>
      </c>
      <c r="M61" s="60">
        <v>7</v>
      </c>
      <c r="N61" s="23"/>
      <c r="O61" s="23">
        <v>25541</v>
      </c>
    </row>
    <row r="62" spans="1:15" x14ac:dyDescent="0.25">
      <c r="A62" s="60"/>
      <c r="B62" s="60" t="s">
        <v>42</v>
      </c>
      <c r="C62" s="60">
        <v>57</v>
      </c>
      <c r="D62" s="60" t="s">
        <v>51</v>
      </c>
      <c r="E62" s="60">
        <v>71881</v>
      </c>
      <c r="F62" s="60">
        <v>42526</v>
      </c>
      <c r="G62" s="60">
        <v>47113</v>
      </c>
      <c r="H62" s="60">
        <v>50729</v>
      </c>
      <c r="I62" s="60">
        <v>55730</v>
      </c>
      <c r="J62" s="60">
        <v>62679</v>
      </c>
      <c r="K62" s="60">
        <v>70791</v>
      </c>
      <c r="L62" s="60">
        <v>69613</v>
      </c>
      <c r="M62" s="60">
        <v>47589</v>
      </c>
      <c r="N62" s="23"/>
      <c r="O62" s="23">
        <v>51019</v>
      </c>
    </row>
    <row r="63" spans="1:15" x14ac:dyDescent="0.25">
      <c r="A63" s="60" t="s">
        <v>325</v>
      </c>
      <c r="B63" s="60" t="s">
        <v>41</v>
      </c>
      <c r="C63" s="60">
        <v>62</v>
      </c>
      <c r="D63" s="60" t="s">
        <v>52</v>
      </c>
      <c r="E63" s="60">
        <v>1540</v>
      </c>
      <c r="F63" s="60">
        <v>2002</v>
      </c>
      <c r="G63" s="60">
        <v>2714</v>
      </c>
      <c r="H63" s="60">
        <v>2809</v>
      </c>
      <c r="I63" s="60">
        <v>2322</v>
      </c>
      <c r="J63" s="60">
        <v>1758</v>
      </c>
      <c r="K63" s="60">
        <v>675</v>
      </c>
      <c r="L63" s="60">
        <v>334</v>
      </c>
      <c r="M63" s="60">
        <v>46</v>
      </c>
      <c r="N63" s="23"/>
      <c r="O63" s="23">
        <v>14200</v>
      </c>
    </row>
    <row r="64" spans="1:15" x14ac:dyDescent="0.25">
      <c r="A64" s="60"/>
      <c r="B64" s="60" t="s">
        <v>42</v>
      </c>
      <c r="C64" s="60">
        <v>62</v>
      </c>
      <c r="D64" s="60" t="s">
        <v>52</v>
      </c>
      <c r="E64" s="60">
        <v>64837</v>
      </c>
      <c r="F64" s="60">
        <v>43684</v>
      </c>
      <c r="G64" s="60">
        <v>47232</v>
      </c>
      <c r="H64" s="60">
        <v>50774</v>
      </c>
      <c r="I64" s="60">
        <v>55934</v>
      </c>
      <c r="J64" s="60">
        <v>58786</v>
      </c>
      <c r="K64" s="60">
        <v>71593</v>
      </c>
      <c r="L64" s="60">
        <v>79710</v>
      </c>
      <c r="M64" s="60">
        <v>68947</v>
      </c>
      <c r="N64" s="23"/>
      <c r="O64" s="23">
        <v>51262</v>
      </c>
    </row>
    <row r="65" spans="1:15" x14ac:dyDescent="0.25">
      <c r="A65" s="60" t="s">
        <v>311</v>
      </c>
      <c r="B65" s="60" t="s">
        <v>41</v>
      </c>
      <c r="C65" s="60">
        <v>67</v>
      </c>
      <c r="D65" s="60" t="s">
        <v>53</v>
      </c>
      <c r="E65" s="60">
        <v>400</v>
      </c>
      <c r="F65" s="60">
        <v>659</v>
      </c>
      <c r="G65" s="60">
        <v>796</v>
      </c>
      <c r="H65" s="60">
        <v>761</v>
      </c>
      <c r="I65" s="60">
        <v>516</v>
      </c>
      <c r="J65" s="60">
        <v>427</v>
      </c>
      <c r="K65" s="60">
        <v>243</v>
      </c>
      <c r="L65" s="60">
        <v>130</v>
      </c>
      <c r="M65" s="60">
        <v>41</v>
      </c>
      <c r="N65" s="23"/>
      <c r="O65" s="59">
        <v>3973</v>
      </c>
    </row>
    <row r="66" spans="1:15" x14ac:dyDescent="0.25">
      <c r="A66" s="60"/>
      <c r="B66" s="60" t="s">
        <v>42</v>
      </c>
      <c r="C66" s="60">
        <v>67</v>
      </c>
      <c r="D66" s="60" t="s">
        <v>53</v>
      </c>
      <c r="E66" s="84">
        <v>39147.264999999999</v>
      </c>
      <c r="F66" s="60">
        <v>40219</v>
      </c>
      <c r="G66" s="60">
        <v>50943</v>
      </c>
      <c r="H66" s="60">
        <v>53214</v>
      </c>
      <c r="I66" s="60">
        <v>58529</v>
      </c>
      <c r="J66" s="60">
        <v>64303</v>
      </c>
      <c r="K66" s="60">
        <v>70340</v>
      </c>
      <c r="L66" s="60">
        <v>101636</v>
      </c>
      <c r="M66" s="60">
        <v>105129</v>
      </c>
      <c r="N66" s="23"/>
      <c r="O66" s="59">
        <v>54237</v>
      </c>
    </row>
    <row r="67" spans="1:15" x14ac:dyDescent="0.25">
      <c r="A67" s="60" t="s">
        <v>312</v>
      </c>
      <c r="B67" s="60" t="s">
        <v>41</v>
      </c>
      <c r="C67" s="60">
        <v>72</v>
      </c>
      <c r="D67" s="60" t="s">
        <v>54</v>
      </c>
      <c r="E67" s="60">
        <v>119</v>
      </c>
      <c r="F67" s="60">
        <v>169</v>
      </c>
      <c r="G67" s="60">
        <v>201</v>
      </c>
      <c r="H67" s="60">
        <v>171</v>
      </c>
      <c r="I67" s="60">
        <v>126</v>
      </c>
      <c r="J67" s="60">
        <v>117</v>
      </c>
      <c r="K67" s="60">
        <v>59</v>
      </c>
      <c r="L67" s="60">
        <v>70</v>
      </c>
      <c r="M67" s="60">
        <v>26</v>
      </c>
      <c r="N67" s="23"/>
      <c r="O67" s="59">
        <v>1058</v>
      </c>
    </row>
    <row r="68" spans="1:15" x14ac:dyDescent="0.25">
      <c r="A68" s="60"/>
      <c r="B68" s="60" t="s">
        <v>42</v>
      </c>
      <c r="C68" s="60">
        <v>72</v>
      </c>
      <c r="D68" s="60" t="s">
        <v>54</v>
      </c>
      <c r="E68" s="84">
        <v>32662.26050420168</v>
      </c>
      <c r="F68" s="60">
        <v>36984</v>
      </c>
      <c r="G68" s="60">
        <v>41918</v>
      </c>
      <c r="H68" s="60">
        <v>52730</v>
      </c>
      <c r="I68" s="60">
        <v>58547</v>
      </c>
      <c r="J68" s="60">
        <v>67709</v>
      </c>
      <c r="K68" s="60">
        <v>72941</v>
      </c>
      <c r="L68" s="60">
        <v>82950</v>
      </c>
      <c r="M68" s="61">
        <v>105016</v>
      </c>
      <c r="N68" s="23"/>
      <c r="O68" s="59">
        <v>52664</v>
      </c>
    </row>
    <row r="69" spans="1:15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 x14ac:dyDescent="0.25">
      <c r="A73" s="23" t="s">
        <v>313</v>
      </c>
      <c r="B73" s="23"/>
      <c r="C73" s="23"/>
      <c r="D73" s="23"/>
      <c r="E73" s="23">
        <v>62745</v>
      </c>
      <c r="F73" s="23">
        <v>42427</v>
      </c>
      <c r="G73" s="23">
        <v>43927</v>
      </c>
      <c r="H73" s="23">
        <v>32336</v>
      </c>
      <c r="I73" s="23">
        <v>20480</v>
      </c>
      <c r="J73" s="23">
        <v>12158</v>
      </c>
      <c r="K73" s="23">
        <v>3165</v>
      </c>
      <c r="L73" s="23">
        <v>835</v>
      </c>
      <c r="M73" s="23">
        <v>120</v>
      </c>
      <c r="N73" s="23">
        <v>218193</v>
      </c>
      <c r="O73" s="23"/>
    </row>
    <row r="74" spans="1:15" x14ac:dyDescent="0.25">
      <c r="A74" s="23" t="s">
        <v>314</v>
      </c>
      <c r="B74" s="23"/>
      <c r="C74" s="23"/>
      <c r="D74" s="23"/>
      <c r="E74" s="23">
        <v>62342</v>
      </c>
      <c r="F74" s="23">
        <v>45888</v>
      </c>
      <c r="G74" s="23">
        <v>51806</v>
      </c>
      <c r="H74" s="23">
        <v>57399</v>
      </c>
      <c r="I74" s="23">
        <v>62967</v>
      </c>
      <c r="J74" s="23">
        <v>65755</v>
      </c>
      <c r="K74" s="23">
        <v>70325</v>
      </c>
      <c r="L74" s="23">
        <v>79688</v>
      </c>
      <c r="M74" s="23">
        <v>87878</v>
      </c>
      <c r="N74" s="23">
        <v>49421</v>
      </c>
      <c r="O74" s="23"/>
    </row>
  </sheetData>
  <hyperlinks>
    <hyperlink ref="A1" location="TOC!A1" display="TOC" xr:uid="{8806D4F0-F835-427A-8272-278DF19E4B0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SalarySched_byAgeGrp</vt:lpstr>
      <vt:lpstr>Actives_raw</vt:lpstr>
      <vt:lpstr>RetireesSched</vt:lpstr>
      <vt:lpstr>Retirees_raw</vt:lpstr>
      <vt:lpstr>RetirementRatesSched_Matrix</vt:lpstr>
      <vt:lpstr>ReitrementRate_raw</vt:lpstr>
      <vt:lpstr>TermRatesSched_Matrix</vt:lpstr>
      <vt:lpstr>TermRates_raw</vt:lpstr>
      <vt:lpstr>DisbRatesSched_SingleCol</vt:lpstr>
      <vt:lpstr>DisbRates_raw</vt:lpstr>
      <vt:lpstr>SalaryGrowthSched_SingleCol</vt:lpstr>
      <vt:lpstr>SalaryGrowth_raw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2018-10-24T15:04:56Z</dcterms:modified>
</cp:coreProperties>
</file>