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tabRatio="770" activeTab="2"/>
  </bookViews>
  <sheets>
    <sheet name="TOC" sheetId="20" r:id="rId1"/>
    <sheet name="prop.occupation" sheetId="19" r:id="rId2"/>
    <sheet name="Actives" sheetId="3" r:id="rId3"/>
    <sheet name="Actives_raw" sheetId="34" r:id="rId4"/>
    <sheet name="Terms" sheetId="35" r:id="rId5"/>
    <sheet name="Terms_raw" sheetId="36" r:id="rId6"/>
    <sheet name="Retirees" sheetId="38" r:id="rId7"/>
    <sheet name="Retirees_raw" sheetId="30" r:id="rId8"/>
    <sheet name="Disabled" sheetId="39" r:id="rId9"/>
    <sheet name="Disabled_raw" sheetId="32" r:id="rId10"/>
    <sheet name="Beneficiaries" sheetId="31" r:id="rId11"/>
    <sheet name="Actives_gender" sheetId="40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3" l="1"/>
  <c r="G31" i="3"/>
  <c r="H31" i="3"/>
  <c r="I31" i="3"/>
  <c r="J31" i="3"/>
  <c r="K31" i="3"/>
  <c r="L31" i="3"/>
  <c r="M31" i="3"/>
  <c r="E31" i="3"/>
  <c r="I10" i="32" l="1"/>
  <c r="J10" i="32"/>
  <c r="K10" i="32"/>
  <c r="I11" i="32"/>
  <c r="J11" i="32"/>
  <c r="K11" i="32" s="1"/>
  <c r="E10" i="32"/>
  <c r="E11" i="32"/>
  <c r="H89" i="36" l="1"/>
  <c r="I89" i="36"/>
  <c r="J89" i="36" s="1"/>
  <c r="L89" i="36"/>
  <c r="H90" i="36"/>
  <c r="I90" i="36"/>
  <c r="J90" i="36" s="1"/>
  <c r="L90" i="36"/>
  <c r="H91" i="36"/>
  <c r="I91" i="36"/>
  <c r="J91" i="36" s="1"/>
  <c r="L91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E57" i="32"/>
  <c r="E58" i="32"/>
  <c r="E59" i="32"/>
  <c r="E60" i="32"/>
  <c r="N13" i="3"/>
  <c r="N15" i="3"/>
  <c r="N17" i="3"/>
  <c r="N19" i="3"/>
  <c r="N21" i="3"/>
  <c r="N23" i="3"/>
  <c r="N25" i="3"/>
  <c r="N27" i="3"/>
  <c r="N29" i="3"/>
  <c r="N11" i="3"/>
  <c r="N9" i="3"/>
  <c r="I12" i="19"/>
  <c r="H12" i="19"/>
  <c r="I10" i="19"/>
  <c r="H10" i="19"/>
  <c r="K8" i="19" l="1"/>
  <c r="K9" i="19"/>
  <c r="K10" i="19"/>
  <c r="K11" i="19"/>
  <c r="K12" i="19"/>
  <c r="K7" i="19"/>
  <c r="L8" i="19" s="1"/>
  <c r="L7" i="19" l="1"/>
  <c r="O11" i="19"/>
  <c r="O9" i="19"/>
  <c r="N7" i="19"/>
  <c r="M11" i="19"/>
  <c r="M9" i="19"/>
  <c r="L9" i="19"/>
  <c r="M7" i="19"/>
  <c r="O8" i="19"/>
  <c r="N9" i="19"/>
  <c r="O10" i="19"/>
  <c r="N12" i="19"/>
  <c r="N10" i="19"/>
  <c r="N8" i="19"/>
  <c r="N11" i="19"/>
  <c r="O12" i="19"/>
  <c r="M12" i="19"/>
  <c r="M10" i="19"/>
  <c r="M8" i="19"/>
  <c r="O7" i="19"/>
  <c r="L11" i="19"/>
  <c r="L12" i="19"/>
  <c r="L10" i="19"/>
  <c r="J8" i="19"/>
  <c r="J9" i="19"/>
  <c r="J10" i="19"/>
  <c r="J11" i="19"/>
  <c r="J12" i="19"/>
  <c r="J7" i="19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11" i="36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12" i="32"/>
  <c r="D102" i="30"/>
  <c r="L10" i="30"/>
  <c r="M10" i="30" s="1"/>
  <c r="L11" i="30"/>
  <c r="M11" i="30" s="1"/>
  <c r="L12" i="30"/>
  <c r="M12" i="30" s="1"/>
  <c r="L13" i="30"/>
  <c r="M13" i="30" s="1"/>
  <c r="L14" i="30"/>
  <c r="M14" i="30" s="1"/>
  <c r="L15" i="30"/>
  <c r="M15" i="30" s="1"/>
  <c r="L16" i="30"/>
  <c r="M16" i="30" s="1"/>
  <c r="L17" i="30"/>
  <c r="M17" i="30" s="1"/>
  <c r="L18" i="30"/>
  <c r="M18" i="30" s="1"/>
  <c r="L19" i="30"/>
  <c r="M19" i="30" s="1"/>
  <c r="L20" i="30"/>
  <c r="M20" i="30" s="1"/>
  <c r="L21" i="30"/>
  <c r="M21" i="30" s="1"/>
  <c r="L22" i="30"/>
  <c r="M22" i="30" s="1"/>
  <c r="L23" i="30"/>
  <c r="M23" i="30" s="1"/>
  <c r="L24" i="30"/>
  <c r="M24" i="30" s="1"/>
  <c r="L25" i="30"/>
  <c r="M25" i="30" s="1"/>
  <c r="L26" i="30"/>
  <c r="M26" i="30" s="1"/>
  <c r="L27" i="30"/>
  <c r="M27" i="30" s="1"/>
  <c r="L28" i="30"/>
  <c r="M28" i="30" s="1"/>
  <c r="L29" i="30"/>
  <c r="M29" i="30"/>
  <c r="L30" i="30"/>
  <c r="M30" i="30" s="1"/>
  <c r="L31" i="30"/>
  <c r="M31" i="30" s="1"/>
  <c r="L32" i="30"/>
  <c r="M32" i="30" s="1"/>
  <c r="L33" i="30"/>
  <c r="M33" i="30" s="1"/>
  <c r="L34" i="30"/>
  <c r="M34" i="30" s="1"/>
  <c r="L35" i="30"/>
  <c r="M35" i="30" s="1"/>
  <c r="L36" i="30"/>
  <c r="M36" i="30"/>
  <c r="L37" i="30"/>
  <c r="M37" i="30" s="1"/>
  <c r="L38" i="30"/>
  <c r="M38" i="30" s="1"/>
  <c r="L39" i="30"/>
  <c r="M39" i="30" s="1"/>
  <c r="L40" i="30"/>
  <c r="M40" i="30" s="1"/>
  <c r="L41" i="30"/>
  <c r="M41" i="30"/>
  <c r="L42" i="30"/>
  <c r="M42" i="30" s="1"/>
  <c r="L43" i="30"/>
  <c r="M43" i="30" s="1"/>
  <c r="L44" i="30"/>
  <c r="M44" i="30" s="1"/>
  <c r="L45" i="30"/>
  <c r="M45" i="30" s="1"/>
  <c r="L46" i="30"/>
  <c r="M46" i="30" s="1"/>
  <c r="L47" i="30"/>
  <c r="M47" i="30" s="1"/>
  <c r="L48" i="30"/>
  <c r="M48" i="30" s="1"/>
  <c r="L49" i="30"/>
  <c r="M49" i="30" s="1"/>
  <c r="L50" i="30"/>
  <c r="M50" i="30" s="1"/>
  <c r="L51" i="30"/>
  <c r="M51" i="30" s="1"/>
  <c r="L52" i="30"/>
  <c r="M52" i="30" s="1"/>
  <c r="L53" i="30"/>
  <c r="M53" i="30" s="1"/>
  <c r="L54" i="30"/>
  <c r="M54" i="30" s="1"/>
  <c r="L55" i="30"/>
  <c r="M55" i="30" s="1"/>
  <c r="L56" i="30"/>
  <c r="M56" i="30" s="1"/>
  <c r="L57" i="30"/>
  <c r="M57" i="30" s="1"/>
  <c r="L58" i="30"/>
  <c r="M58" i="30" s="1"/>
  <c r="L59" i="30"/>
  <c r="M59" i="30" s="1"/>
  <c r="L60" i="30"/>
  <c r="M60" i="30" s="1"/>
  <c r="L61" i="30"/>
  <c r="M61" i="30" s="1"/>
  <c r="L62" i="30"/>
  <c r="M62" i="30" s="1"/>
  <c r="L63" i="30"/>
  <c r="M63" i="30" s="1"/>
  <c r="L64" i="30"/>
  <c r="M64" i="30" s="1"/>
  <c r="L65" i="30"/>
  <c r="M65" i="30" s="1"/>
  <c r="L66" i="30"/>
  <c r="M66" i="30" s="1"/>
  <c r="L67" i="30"/>
  <c r="M67" i="30" s="1"/>
  <c r="L68" i="30"/>
  <c r="M68" i="30" s="1"/>
  <c r="L69" i="30"/>
  <c r="M69" i="30" s="1"/>
  <c r="L70" i="30"/>
  <c r="M70" i="30" s="1"/>
  <c r="L71" i="30"/>
  <c r="M71" i="30" s="1"/>
  <c r="L72" i="30"/>
  <c r="M72" i="30" s="1"/>
  <c r="L73" i="30"/>
  <c r="M73" i="30" s="1"/>
  <c r="L74" i="30"/>
  <c r="M74" i="30" s="1"/>
  <c r="L75" i="30"/>
  <c r="M75" i="30" s="1"/>
  <c r="L76" i="30"/>
  <c r="M76" i="30" s="1"/>
  <c r="L77" i="30"/>
  <c r="M77" i="30" s="1"/>
  <c r="L78" i="30"/>
  <c r="M78" i="30" s="1"/>
  <c r="L79" i="30"/>
  <c r="M79" i="30" s="1"/>
  <c r="L80" i="30"/>
  <c r="M80" i="30" s="1"/>
  <c r="L81" i="30"/>
  <c r="M81" i="30" s="1"/>
  <c r="L82" i="30"/>
  <c r="M82" i="30" s="1"/>
  <c r="L83" i="30"/>
  <c r="M83" i="30" s="1"/>
  <c r="L84" i="30"/>
  <c r="M84" i="30" s="1"/>
  <c r="L85" i="30"/>
  <c r="M85" i="30" s="1"/>
  <c r="L86" i="30"/>
  <c r="M86" i="30" s="1"/>
  <c r="L87" i="30"/>
  <c r="M87" i="30" s="1"/>
  <c r="L88" i="30"/>
  <c r="M88" i="30" s="1"/>
  <c r="L89" i="30"/>
  <c r="M89" i="30" s="1"/>
  <c r="L90" i="30"/>
  <c r="M90" i="30" s="1"/>
  <c r="L91" i="30"/>
  <c r="M91" i="30" s="1"/>
  <c r="L9" i="30"/>
  <c r="M9" i="30" s="1"/>
  <c r="H48" i="40"/>
  <c r="I48" i="40"/>
  <c r="H49" i="40"/>
  <c r="I49" i="40"/>
  <c r="H50" i="40"/>
  <c r="I50" i="40"/>
  <c r="H51" i="40"/>
  <c r="I51" i="40"/>
  <c r="H52" i="40"/>
  <c r="I52" i="40"/>
  <c r="H53" i="40"/>
  <c r="I53" i="40"/>
  <c r="H54" i="40"/>
  <c r="I54" i="40"/>
  <c r="H55" i="40"/>
  <c r="I55" i="40"/>
  <c r="H56" i="40"/>
  <c r="I56" i="40"/>
  <c r="H57" i="40"/>
  <c r="I57" i="40"/>
  <c r="H58" i="40"/>
  <c r="I58" i="40"/>
  <c r="H59" i="40"/>
  <c r="I59" i="40"/>
  <c r="H60" i="40"/>
  <c r="I60" i="40"/>
  <c r="H61" i="40"/>
  <c r="I61" i="40"/>
  <c r="H62" i="40"/>
  <c r="I62" i="40"/>
  <c r="H63" i="40"/>
  <c r="I63" i="40"/>
  <c r="H64" i="40"/>
  <c r="I64" i="40"/>
  <c r="H65" i="40"/>
  <c r="I65" i="40"/>
  <c r="H66" i="40"/>
  <c r="I66" i="40"/>
  <c r="H67" i="40"/>
  <c r="I67" i="40"/>
  <c r="H68" i="40"/>
  <c r="I68" i="40"/>
  <c r="H69" i="40"/>
  <c r="I69" i="40"/>
  <c r="H70" i="40"/>
  <c r="I70" i="40"/>
  <c r="H71" i="40"/>
  <c r="I71" i="40"/>
  <c r="H72" i="40"/>
  <c r="I72" i="40"/>
  <c r="H73" i="40"/>
  <c r="I73" i="40"/>
  <c r="H74" i="40"/>
  <c r="I74" i="40"/>
  <c r="H75" i="40"/>
  <c r="I75" i="40"/>
  <c r="H76" i="40"/>
  <c r="I76" i="40"/>
  <c r="H77" i="40"/>
  <c r="I77" i="40"/>
  <c r="H78" i="40"/>
  <c r="I78" i="40"/>
  <c r="H79" i="40"/>
  <c r="I79" i="40"/>
  <c r="H80" i="40"/>
  <c r="I80" i="40"/>
  <c r="H81" i="40"/>
  <c r="I81" i="40"/>
  <c r="H82" i="40"/>
  <c r="I82" i="40"/>
  <c r="H9" i="40"/>
  <c r="I9" i="40"/>
  <c r="H10" i="40"/>
  <c r="I10" i="40"/>
  <c r="H11" i="40"/>
  <c r="I11" i="40"/>
  <c r="H12" i="40"/>
  <c r="I12" i="40"/>
  <c r="H13" i="40"/>
  <c r="I13" i="40"/>
  <c r="H14" i="40"/>
  <c r="I14" i="40"/>
  <c r="H15" i="40"/>
  <c r="I15" i="40"/>
  <c r="H16" i="40"/>
  <c r="I16" i="40"/>
  <c r="H17" i="40"/>
  <c r="I17" i="40"/>
  <c r="H18" i="40"/>
  <c r="I18" i="40"/>
  <c r="H19" i="40"/>
  <c r="I19" i="40"/>
  <c r="H20" i="40"/>
  <c r="I20" i="40"/>
  <c r="H21" i="40"/>
  <c r="I21" i="40"/>
  <c r="H22" i="40"/>
  <c r="I22" i="40"/>
  <c r="H23" i="40"/>
  <c r="I23" i="40"/>
  <c r="H24" i="40"/>
  <c r="I24" i="40"/>
  <c r="H25" i="40"/>
  <c r="I25" i="40"/>
  <c r="H26" i="40"/>
  <c r="I26" i="40"/>
  <c r="H27" i="40"/>
  <c r="I27" i="40"/>
  <c r="H28" i="40"/>
  <c r="I28" i="40"/>
  <c r="H29" i="40"/>
  <c r="I29" i="40"/>
  <c r="H30" i="40"/>
  <c r="I30" i="40"/>
  <c r="H31" i="40"/>
  <c r="I31" i="40"/>
  <c r="H32" i="40"/>
  <c r="I32" i="40"/>
  <c r="H33" i="40"/>
  <c r="I33" i="40"/>
  <c r="H34" i="40"/>
  <c r="I34" i="40"/>
  <c r="H35" i="40"/>
  <c r="I35" i="40"/>
  <c r="H36" i="40"/>
  <c r="I36" i="40"/>
  <c r="H37" i="40"/>
  <c r="I37" i="40"/>
  <c r="H38" i="40"/>
  <c r="I38" i="40"/>
  <c r="H39" i="40"/>
  <c r="I39" i="40"/>
  <c r="H40" i="40"/>
  <c r="I40" i="40"/>
  <c r="H41" i="40"/>
  <c r="I41" i="40"/>
  <c r="H42" i="40"/>
  <c r="I42" i="40"/>
  <c r="H43" i="40"/>
  <c r="I43" i="40"/>
  <c r="H44" i="40"/>
  <c r="I44" i="40"/>
  <c r="H45" i="40"/>
  <c r="I45" i="40"/>
  <c r="H46" i="40"/>
  <c r="I46" i="40"/>
  <c r="H47" i="40"/>
  <c r="I47" i="40"/>
  <c r="I8" i="40"/>
  <c r="H8" i="40"/>
  <c r="G31" i="34" l="1"/>
  <c r="G32" i="34" s="1"/>
  <c r="G29" i="34"/>
  <c r="G30" i="34" s="1"/>
  <c r="G27" i="34"/>
  <c r="G28" i="34" s="1"/>
  <c r="G25" i="34"/>
  <c r="G26" i="34" s="1"/>
  <c r="G23" i="34"/>
  <c r="G24" i="34" s="1"/>
  <c r="G21" i="34"/>
  <c r="G22" i="34" s="1"/>
  <c r="G19" i="34"/>
  <c r="G20" i="34" s="1"/>
  <c r="G17" i="34"/>
  <c r="G18" i="34" s="1"/>
  <c r="G15" i="34"/>
  <c r="G16" i="34" s="1"/>
  <c r="G13" i="34"/>
  <c r="G14" i="34" s="1"/>
  <c r="G11" i="34"/>
  <c r="G12" i="34" s="1"/>
  <c r="G9" i="34"/>
  <c r="G10" i="34" s="1"/>
  <c r="J13" i="32" l="1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12" i="32"/>
  <c r="J10" i="30"/>
  <c r="J11" i="30"/>
  <c r="J12" i="30"/>
  <c r="J13" i="30"/>
  <c r="J14" i="30"/>
  <c r="K14" i="30" s="1"/>
  <c r="J15" i="30"/>
  <c r="J16" i="30"/>
  <c r="J17" i="30"/>
  <c r="J18" i="30"/>
  <c r="J19" i="30"/>
  <c r="J20" i="30"/>
  <c r="K20" i="30" s="1"/>
  <c r="J21" i="30"/>
  <c r="J22" i="30"/>
  <c r="K22" i="30" s="1"/>
  <c r="J23" i="30"/>
  <c r="J24" i="30"/>
  <c r="J25" i="30"/>
  <c r="K25" i="30" s="1"/>
  <c r="J26" i="30"/>
  <c r="K26" i="30" s="1"/>
  <c r="J27" i="30"/>
  <c r="J28" i="30"/>
  <c r="K28" i="30" s="1"/>
  <c r="J29" i="30"/>
  <c r="J30" i="30"/>
  <c r="K30" i="30" s="1"/>
  <c r="J31" i="30"/>
  <c r="J32" i="30"/>
  <c r="J33" i="30"/>
  <c r="J34" i="30"/>
  <c r="K34" i="30" s="1"/>
  <c r="J35" i="30"/>
  <c r="J36" i="30"/>
  <c r="K36" i="30" s="1"/>
  <c r="J37" i="30"/>
  <c r="J38" i="30"/>
  <c r="K38" i="30" s="1"/>
  <c r="J39" i="30"/>
  <c r="J40" i="30"/>
  <c r="J41" i="30"/>
  <c r="K41" i="30" s="1"/>
  <c r="J42" i="30"/>
  <c r="K42" i="30" s="1"/>
  <c r="J43" i="30"/>
  <c r="J44" i="30"/>
  <c r="J45" i="30"/>
  <c r="J46" i="30"/>
  <c r="K46" i="30" s="1"/>
  <c r="J47" i="30"/>
  <c r="K47" i="30" s="1"/>
  <c r="J48" i="30"/>
  <c r="J49" i="30"/>
  <c r="J50" i="30"/>
  <c r="J51" i="30"/>
  <c r="K51" i="30" s="1"/>
  <c r="J52" i="30"/>
  <c r="J53" i="30"/>
  <c r="J54" i="30"/>
  <c r="K54" i="30" s="1"/>
  <c r="J55" i="30"/>
  <c r="K55" i="30" s="1"/>
  <c r="J56" i="30"/>
  <c r="J57" i="30"/>
  <c r="J58" i="30"/>
  <c r="J59" i="30"/>
  <c r="K59" i="30" s="1"/>
  <c r="J60" i="30"/>
  <c r="J61" i="30"/>
  <c r="J62" i="30"/>
  <c r="K62" i="30" s="1"/>
  <c r="J63" i="30"/>
  <c r="K63" i="30" s="1"/>
  <c r="J64" i="30"/>
  <c r="J65" i="30"/>
  <c r="J66" i="30"/>
  <c r="J67" i="30"/>
  <c r="K67" i="30" s="1"/>
  <c r="J68" i="30"/>
  <c r="J69" i="30"/>
  <c r="J70" i="30"/>
  <c r="K70" i="30" s="1"/>
  <c r="J71" i="30"/>
  <c r="K71" i="30" s="1"/>
  <c r="J72" i="30"/>
  <c r="J73" i="30"/>
  <c r="J74" i="30"/>
  <c r="J75" i="30"/>
  <c r="K75" i="30" s="1"/>
  <c r="J76" i="30"/>
  <c r="J77" i="30"/>
  <c r="J78" i="30"/>
  <c r="K78" i="30" s="1"/>
  <c r="J79" i="30"/>
  <c r="K79" i="30" s="1"/>
  <c r="J80" i="30"/>
  <c r="J81" i="30"/>
  <c r="K81" i="30" s="1"/>
  <c r="J82" i="30"/>
  <c r="J83" i="30"/>
  <c r="J84" i="30"/>
  <c r="J85" i="30"/>
  <c r="K85" i="30" s="1"/>
  <c r="J86" i="30"/>
  <c r="K86" i="30" s="1"/>
  <c r="J87" i="30"/>
  <c r="K87" i="30" s="1"/>
  <c r="J88" i="30"/>
  <c r="J89" i="30"/>
  <c r="K89" i="30" s="1"/>
  <c r="J90" i="30"/>
  <c r="J91" i="30"/>
  <c r="K91" i="30" s="1"/>
  <c r="J9" i="30"/>
  <c r="K9" i="30" s="1"/>
  <c r="I10" i="30"/>
  <c r="I11" i="30"/>
  <c r="I12" i="30"/>
  <c r="I13" i="30"/>
  <c r="K13" i="30" s="1"/>
  <c r="I14" i="30"/>
  <c r="I15" i="30"/>
  <c r="K15" i="30" s="1"/>
  <c r="I16" i="30"/>
  <c r="I17" i="30"/>
  <c r="K17" i="30" s="1"/>
  <c r="I18" i="30"/>
  <c r="I19" i="30"/>
  <c r="I20" i="30"/>
  <c r="I21" i="30"/>
  <c r="K21" i="30" s="1"/>
  <c r="I22" i="30"/>
  <c r="I23" i="30"/>
  <c r="K23" i="30" s="1"/>
  <c r="I24" i="30"/>
  <c r="I25" i="30"/>
  <c r="I26" i="30"/>
  <c r="I27" i="30"/>
  <c r="I28" i="30"/>
  <c r="I29" i="30"/>
  <c r="K29" i="30" s="1"/>
  <c r="I30" i="30"/>
  <c r="I31" i="30"/>
  <c r="K31" i="30" s="1"/>
  <c r="I32" i="30"/>
  <c r="I33" i="30"/>
  <c r="K33" i="30" s="1"/>
  <c r="I34" i="30"/>
  <c r="I35" i="30"/>
  <c r="I36" i="30"/>
  <c r="I37" i="30"/>
  <c r="K37" i="30" s="1"/>
  <c r="I38" i="30"/>
  <c r="I39" i="30"/>
  <c r="K39" i="30" s="1"/>
  <c r="I40" i="30"/>
  <c r="I41" i="30"/>
  <c r="I42" i="30"/>
  <c r="I43" i="30"/>
  <c r="I44" i="30"/>
  <c r="I45" i="30"/>
  <c r="I46" i="30"/>
  <c r="I47" i="30"/>
  <c r="I48" i="30"/>
  <c r="I49" i="30"/>
  <c r="I50" i="30"/>
  <c r="K50" i="30" s="1"/>
  <c r="I51" i="30"/>
  <c r="I52" i="30"/>
  <c r="I53" i="30"/>
  <c r="I54" i="30"/>
  <c r="I55" i="30"/>
  <c r="I56" i="30"/>
  <c r="I57" i="30"/>
  <c r="I58" i="30"/>
  <c r="K58" i="30" s="1"/>
  <c r="I59" i="30"/>
  <c r="I60" i="30"/>
  <c r="I61" i="30"/>
  <c r="I62" i="30"/>
  <c r="I63" i="30"/>
  <c r="I64" i="30"/>
  <c r="I65" i="30"/>
  <c r="I66" i="30"/>
  <c r="K66" i="30" s="1"/>
  <c r="I67" i="30"/>
  <c r="I68" i="30"/>
  <c r="I69" i="30"/>
  <c r="I70" i="30"/>
  <c r="I71" i="30"/>
  <c r="I72" i="30"/>
  <c r="I73" i="30"/>
  <c r="I74" i="30"/>
  <c r="K74" i="30" s="1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" i="30"/>
  <c r="I88" i="36"/>
  <c r="H88" i="36"/>
  <c r="I87" i="36"/>
  <c r="J87" i="36" s="1"/>
  <c r="H87" i="36"/>
  <c r="I86" i="36"/>
  <c r="H86" i="36"/>
  <c r="I85" i="36"/>
  <c r="H85" i="36"/>
  <c r="D85" i="36"/>
  <c r="I84" i="36"/>
  <c r="H84" i="36"/>
  <c r="D84" i="36"/>
  <c r="I83" i="36"/>
  <c r="H83" i="36"/>
  <c r="J83" i="36" s="1"/>
  <c r="D83" i="36"/>
  <c r="I82" i="36"/>
  <c r="H82" i="36"/>
  <c r="D82" i="36"/>
  <c r="I81" i="36"/>
  <c r="J81" i="36" s="1"/>
  <c r="H81" i="36"/>
  <c r="D81" i="36"/>
  <c r="I80" i="36"/>
  <c r="H80" i="36"/>
  <c r="D80" i="36"/>
  <c r="I79" i="36"/>
  <c r="H79" i="36"/>
  <c r="D79" i="36"/>
  <c r="I78" i="36"/>
  <c r="H78" i="36"/>
  <c r="D78" i="36"/>
  <c r="I77" i="36"/>
  <c r="H77" i="36"/>
  <c r="D77" i="36"/>
  <c r="I76" i="36"/>
  <c r="H76" i="36"/>
  <c r="D76" i="36"/>
  <c r="I75" i="36"/>
  <c r="H75" i="36"/>
  <c r="G75" i="36"/>
  <c r="D75" i="36"/>
  <c r="I74" i="36"/>
  <c r="H74" i="36"/>
  <c r="G74" i="36"/>
  <c r="D74" i="36"/>
  <c r="I73" i="36"/>
  <c r="H73" i="36"/>
  <c r="G73" i="36"/>
  <c r="D73" i="36"/>
  <c r="I72" i="36"/>
  <c r="H72" i="36"/>
  <c r="G72" i="36"/>
  <c r="D72" i="36"/>
  <c r="I71" i="36"/>
  <c r="J71" i="36" s="1"/>
  <c r="H71" i="36"/>
  <c r="G71" i="36"/>
  <c r="D71" i="36"/>
  <c r="I70" i="36"/>
  <c r="H70" i="36"/>
  <c r="G70" i="36"/>
  <c r="D70" i="36"/>
  <c r="I69" i="36"/>
  <c r="J69" i="36" s="1"/>
  <c r="H69" i="36"/>
  <c r="G69" i="36"/>
  <c r="D69" i="36"/>
  <c r="I68" i="36"/>
  <c r="H68" i="36"/>
  <c r="G68" i="36"/>
  <c r="D68" i="36"/>
  <c r="I67" i="36"/>
  <c r="J67" i="36" s="1"/>
  <c r="H67" i="36"/>
  <c r="G67" i="36"/>
  <c r="D67" i="36"/>
  <c r="I66" i="36"/>
  <c r="H66" i="36"/>
  <c r="G66" i="36"/>
  <c r="D66" i="36"/>
  <c r="I65" i="36"/>
  <c r="H65" i="36"/>
  <c r="G65" i="36"/>
  <c r="D65" i="36"/>
  <c r="I64" i="36"/>
  <c r="J64" i="36" s="1"/>
  <c r="H64" i="36"/>
  <c r="G64" i="36"/>
  <c r="D64" i="36"/>
  <c r="I63" i="36"/>
  <c r="J63" i="36" s="1"/>
  <c r="H63" i="36"/>
  <c r="G63" i="36"/>
  <c r="D63" i="36"/>
  <c r="I62" i="36"/>
  <c r="J62" i="36" s="1"/>
  <c r="H62" i="36"/>
  <c r="G62" i="36"/>
  <c r="D62" i="36"/>
  <c r="I61" i="36"/>
  <c r="H61" i="36"/>
  <c r="G61" i="36"/>
  <c r="D61" i="36"/>
  <c r="I60" i="36"/>
  <c r="J60" i="36" s="1"/>
  <c r="H60" i="36"/>
  <c r="G60" i="36"/>
  <c r="D60" i="36"/>
  <c r="I59" i="36"/>
  <c r="H59" i="36"/>
  <c r="G59" i="36"/>
  <c r="D59" i="36"/>
  <c r="I58" i="36"/>
  <c r="J58" i="36" s="1"/>
  <c r="H58" i="36"/>
  <c r="G58" i="36"/>
  <c r="D58" i="36"/>
  <c r="I57" i="36"/>
  <c r="H57" i="36"/>
  <c r="G57" i="36"/>
  <c r="D57" i="36"/>
  <c r="I56" i="36"/>
  <c r="H56" i="36"/>
  <c r="J56" i="36" s="1"/>
  <c r="G56" i="36"/>
  <c r="D56" i="36"/>
  <c r="I55" i="36"/>
  <c r="H55" i="36"/>
  <c r="G55" i="36"/>
  <c r="D55" i="36"/>
  <c r="I54" i="36"/>
  <c r="H54" i="36"/>
  <c r="G54" i="36"/>
  <c r="D54" i="36"/>
  <c r="I53" i="36"/>
  <c r="H53" i="36"/>
  <c r="G53" i="36"/>
  <c r="D53" i="36"/>
  <c r="I52" i="36"/>
  <c r="H52" i="36"/>
  <c r="G52" i="36"/>
  <c r="D52" i="36"/>
  <c r="I51" i="36"/>
  <c r="H51" i="36"/>
  <c r="G51" i="36"/>
  <c r="D51" i="36"/>
  <c r="I50" i="36"/>
  <c r="H50" i="36"/>
  <c r="G50" i="36"/>
  <c r="D50" i="36"/>
  <c r="I49" i="36"/>
  <c r="H49" i="36"/>
  <c r="G49" i="36"/>
  <c r="D49" i="36"/>
  <c r="I48" i="36"/>
  <c r="H48" i="36"/>
  <c r="G48" i="36"/>
  <c r="D48" i="36"/>
  <c r="I47" i="36"/>
  <c r="J47" i="36" s="1"/>
  <c r="H47" i="36"/>
  <c r="G47" i="36"/>
  <c r="D47" i="36"/>
  <c r="I46" i="36"/>
  <c r="H46" i="36"/>
  <c r="G46" i="36"/>
  <c r="D46" i="36"/>
  <c r="I45" i="36"/>
  <c r="H45" i="36"/>
  <c r="G45" i="36"/>
  <c r="D45" i="36"/>
  <c r="I44" i="36"/>
  <c r="H44" i="36"/>
  <c r="G44" i="36"/>
  <c r="D44" i="36"/>
  <c r="I43" i="36"/>
  <c r="J43" i="36" s="1"/>
  <c r="H43" i="36"/>
  <c r="G43" i="36"/>
  <c r="D43" i="36"/>
  <c r="I42" i="36"/>
  <c r="H42" i="36"/>
  <c r="G42" i="36"/>
  <c r="D42" i="36"/>
  <c r="I41" i="36"/>
  <c r="H41" i="36"/>
  <c r="G41" i="36"/>
  <c r="D41" i="36"/>
  <c r="I40" i="36"/>
  <c r="H40" i="36"/>
  <c r="G40" i="36"/>
  <c r="D40" i="36"/>
  <c r="I39" i="36"/>
  <c r="J39" i="36" s="1"/>
  <c r="H39" i="36"/>
  <c r="G39" i="36"/>
  <c r="D39" i="36"/>
  <c r="I38" i="36"/>
  <c r="J38" i="36" s="1"/>
  <c r="H38" i="36"/>
  <c r="G38" i="36"/>
  <c r="D38" i="36"/>
  <c r="I37" i="36"/>
  <c r="J37" i="36" s="1"/>
  <c r="H37" i="36"/>
  <c r="G37" i="36"/>
  <c r="D37" i="36"/>
  <c r="I36" i="36"/>
  <c r="J36" i="36" s="1"/>
  <c r="H36" i="36"/>
  <c r="G36" i="36"/>
  <c r="D36" i="36"/>
  <c r="I35" i="36"/>
  <c r="J35" i="36" s="1"/>
  <c r="H35" i="36"/>
  <c r="G35" i="36"/>
  <c r="D35" i="36"/>
  <c r="I34" i="36"/>
  <c r="H34" i="36"/>
  <c r="G34" i="36"/>
  <c r="D34" i="36"/>
  <c r="I33" i="36"/>
  <c r="H33" i="36"/>
  <c r="G33" i="36"/>
  <c r="D33" i="36"/>
  <c r="I32" i="36"/>
  <c r="H32" i="36"/>
  <c r="G32" i="36"/>
  <c r="D32" i="36"/>
  <c r="I31" i="36"/>
  <c r="J31" i="36" s="1"/>
  <c r="H31" i="36"/>
  <c r="G31" i="36"/>
  <c r="D31" i="36"/>
  <c r="I30" i="36"/>
  <c r="H30" i="36"/>
  <c r="G30" i="36"/>
  <c r="D30" i="36"/>
  <c r="I29" i="36"/>
  <c r="J29" i="36" s="1"/>
  <c r="H29" i="36"/>
  <c r="G29" i="36"/>
  <c r="D29" i="36"/>
  <c r="I28" i="36"/>
  <c r="H28" i="36"/>
  <c r="G28" i="36"/>
  <c r="D28" i="36"/>
  <c r="I27" i="36"/>
  <c r="J27" i="36" s="1"/>
  <c r="H27" i="36"/>
  <c r="G27" i="36"/>
  <c r="D27" i="36"/>
  <c r="I26" i="36"/>
  <c r="H26" i="36"/>
  <c r="G26" i="36"/>
  <c r="D26" i="36"/>
  <c r="I25" i="36"/>
  <c r="H25" i="36"/>
  <c r="G25" i="36"/>
  <c r="D25" i="36"/>
  <c r="I24" i="36"/>
  <c r="H24" i="36"/>
  <c r="G24" i="36"/>
  <c r="D24" i="36"/>
  <c r="I23" i="36"/>
  <c r="J23" i="36" s="1"/>
  <c r="H23" i="36"/>
  <c r="G23" i="36"/>
  <c r="D23" i="36"/>
  <c r="I22" i="36"/>
  <c r="H22" i="36"/>
  <c r="G22" i="36"/>
  <c r="D22" i="36"/>
  <c r="I21" i="36"/>
  <c r="J21" i="36" s="1"/>
  <c r="H21" i="36"/>
  <c r="G21" i="36"/>
  <c r="D21" i="36"/>
  <c r="I20" i="36"/>
  <c r="H20" i="36"/>
  <c r="G20" i="36"/>
  <c r="D20" i="36"/>
  <c r="I19" i="36"/>
  <c r="J19" i="36" s="1"/>
  <c r="H19" i="36"/>
  <c r="G19" i="36"/>
  <c r="D19" i="36"/>
  <c r="I18" i="36"/>
  <c r="H18" i="36"/>
  <c r="G18" i="36"/>
  <c r="D18" i="36"/>
  <c r="I17" i="36"/>
  <c r="H17" i="36"/>
  <c r="G17" i="36"/>
  <c r="D17" i="36"/>
  <c r="I16" i="36"/>
  <c r="H16" i="36"/>
  <c r="G16" i="36"/>
  <c r="D16" i="36"/>
  <c r="I15" i="36"/>
  <c r="H15" i="36"/>
  <c r="G15" i="36"/>
  <c r="D15" i="36"/>
  <c r="I14" i="36"/>
  <c r="H14" i="36"/>
  <c r="G14" i="36"/>
  <c r="D14" i="36"/>
  <c r="I13" i="36"/>
  <c r="H13" i="36"/>
  <c r="G13" i="36"/>
  <c r="D13" i="36"/>
  <c r="I12" i="36"/>
  <c r="H12" i="36"/>
  <c r="G12" i="36"/>
  <c r="I11" i="36"/>
  <c r="H11" i="36"/>
  <c r="J11" i="36" s="1"/>
  <c r="G11" i="36"/>
  <c r="D11" i="36"/>
  <c r="K51" i="32" l="1"/>
  <c r="K43" i="32"/>
  <c r="K35" i="32"/>
  <c r="K27" i="32"/>
  <c r="K19" i="32"/>
  <c r="K44" i="32"/>
  <c r="K36" i="32"/>
  <c r="K28" i="32"/>
  <c r="K20" i="32"/>
  <c r="K45" i="32"/>
  <c r="K37" i="32"/>
  <c r="K12" i="32"/>
  <c r="K50" i="32"/>
  <c r="K42" i="32"/>
  <c r="K12" i="30"/>
  <c r="K84" i="30"/>
  <c r="K83" i="30"/>
  <c r="K90" i="30"/>
  <c r="K82" i="30"/>
  <c r="K88" i="30"/>
  <c r="K80" i="30"/>
  <c r="K76" i="30"/>
  <c r="K72" i="30"/>
  <c r="K64" i="30"/>
  <c r="K56" i="30"/>
  <c r="K48" i="30"/>
  <c r="K77" i="30"/>
  <c r="K69" i="30"/>
  <c r="K61" i="30"/>
  <c r="K53" i="30"/>
  <c r="K45" i="30"/>
  <c r="K44" i="30"/>
  <c r="K68" i="30"/>
  <c r="K60" i="30"/>
  <c r="K52" i="30"/>
  <c r="K73" i="30"/>
  <c r="K65" i="30"/>
  <c r="K57" i="30"/>
  <c r="K49" i="30"/>
  <c r="K43" i="30"/>
  <c r="K35" i="30"/>
  <c r="K27" i="30"/>
  <c r="K19" i="30"/>
  <c r="K11" i="30"/>
  <c r="K18" i="30"/>
  <c r="K10" i="30"/>
  <c r="K40" i="30"/>
  <c r="K32" i="30"/>
  <c r="K24" i="30"/>
  <c r="K16" i="30"/>
  <c r="J52" i="36"/>
  <c r="J54" i="36"/>
  <c r="J72" i="36"/>
  <c r="J82" i="36"/>
  <c r="J85" i="36"/>
  <c r="J55" i="36"/>
  <c r="J57" i="36"/>
  <c r="J73" i="36"/>
  <c r="J79" i="36"/>
  <c r="J53" i="36"/>
  <c r="J74" i="36"/>
  <c r="J76" i="36"/>
  <c r="J78" i="36"/>
  <c r="J51" i="36"/>
  <c r="J66" i="36"/>
  <c r="J84" i="36"/>
  <c r="J59" i="36"/>
  <c r="J61" i="36"/>
  <c r="J86" i="36"/>
  <c r="J68" i="36"/>
  <c r="J70" i="36"/>
  <c r="J80" i="36"/>
  <c r="J65" i="36"/>
  <c r="J75" i="36"/>
  <c r="J77" i="36"/>
  <c r="J88" i="36"/>
  <c r="J48" i="36"/>
  <c r="J42" i="36"/>
  <c r="J44" i="36"/>
  <c r="J15" i="36"/>
  <c r="J26" i="36"/>
  <c r="J32" i="36"/>
  <c r="J16" i="36"/>
  <c r="J46" i="36"/>
  <c r="J12" i="36"/>
  <c r="J20" i="36"/>
  <c r="J22" i="36"/>
  <c r="J24" i="36"/>
  <c r="J40" i="36"/>
  <c r="J17" i="36"/>
  <c r="J34" i="36"/>
  <c r="J49" i="36"/>
  <c r="J25" i="36"/>
  <c r="J14" i="36"/>
  <c r="J18" i="36"/>
  <c r="J33" i="36"/>
  <c r="J50" i="36"/>
  <c r="J41" i="36"/>
  <c r="J13" i="36"/>
  <c r="J28" i="36"/>
  <c r="J30" i="36"/>
  <c r="J45" i="36"/>
  <c r="K58" i="32"/>
  <c r="K59" i="32"/>
  <c r="K57" i="32"/>
  <c r="K56" i="32"/>
  <c r="K53" i="32"/>
  <c r="K48" i="32"/>
  <c r="K40" i="32"/>
  <c r="K32" i="32"/>
  <c r="K24" i="32"/>
  <c r="K16" i="32"/>
  <c r="K34" i="32"/>
  <c r="K26" i="32"/>
  <c r="K18" i="32"/>
  <c r="K49" i="32"/>
  <c r="K41" i="32"/>
  <c r="K33" i="32"/>
  <c r="K25" i="32"/>
  <c r="K17" i="32"/>
  <c r="K55" i="32"/>
  <c r="K47" i="32"/>
  <c r="K39" i="32"/>
  <c r="K31" i="32"/>
  <c r="K23" i="32"/>
  <c r="K15" i="32"/>
  <c r="K54" i="32"/>
  <c r="K46" i="32"/>
  <c r="K38" i="32"/>
  <c r="K30" i="32"/>
  <c r="K22" i="32"/>
  <c r="K14" i="32"/>
  <c r="K29" i="32"/>
  <c r="K21" i="32"/>
  <c r="K13" i="32"/>
  <c r="K60" i="32"/>
  <c r="K52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12" i="32"/>
  <c r="H10" i="30"/>
  <c r="H11" i="30"/>
  <c r="H12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" i="30"/>
  <c r="E11" i="30"/>
  <c r="E12" i="30"/>
  <c r="E13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" i="30"/>
</calcChain>
</file>

<file path=xl/sharedStrings.xml><?xml version="1.0" encoding="utf-8"?>
<sst xmlns="http://schemas.openxmlformats.org/spreadsheetml/2006/main" count="390" uniqueCount="168">
  <si>
    <t>TOC</t>
  </si>
  <si>
    <t>startcell</t>
  </si>
  <si>
    <t>B7</t>
  </si>
  <si>
    <t>endcell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</si>
  <si>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</si>
  <si>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</si>
  <si>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</si>
  <si>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</si>
  <si>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</si>
  <si>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</si>
  <si>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</si>
  <si>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</si>
  <si>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</si>
  <si>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</si>
  <si>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</si>
  <si>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</si>
  <si>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</si>
  <si>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</si>
  <si>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</si>
  <si>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</si>
  <si>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</si>
  <si>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</si>
  <si>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</si>
  <si>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</si>
  <si>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</si>
  <si>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</si>
  <si>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</si>
  <si>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</si>
  <si>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</si>
  <si>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</si>
  <si>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</si>
  <si>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</si>
  <si>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</si>
  <si>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</si>
  <si>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</si>
  <si>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</si>
  <si>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</si>
  <si>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</si>
  <si>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</si>
  <si>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</si>
  <si>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</si>
  <si>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</si>
  <si>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</si>
  <si>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</si>
  <si>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</si>
  <si>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</si>
  <si>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</si>
  <si>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</si>
  <si>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</si>
  <si>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</si>
  <si>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</si>
  <si>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</si>
  <si>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</si>
  <si>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</si>
  <si>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</si>
  <si>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</si>
  <si>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</si>
  <si>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</si>
  <si>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</si>
  <si>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</si>
  <si>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</si>
  <si>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</si>
  <si>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</si>
  <si>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</si>
  <si>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</si>
  <si>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</si>
  <si>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</si>
  <si>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</si>
  <si>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</si>
  <si>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</si>
  <si>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</si>
  <si>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</si>
  <si>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</si>
  <si>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</si>
  <si>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year</t>
  </si>
  <si>
    <t>B6</t>
  </si>
  <si>
    <t>B8</t>
  </si>
  <si>
    <t>benperiod</t>
  </si>
  <si>
    <t>name_N</t>
  </si>
  <si>
    <t>nretirees</t>
  </si>
  <si>
    <t>name_V</t>
  </si>
  <si>
    <t>benefit</t>
  </si>
  <si>
    <t>ndisb</t>
  </si>
  <si>
    <t>nbeneficiaries</t>
  </si>
  <si>
    <r>
      <t>65-</t>
    </r>
    <r>
      <rPr>
        <sz val="9"/>
        <color rgb="FFC00000"/>
        <rFont val="Arial"/>
        <family val="2"/>
      </rPr>
      <t>69</t>
    </r>
  </si>
  <si>
    <t>M28</t>
  </si>
  <si>
    <t>age</t>
  </si>
  <si>
    <t>benefit.tot</t>
  </si>
  <si>
    <t>annual</t>
  </si>
  <si>
    <t>E86</t>
  </si>
  <si>
    <t>E81</t>
  </si>
  <si>
    <t>65 - 69</t>
  </si>
  <si>
    <t>70 &amp; up</t>
  </si>
  <si>
    <t>total</t>
  </si>
  <si>
    <t>1-4</t>
  </si>
  <si>
    <t>Age</t>
  </si>
  <si>
    <r>
      <t>70-</t>
    </r>
    <r>
      <rPr>
        <sz val="9"/>
        <color rgb="FFFF0000"/>
        <rFont val="Arial"/>
        <family val="2"/>
      </rPr>
      <t>74</t>
    </r>
  </si>
  <si>
    <t>N30</t>
  </si>
  <si>
    <r>
      <rPr>
        <b/>
        <sz val="8"/>
        <rFont val="Arial"/>
        <family val="2"/>
      </rPr>
      <t>Age</t>
    </r>
  </si>
  <si>
    <r>
      <rPr>
        <b/>
        <sz val="8"/>
        <rFont val="Arial"/>
        <family val="2"/>
      </rPr>
      <t>Number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</si>
  <si>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Contributions</t>
    </r>
  </si>
  <si>
    <r>
      <t xml:space="preserve">Men
</t>
    </r>
    <r>
      <rPr>
        <b/>
        <sz val="8"/>
        <rFont val="Arial"/>
        <family val="2"/>
      </rPr>
      <t>Contributions</t>
    </r>
  </si>
  <si>
    <t>nterms.male</t>
  </si>
  <si>
    <t>TermCon.tot.male</t>
  </si>
  <si>
    <t>TermCon.tot.female</t>
  </si>
  <si>
    <t>TermCon.male</t>
  </si>
  <si>
    <t>TermCon.female</t>
  </si>
  <si>
    <t>A7</t>
  </si>
  <si>
    <t>G85</t>
  </si>
  <si>
    <t>nretirees.male</t>
  </si>
  <si>
    <t>benefit.tot.male</t>
  </si>
  <si>
    <t>benefit.male</t>
  </si>
  <si>
    <t>nretirees.female</t>
  </si>
  <si>
    <t>benefit.tot.female</t>
  </si>
  <si>
    <t>benefit.female</t>
  </si>
  <si>
    <t>nterms.female</t>
  </si>
  <si>
    <t>ndisb.male</t>
  </si>
  <si>
    <t>ndisb.female</t>
  </si>
  <si>
    <t>nterms</t>
  </si>
  <si>
    <t>termCon</t>
  </si>
  <si>
    <t>termCon.tot</t>
  </si>
  <si>
    <t>A9</t>
  </si>
  <si>
    <t>D87</t>
  </si>
  <si>
    <t>C8</t>
  </si>
  <si>
    <t>F14</t>
  </si>
  <si>
    <t>actives</t>
  </si>
  <si>
    <t>terms</t>
  </si>
  <si>
    <t>retirees</t>
  </si>
  <si>
    <t>retirees.disb</t>
  </si>
  <si>
    <t>disb</t>
  </si>
  <si>
    <t>survivors</t>
  </si>
  <si>
    <t>tch</t>
  </si>
  <si>
    <t>edu</t>
  </si>
  <si>
    <t>gen</t>
  </si>
  <si>
    <t>law</t>
  </si>
  <si>
    <t>0-4</t>
  </si>
  <si>
    <t>add age 18 -20 to 21</t>
  </si>
  <si>
    <t>male</t>
  </si>
  <si>
    <t>female</t>
  </si>
  <si>
    <t>I12</t>
  </si>
  <si>
    <r>
      <rPr>
        <b/>
        <sz val="8"/>
        <rFont val="Arial"/>
        <family val="2"/>
      </rPr>
      <t xml:space="preserve">Men
</t>
    </r>
    <r>
      <rPr>
        <b/>
        <sz val="8"/>
        <rFont val="Arial"/>
        <family val="2"/>
      </rPr>
      <t>Compensation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</si>
  <si>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Compensation</t>
    </r>
  </si>
  <si>
    <r>
      <rPr>
        <sz val="8"/>
        <rFont val="Arial"/>
        <family val="2"/>
      </rPr>
      <t>$  22,720</t>
    </r>
  </si>
  <si>
    <r>
      <rPr>
        <sz val="8"/>
        <rFont val="Arial"/>
        <family val="2"/>
      </rPr>
      <t>$  129,871</t>
    </r>
  </si>
  <si>
    <t>nactives.male</t>
  </si>
  <si>
    <t>nactives.female</t>
  </si>
  <si>
    <t>pct.male.actives</t>
  </si>
  <si>
    <t>pct.female.actives</t>
  </si>
  <si>
    <r>
      <rPr>
        <sz val="8"/>
        <rFont val="Arial"/>
        <family val="2"/>
      </rPr>
      <t>$  118,765,931</t>
    </r>
  </si>
  <si>
    <r>
      <rPr>
        <sz val="8"/>
        <rFont val="Arial"/>
        <family val="2"/>
      </rPr>
      <t>$  240,045,841</t>
    </r>
  </si>
  <si>
    <r>
      <rPr>
        <sz val="8"/>
        <rFont val="Arial"/>
        <family val="2"/>
      </rPr>
      <t>Total</t>
    </r>
  </si>
  <si>
    <t>pct.male</t>
  </si>
  <si>
    <t>pct.female</t>
  </si>
  <si>
    <t>add age 18, 19, 20 to 21</t>
  </si>
  <si>
    <t>source: AV2016 pdf page 21-22</t>
  </si>
  <si>
    <t>$  20,106,264</t>
  </si>
  <si>
    <t>$  40,159,439</t>
  </si>
  <si>
    <t>F65</t>
  </si>
  <si>
    <t>$  11,285</t>
  </si>
  <si>
    <t>$  14,889</t>
  </si>
  <si>
    <t>$  12,409,937</t>
  </si>
  <si>
    <t>$  13,710,255</t>
  </si>
  <si>
    <t>$  11,716,858</t>
  </si>
  <si>
    <t>$  21,352,952</t>
  </si>
  <si>
    <t>F88</t>
  </si>
  <si>
    <t>$  147,690</t>
  </si>
  <si>
    <t>$  71,975</t>
  </si>
  <si>
    <t>$  256,093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</si>
</sst>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&quot;$&quot;#,##0;&quot;$&quot;\-#,##0"/>
    <numFmt numFmtId="166" formatCode="0.0%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1"/>
    <xf numFmtId="0" fontId="0" fillId="0" borderId="0" xfId="0" applyFill="1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1" fontId="5" fillId="0" borderId="0" xfId="0" applyNumberFormat="1" applyFont="1" applyAlignment="1">
      <alignment horizontal="right" vertical="center" wrapText="1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/>
    </xf>
    <xf numFmtId="0" fontId="0" fillId="0" borderId="0" xfId="0" applyFill="1" applyBorder="1"/>
    <xf numFmtId="1" fontId="9" fillId="0" borderId="0" xfId="0" applyNumberFormat="1" applyFont="1" applyBorder="1" applyAlignment="1">
      <alignment horizontal="right" vertical="center" wrapText="1" indent="1"/>
    </xf>
    <xf numFmtId="1" fontId="9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3" fillId="2" borderId="0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" fontId="2" fillId="0" borderId="0" xfId="0" applyNumberFormat="1" applyFont="1" applyFill="1" applyBorder="1" applyAlignment="1">
      <alignment horizontal="center" vertical="center" wrapText="1"/>
    </xf>
    <xf numFmtId="16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 indent="2"/>
    </xf>
    <xf numFmtId="0" fontId="2" fillId="0" borderId="0" xfId="0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2"/>
    </xf>
    <xf numFmtId="1" fontId="5" fillId="0" borderId="0" xfId="0" applyNumberFormat="1" applyFont="1" applyFill="1" applyBorder="1" applyAlignment="1">
      <alignment horizontal="right" vertical="center" wrapText="1" indent="2"/>
    </xf>
    <xf numFmtId="3" fontId="5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wrapText="1" indent="1"/>
    </xf>
    <xf numFmtId="3" fontId="5" fillId="0" borderId="0" xfId="0" applyNumberFormat="1" applyFont="1" applyFill="1" applyBorder="1" applyAlignment="1">
      <alignment horizontal="right" vertical="top" wrapText="1" indent="2"/>
    </xf>
    <xf numFmtId="3" fontId="5" fillId="0" borderId="0" xfId="0" applyNumberFormat="1" applyFont="1" applyFill="1" applyBorder="1" applyAlignment="1">
      <alignment horizontal="right" vertical="top" wrapText="1"/>
    </xf>
    <xf numFmtId="0" fontId="0" fillId="2" borderId="0" xfId="0" applyFill="1" applyBorder="1"/>
    <xf numFmtId="3" fontId="5" fillId="2" borderId="0" xfId="0" applyNumberFormat="1" applyFont="1" applyFill="1" applyBorder="1" applyAlignment="1">
      <alignment horizontal="right" vertical="center" wrapText="1" indent="1"/>
    </xf>
    <xf numFmtId="3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wrapText="1" indent="1"/>
    </xf>
    <xf numFmtId="0" fontId="10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right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right" wrapText="1"/>
    </xf>
    <xf numFmtId="1" fontId="0" fillId="2" borderId="0" xfId="0" applyNumberFormat="1" applyFill="1" applyAlignment="1">
      <alignment horizontal="right" wrapText="1"/>
    </xf>
    <xf numFmtId="1" fontId="5" fillId="2" borderId="1" xfId="0" applyNumberFormat="1" applyFont="1" applyFill="1" applyBorder="1" applyAlignment="1">
      <alignment horizontal="right" wrapText="1"/>
    </xf>
    <xf numFmtId="1" fontId="5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right" vertical="top" wrapText="1"/>
    </xf>
    <xf numFmtId="1" fontId="5" fillId="2" borderId="1" xfId="0" applyNumberFormat="1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1" fontId="15" fillId="2" borderId="0" xfId="0" applyNumberFormat="1" applyFont="1" applyFill="1" applyAlignment="1">
      <alignment horizontal="righ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1" fontId="0" fillId="3" borderId="0" xfId="0" applyNumberFormat="1" applyFill="1" applyAlignment="1">
      <alignment horizontal="center" vertical="center"/>
    </xf>
    <xf numFmtId="0" fontId="10" fillId="0" borderId="0" xfId="0" applyFont="1" applyAlignment="1">
      <alignment horizontal="right" vertical="top" wrapText="1" indent="9"/>
    </xf>
    <xf numFmtId="0" fontId="10" fillId="0" borderId="0" xfId="0" applyFont="1" applyAlignment="1">
      <alignment horizontal="right" vertical="top" wrapText="1" indent="7"/>
    </xf>
    <xf numFmtId="1" fontId="5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1"/>
    </xf>
    <xf numFmtId="1" fontId="5" fillId="0" borderId="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 indent="1"/>
    </xf>
    <xf numFmtId="0" fontId="1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 indent="2"/>
    </xf>
    <xf numFmtId="3" fontId="5" fillId="0" borderId="0" xfId="0" applyNumberFormat="1" applyFont="1" applyAlignment="1">
      <alignment horizontal="right" vertical="center" wrapText="1" indent="2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2"/>
    </xf>
    <xf numFmtId="2" fontId="8" fillId="2" borderId="0" xfId="0" applyNumberFormat="1" applyFont="1" applyFill="1" applyBorder="1" applyAlignment="1">
      <alignment horizontal="center" vertical="center"/>
    </xf>
    <xf numFmtId="166" fontId="0" fillId="0" borderId="0" xfId="2" applyNumberFormat="1" applyFont="1"/>
    <xf numFmtId="1" fontId="5" fillId="0" borderId="1" xfId="0" applyNumberFormat="1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right" vertical="top" wrapText="1" inden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17</xdr:row>
      <xdr:rowOff>114300</xdr:rowOff>
    </xdr:from>
    <xdr:to>
      <xdr:col>8</xdr:col>
      <xdr:colOff>427879</xdr:colOff>
      <xdr:row>51</xdr:row>
      <xdr:rowOff>27776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59FDB7-81D0-41CC-B8E5-869C6DAF8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352800"/>
          <a:ext cx="5971429" cy="6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17</xdr:row>
      <xdr:rowOff>19050</xdr:rowOff>
    </xdr:from>
    <xdr:to>
      <xdr:col>16</xdr:col>
      <xdr:colOff>256407</xdr:colOff>
      <xdr:row>60</xdr:row>
      <xdr:rowOff>103740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0C29C3-8707-446E-A955-B1CB4B624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0" y="3257550"/>
          <a:ext cx="6142857" cy="8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8" t="s">
        <v>38</v>
      </c>
      <c r="B1" s="8" t="s">
        <v>39</v>
      </c>
    </row>
    <row r="2" spans="1:2" x14ac:dyDescent="0.25">
      <c r="A2" s="9" t="s">
        <v>40</v>
      </c>
      <c r="B2" s="1" t="s">
        <v>73</v>
      </c>
    </row>
    <row r="3" spans="1:2" x14ac:dyDescent="0.25">
      <c r="A3" s="9" t="s">
        <v>42</v>
      </c>
      <c r="B3" s="1" t="s">
        <v>41</v>
      </c>
    </row>
    <row r="4" spans="1:2" x14ac:dyDescent="0.25">
      <c r="A4" s="9" t="s">
        <v>44</v>
      </c>
      <c r="B4" s="1" t="s">
        <v>43</v>
      </c>
    </row>
    <row r="5" spans="1:2" x14ac:dyDescent="0.25">
      <c r="A5" s="9" t="s">
        <v>46</v>
      </c>
      <c r="B5" s="1" t="s">
        <v>45</v>
      </c>
    </row>
    <row r="6" spans="1:2" x14ac:dyDescent="0.25">
      <c r="A6" s="9" t="s">
        <v>48</v>
      </c>
      <c r="B6" s="1" t="s">
        <v>47</v>
      </c>
    </row>
    <row r="7" spans="1:2" x14ac:dyDescent="0.25">
      <c r="A7" s="9" t="s">
        <v>50</v>
      </c>
      <c r="B7" s="1" t="s">
        <v>49</v>
      </c>
    </row>
    <row r="8" spans="1:2" x14ac:dyDescent="0.25">
      <c r="A8" s="9" t="s">
        <v>52</v>
      </c>
      <c r="B8" s="1" t="s">
        <v>51</v>
      </c>
    </row>
    <row r="9" spans="1:2" x14ac:dyDescent="0.25">
      <c r="A9" s="9" t="s">
        <v>54</v>
      </c>
      <c r="B9" s="1" t="s">
        <v>53</v>
      </c>
    </row>
    <row r="10" spans="1:2" x14ac:dyDescent="0.25">
      <c r="A10" s="9" t="s">
        <v>56</v>
      </c>
      <c r="B10" s="1" t="s">
        <v>55</v>
      </c>
    </row>
    <row r="11" spans="1:2" x14ac:dyDescent="0.25">
      <c r="A11" s="9" t="s">
        <v>58</v>
      </c>
      <c r="B11" s="1" t="s">
        <v>57</v>
      </c>
    </row>
    <row r="12" spans="1:2" x14ac:dyDescent="0.25">
      <c r="A12" s="9" t="s">
        <v>60</v>
      </c>
      <c r="B12" s="1" t="s">
        <v>59</v>
      </c>
    </row>
    <row r="13" spans="1:2" x14ac:dyDescent="0.25">
      <c r="A13" s="9" t="s">
        <v>62</v>
      </c>
      <c r="B13" s="1" t="s">
        <v>61</v>
      </c>
    </row>
    <row r="14" spans="1:2" x14ac:dyDescent="0.25">
      <c r="A14" s="9" t="s">
        <v>64</v>
      </c>
      <c r="B14" s="1" t="s">
        <v>63</v>
      </c>
    </row>
    <row r="15" spans="1:2" x14ac:dyDescent="0.25">
      <c r="A15" s="9" t="s">
        <v>66</v>
      </c>
      <c r="B15" s="1" t="s">
        <v>65</v>
      </c>
    </row>
    <row r="16" spans="1:2" x14ac:dyDescent="0.25">
      <c r="A16" s="9" t="s">
        <v>68</v>
      </c>
      <c r="B16" s="1" t="s">
        <v>67</v>
      </c>
    </row>
    <row r="17" spans="1:2" x14ac:dyDescent="0.25">
      <c r="A17" s="9" t="s">
        <v>70</v>
      </c>
      <c r="B17" s="1" t="s">
        <v>69</v>
      </c>
    </row>
    <row r="18" spans="1:2" x14ac:dyDescent="0.25">
      <c r="A18" s="9" t="s">
        <v>72</v>
      </c>
      <c r="B18" s="1" t="s">
        <v>71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I10" activeCellId="1" sqref="B10:B60 I10:K60"/>
    </sheetView>
  </sheetViews>
  <sheetFormatPr defaultRowHeight="15" x14ac:dyDescent="0.25"/>
  <cols>
    <col min="2" max="2" width="9.28515625" style="12" bestFit="1" customWidth="1"/>
    <col min="3" max="3" width="14.85546875" style="12" customWidth="1"/>
    <col min="4" max="7" width="20.28515625" style="12" customWidth="1"/>
    <col min="8" max="8" width="15.7109375" style="12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16" t="s">
        <v>76</v>
      </c>
    </row>
    <row r="3" spans="1:13" x14ac:dyDescent="0.25">
      <c r="A3" s="2" t="s">
        <v>3</v>
      </c>
      <c r="B3" s="16" t="s">
        <v>90</v>
      </c>
    </row>
    <row r="4" spans="1:13" x14ac:dyDescent="0.25">
      <c r="A4" s="2" t="s">
        <v>77</v>
      </c>
      <c r="B4" s="16" t="s">
        <v>88</v>
      </c>
    </row>
    <row r="5" spans="1:13" x14ac:dyDescent="0.25">
      <c r="A5" s="2" t="s">
        <v>78</v>
      </c>
      <c r="B5" s="16" t="s">
        <v>82</v>
      </c>
    </row>
    <row r="6" spans="1:13" x14ac:dyDescent="0.25">
      <c r="A6" s="2" t="s">
        <v>80</v>
      </c>
      <c r="B6" s="16" t="s">
        <v>81</v>
      </c>
    </row>
    <row r="9" spans="1:13" x14ac:dyDescent="0.25">
      <c r="B9" s="50" t="s">
        <v>86</v>
      </c>
      <c r="C9" s="50" t="s">
        <v>116</v>
      </c>
      <c r="D9" s="50" t="s">
        <v>110</v>
      </c>
      <c r="E9" s="50" t="s">
        <v>111</v>
      </c>
      <c r="F9" s="50" t="s">
        <v>117</v>
      </c>
      <c r="G9" s="50" t="s">
        <v>113</v>
      </c>
      <c r="H9" s="61" t="s">
        <v>114</v>
      </c>
      <c r="I9" s="63" t="s">
        <v>82</v>
      </c>
      <c r="J9" s="63" t="s">
        <v>87</v>
      </c>
      <c r="K9" s="63" t="s">
        <v>81</v>
      </c>
    </row>
    <row r="10" spans="1:13" x14ac:dyDescent="0.25">
      <c r="B10" s="50">
        <v>50</v>
      </c>
      <c r="C10" s="50">
        <v>2</v>
      </c>
      <c r="D10" s="50">
        <v>49079</v>
      </c>
      <c r="E10" s="11">
        <f t="shared" ref="E10:E11" si="0">D10/C10</f>
        <v>24539.5</v>
      </c>
      <c r="F10" s="50"/>
      <c r="G10" s="50"/>
      <c r="H10" s="61"/>
      <c r="I10" s="13">
        <f t="shared" ref="I10:I11" si="1">C10+F10</f>
        <v>2</v>
      </c>
      <c r="J10" s="13">
        <f t="shared" ref="J10:J11" si="2">D10+G10</f>
        <v>49079</v>
      </c>
      <c r="K10">
        <f t="shared" ref="K10:K11" si="3">J10/I10</f>
        <v>24539.5</v>
      </c>
    </row>
    <row r="11" spans="1:13" x14ac:dyDescent="0.25">
      <c r="B11" s="50">
        <v>51</v>
      </c>
      <c r="C11" s="50">
        <v>4</v>
      </c>
      <c r="D11" s="50">
        <v>64096</v>
      </c>
      <c r="E11" s="11">
        <f t="shared" si="0"/>
        <v>16024</v>
      </c>
      <c r="F11" s="50"/>
      <c r="G11" s="50"/>
      <c r="H11" s="61"/>
      <c r="I11" s="13">
        <f t="shared" si="1"/>
        <v>4</v>
      </c>
      <c r="J11" s="13">
        <f t="shared" si="2"/>
        <v>64096</v>
      </c>
      <c r="K11">
        <f t="shared" si="3"/>
        <v>16024</v>
      </c>
    </row>
    <row r="12" spans="1:13" x14ac:dyDescent="0.25">
      <c r="B12" s="79">
        <v>52</v>
      </c>
      <c r="C12" s="82">
        <v>13</v>
      </c>
      <c r="D12" s="82">
        <v>238959</v>
      </c>
      <c r="E12" s="11">
        <f>D12/C12</f>
        <v>18381.461538461539</v>
      </c>
      <c r="F12" s="71">
        <v>8</v>
      </c>
      <c r="G12" s="72" t="s">
        <v>165</v>
      </c>
      <c r="H12" s="11"/>
      <c r="I12" s="13">
        <f>C12+F12</f>
        <v>21</v>
      </c>
      <c r="J12" s="13">
        <f>D12+G12</f>
        <v>386649</v>
      </c>
      <c r="K12">
        <f>J12/I12</f>
        <v>18411.857142857141</v>
      </c>
      <c r="M12">
        <f>C12/(C12+F12)</f>
        <v>0.61904761904761907</v>
      </c>
    </row>
    <row r="13" spans="1:13" x14ac:dyDescent="0.25">
      <c r="B13" s="79">
        <v>53</v>
      </c>
      <c r="C13" s="71">
        <v>11</v>
      </c>
      <c r="D13" s="72">
        <v>237042</v>
      </c>
      <c r="E13" s="11">
        <f t="shared" ref="E13:E60" si="4">D13/C13</f>
        <v>21549.272727272728</v>
      </c>
      <c r="F13" s="71">
        <v>17</v>
      </c>
      <c r="G13" s="72">
        <v>353565</v>
      </c>
      <c r="H13" s="11"/>
      <c r="I13" s="13">
        <f t="shared" ref="I13:I60" si="5">C13+F13</f>
        <v>28</v>
      </c>
      <c r="J13" s="13">
        <f t="shared" ref="J13:J60" si="6">D13+G13</f>
        <v>590607</v>
      </c>
      <c r="K13">
        <f t="shared" ref="K13:K60" si="7">J13/I13</f>
        <v>21093.107142857141</v>
      </c>
      <c r="M13">
        <f t="shared" ref="M13:M60" si="8">C13/(C13+F13)</f>
        <v>0.39285714285714285</v>
      </c>
    </row>
    <row r="14" spans="1:13" x14ac:dyDescent="0.25">
      <c r="B14" s="79">
        <v>54</v>
      </c>
      <c r="C14" s="71">
        <v>13</v>
      </c>
      <c r="D14" s="73">
        <v>299436</v>
      </c>
      <c r="E14" s="11">
        <f t="shared" si="4"/>
        <v>23033.538461538461</v>
      </c>
      <c r="F14" s="82">
        <v>28</v>
      </c>
      <c r="G14" s="82">
        <v>612580</v>
      </c>
      <c r="H14" s="11">
        <f t="shared" ref="H14:H60" si="9">G14/F14</f>
        <v>21877.857142857141</v>
      </c>
      <c r="I14" s="13">
        <f t="shared" si="5"/>
        <v>41</v>
      </c>
      <c r="J14" s="13">
        <f t="shared" si="6"/>
        <v>912016</v>
      </c>
      <c r="K14">
        <f t="shared" si="7"/>
        <v>22244.292682926829</v>
      </c>
      <c r="M14">
        <f t="shared" si="8"/>
        <v>0.31707317073170732</v>
      </c>
    </row>
    <row r="15" spans="1:13" x14ac:dyDescent="0.25">
      <c r="B15" s="79">
        <v>55</v>
      </c>
      <c r="C15" s="71">
        <v>28</v>
      </c>
      <c r="D15" s="73">
        <v>525231</v>
      </c>
      <c r="E15" s="11">
        <f t="shared" si="4"/>
        <v>18758.25</v>
      </c>
      <c r="F15" s="71">
        <v>45</v>
      </c>
      <c r="G15" s="73">
        <v>940320</v>
      </c>
      <c r="H15" s="11">
        <f t="shared" si="9"/>
        <v>20896</v>
      </c>
      <c r="I15" s="13">
        <f t="shared" si="5"/>
        <v>73</v>
      </c>
      <c r="J15" s="13">
        <f t="shared" si="6"/>
        <v>1465551</v>
      </c>
      <c r="K15">
        <f t="shared" si="7"/>
        <v>20076.04109589041</v>
      </c>
      <c r="M15">
        <f t="shared" si="8"/>
        <v>0.38356164383561642</v>
      </c>
    </row>
    <row r="16" spans="1:13" x14ac:dyDescent="0.25">
      <c r="B16" s="79">
        <v>56</v>
      </c>
      <c r="C16" s="82">
        <v>27</v>
      </c>
      <c r="D16" s="82">
        <v>584713</v>
      </c>
      <c r="E16" s="11">
        <f t="shared" si="4"/>
        <v>21656.037037037036</v>
      </c>
      <c r="F16" s="71">
        <v>55</v>
      </c>
      <c r="G16" s="73">
        <v>1122908</v>
      </c>
      <c r="H16" s="11">
        <f t="shared" si="9"/>
        <v>20416.50909090909</v>
      </c>
      <c r="I16" s="13">
        <f t="shared" si="5"/>
        <v>82</v>
      </c>
      <c r="J16" s="13">
        <f t="shared" si="6"/>
        <v>1707621</v>
      </c>
      <c r="K16">
        <f t="shared" si="7"/>
        <v>20824.646341463416</v>
      </c>
      <c r="M16">
        <f t="shared" si="8"/>
        <v>0.32926829268292684</v>
      </c>
    </row>
    <row r="17" spans="2:13" x14ac:dyDescent="0.25">
      <c r="B17" s="79">
        <v>57</v>
      </c>
      <c r="C17" s="71">
        <v>31</v>
      </c>
      <c r="D17" s="73">
        <v>697254</v>
      </c>
      <c r="E17" s="11">
        <f t="shared" si="4"/>
        <v>22492.064516129034</v>
      </c>
      <c r="F17" s="71">
        <v>42</v>
      </c>
      <c r="G17" s="73">
        <v>888784</v>
      </c>
      <c r="H17" s="11">
        <f t="shared" si="9"/>
        <v>21161.523809523809</v>
      </c>
      <c r="I17" s="13">
        <f t="shared" si="5"/>
        <v>73</v>
      </c>
      <c r="J17" s="13">
        <f t="shared" si="6"/>
        <v>1586038</v>
      </c>
      <c r="K17">
        <f t="shared" si="7"/>
        <v>21726.547945205479</v>
      </c>
      <c r="M17">
        <f t="shared" si="8"/>
        <v>0.42465753424657532</v>
      </c>
    </row>
    <row r="18" spans="2:13" x14ac:dyDescent="0.25">
      <c r="B18" s="79">
        <v>58</v>
      </c>
      <c r="C18" s="71">
        <v>40</v>
      </c>
      <c r="D18" s="73">
        <v>833586</v>
      </c>
      <c r="E18" s="11">
        <f t="shared" si="4"/>
        <v>20839.650000000001</v>
      </c>
      <c r="F18" s="71">
        <v>71</v>
      </c>
      <c r="G18" s="73">
        <v>1420485</v>
      </c>
      <c r="H18" s="11">
        <f t="shared" si="9"/>
        <v>20006.830985915494</v>
      </c>
      <c r="I18" s="13">
        <f t="shared" si="5"/>
        <v>111</v>
      </c>
      <c r="J18" s="13">
        <f t="shared" si="6"/>
        <v>2254071</v>
      </c>
      <c r="K18">
        <f t="shared" si="7"/>
        <v>20306.945945945947</v>
      </c>
      <c r="M18">
        <f t="shared" si="8"/>
        <v>0.36036036036036034</v>
      </c>
    </row>
    <row r="19" spans="2:13" x14ac:dyDescent="0.25">
      <c r="B19" s="79">
        <v>59</v>
      </c>
      <c r="C19" s="71">
        <v>57</v>
      </c>
      <c r="D19" s="73">
        <v>1319628</v>
      </c>
      <c r="E19" s="11">
        <f t="shared" si="4"/>
        <v>23151.36842105263</v>
      </c>
      <c r="F19" s="71">
        <v>72</v>
      </c>
      <c r="G19" s="73">
        <v>1670396</v>
      </c>
      <c r="H19" s="11">
        <f t="shared" si="9"/>
        <v>23199.944444444445</v>
      </c>
      <c r="I19" s="13">
        <f t="shared" si="5"/>
        <v>129</v>
      </c>
      <c r="J19" s="13">
        <f t="shared" si="6"/>
        <v>2990024</v>
      </c>
      <c r="K19">
        <f t="shared" si="7"/>
        <v>23178.480620155038</v>
      </c>
      <c r="M19">
        <f t="shared" si="8"/>
        <v>0.44186046511627908</v>
      </c>
    </row>
    <row r="20" spans="2:13" x14ac:dyDescent="0.25">
      <c r="B20" s="79">
        <v>60</v>
      </c>
      <c r="C20" s="71">
        <v>70</v>
      </c>
      <c r="D20" s="73">
        <v>1588745</v>
      </c>
      <c r="E20" s="11">
        <f t="shared" si="4"/>
        <v>22696.357142857141</v>
      </c>
      <c r="F20" s="71">
        <v>127</v>
      </c>
      <c r="G20" s="73">
        <v>2615231</v>
      </c>
      <c r="H20" s="11">
        <f t="shared" si="9"/>
        <v>20592.370078740158</v>
      </c>
      <c r="I20" s="13">
        <f t="shared" si="5"/>
        <v>197</v>
      </c>
      <c r="J20" s="13">
        <f t="shared" si="6"/>
        <v>4203976</v>
      </c>
      <c r="K20">
        <f t="shared" si="7"/>
        <v>21339.979695431473</v>
      </c>
      <c r="M20">
        <f t="shared" si="8"/>
        <v>0.35532994923857869</v>
      </c>
    </row>
    <row r="21" spans="2:13" x14ac:dyDescent="0.25">
      <c r="B21" s="79">
        <v>61</v>
      </c>
      <c r="C21" s="71">
        <v>104</v>
      </c>
      <c r="D21" s="73">
        <v>2191792</v>
      </c>
      <c r="E21" s="11">
        <f t="shared" si="4"/>
        <v>21074.923076923078</v>
      </c>
      <c r="F21" s="71">
        <v>225</v>
      </c>
      <c r="G21" s="73">
        <v>4637770</v>
      </c>
      <c r="H21" s="11">
        <f t="shared" si="9"/>
        <v>20612.31111111111</v>
      </c>
      <c r="I21" s="13">
        <f t="shared" si="5"/>
        <v>329</v>
      </c>
      <c r="J21" s="13">
        <f t="shared" si="6"/>
        <v>6829562</v>
      </c>
      <c r="K21">
        <f t="shared" si="7"/>
        <v>20758.547112462005</v>
      </c>
      <c r="M21">
        <f t="shared" si="8"/>
        <v>0.3161094224924012</v>
      </c>
    </row>
    <row r="22" spans="2:13" x14ac:dyDescent="0.25">
      <c r="B22" s="79">
        <v>62</v>
      </c>
      <c r="C22" s="71">
        <v>119</v>
      </c>
      <c r="D22" s="73">
        <v>2365957</v>
      </c>
      <c r="E22" s="11">
        <f t="shared" si="4"/>
        <v>19881.991596638654</v>
      </c>
      <c r="F22" s="71">
        <v>254</v>
      </c>
      <c r="G22" s="73">
        <v>5145658</v>
      </c>
      <c r="H22" s="11">
        <f t="shared" si="9"/>
        <v>20258.496062992126</v>
      </c>
      <c r="I22" s="13">
        <f t="shared" si="5"/>
        <v>373</v>
      </c>
      <c r="J22" s="13">
        <f t="shared" si="6"/>
        <v>7511615</v>
      </c>
      <c r="K22">
        <f t="shared" si="7"/>
        <v>20138.37801608579</v>
      </c>
      <c r="M22">
        <f t="shared" si="8"/>
        <v>0.31903485254691688</v>
      </c>
    </row>
    <row r="23" spans="2:13" x14ac:dyDescent="0.25">
      <c r="B23" s="79">
        <v>63</v>
      </c>
      <c r="C23" s="71">
        <v>130</v>
      </c>
      <c r="D23" s="73">
        <v>2675168</v>
      </c>
      <c r="E23" s="11">
        <f t="shared" si="4"/>
        <v>20578.215384615385</v>
      </c>
      <c r="F23" s="71">
        <v>299</v>
      </c>
      <c r="G23" s="73">
        <v>5956281</v>
      </c>
      <c r="H23" s="11">
        <f t="shared" si="9"/>
        <v>19920.672240802676</v>
      </c>
      <c r="I23" s="13">
        <f t="shared" si="5"/>
        <v>429</v>
      </c>
      <c r="J23" s="13">
        <f t="shared" si="6"/>
        <v>8631449</v>
      </c>
      <c r="K23">
        <f t="shared" si="7"/>
        <v>20119.927738927738</v>
      </c>
      <c r="M23">
        <f t="shared" si="8"/>
        <v>0.30303030303030304</v>
      </c>
    </row>
    <row r="24" spans="2:13" x14ac:dyDescent="0.25">
      <c r="B24" s="79">
        <v>64</v>
      </c>
      <c r="C24" s="71">
        <v>156</v>
      </c>
      <c r="D24" s="73">
        <v>3129358</v>
      </c>
      <c r="E24" s="11">
        <f t="shared" si="4"/>
        <v>20059.98717948718</v>
      </c>
      <c r="F24" s="71">
        <v>380</v>
      </c>
      <c r="G24" s="73">
        <v>7777025</v>
      </c>
      <c r="H24" s="11">
        <f t="shared" si="9"/>
        <v>20465.855263157893</v>
      </c>
      <c r="I24" s="13">
        <f t="shared" si="5"/>
        <v>536</v>
      </c>
      <c r="J24" s="13">
        <f t="shared" si="6"/>
        <v>10906383</v>
      </c>
      <c r="K24">
        <f t="shared" si="7"/>
        <v>20347.729477611942</v>
      </c>
      <c r="M24">
        <f t="shared" si="8"/>
        <v>0.29104477611940299</v>
      </c>
    </row>
    <row r="25" spans="2:13" x14ac:dyDescent="0.25">
      <c r="B25" s="79">
        <v>65</v>
      </c>
      <c r="C25" s="71">
        <v>232</v>
      </c>
      <c r="D25" s="73">
        <v>4153847</v>
      </c>
      <c r="E25" s="11">
        <f t="shared" si="4"/>
        <v>17904.512931034482</v>
      </c>
      <c r="F25" s="71">
        <v>518</v>
      </c>
      <c r="G25" s="73">
        <v>9694960</v>
      </c>
      <c r="H25" s="11">
        <f t="shared" si="9"/>
        <v>18716.138996138998</v>
      </c>
      <c r="I25" s="13">
        <f t="shared" si="5"/>
        <v>750</v>
      </c>
      <c r="J25" s="13">
        <f t="shared" si="6"/>
        <v>13848807</v>
      </c>
      <c r="K25">
        <f t="shared" si="7"/>
        <v>18465.076000000001</v>
      </c>
      <c r="M25">
        <f t="shared" si="8"/>
        <v>0.30933333333333335</v>
      </c>
    </row>
    <row r="26" spans="2:13" x14ac:dyDescent="0.25">
      <c r="B26" s="79">
        <v>66</v>
      </c>
      <c r="C26" s="71">
        <v>273</v>
      </c>
      <c r="D26" s="73">
        <v>4662167</v>
      </c>
      <c r="E26" s="11">
        <f t="shared" si="4"/>
        <v>17077.534798534798</v>
      </c>
      <c r="F26" s="71">
        <v>661</v>
      </c>
      <c r="G26" s="73">
        <v>11442287</v>
      </c>
      <c r="H26" s="11">
        <f t="shared" si="9"/>
        <v>17310.57034795764</v>
      </c>
      <c r="I26" s="13">
        <f t="shared" si="5"/>
        <v>934</v>
      </c>
      <c r="J26" s="13">
        <f t="shared" si="6"/>
        <v>16104454</v>
      </c>
      <c r="K26">
        <f t="shared" si="7"/>
        <v>17242.456102783726</v>
      </c>
      <c r="M26">
        <f t="shared" si="8"/>
        <v>0.29229122055674517</v>
      </c>
    </row>
    <row r="27" spans="2:13" x14ac:dyDescent="0.25">
      <c r="B27" s="79">
        <v>67</v>
      </c>
      <c r="C27" s="71">
        <v>292</v>
      </c>
      <c r="D27" s="73">
        <v>4792044</v>
      </c>
      <c r="E27" s="11">
        <f t="shared" si="4"/>
        <v>16411.109589041094</v>
      </c>
      <c r="F27" s="71">
        <v>581</v>
      </c>
      <c r="G27" s="73">
        <v>9693487</v>
      </c>
      <c r="H27" s="11">
        <f t="shared" si="9"/>
        <v>16684.142857142859</v>
      </c>
      <c r="I27" s="13">
        <f t="shared" si="5"/>
        <v>873</v>
      </c>
      <c r="J27" s="13">
        <f t="shared" si="6"/>
        <v>14485531</v>
      </c>
      <c r="K27">
        <f t="shared" si="7"/>
        <v>16592.819014891178</v>
      </c>
      <c r="M27">
        <f t="shared" si="8"/>
        <v>0.33447880870561281</v>
      </c>
    </row>
    <row r="28" spans="2:13" x14ac:dyDescent="0.25">
      <c r="B28" s="79">
        <v>68</v>
      </c>
      <c r="C28" s="71">
        <v>281</v>
      </c>
      <c r="D28" s="73">
        <v>4670770</v>
      </c>
      <c r="E28" s="11">
        <f t="shared" si="4"/>
        <v>16621.957295373664</v>
      </c>
      <c r="F28" s="71">
        <v>562</v>
      </c>
      <c r="G28" s="73">
        <v>10003060</v>
      </c>
      <c r="H28" s="11">
        <f t="shared" si="9"/>
        <v>17799.039145907474</v>
      </c>
      <c r="I28" s="13">
        <f t="shared" si="5"/>
        <v>843</v>
      </c>
      <c r="J28" s="13">
        <f t="shared" si="6"/>
        <v>14673830</v>
      </c>
      <c r="K28">
        <f t="shared" si="7"/>
        <v>17406.678529062872</v>
      </c>
      <c r="M28">
        <f t="shared" si="8"/>
        <v>0.33333333333333331</v>
      </c>
    </row>
    <row r="29" spans="2:13" x14ac:dyDescent="0.25">
      <c r="B29" s="79">
        <v>69</v>
      </c>
      <c r="C29" s="71">
        <v>321</v>
      </c>
      <c r="D29" s="73">
        <v>5737359</v>
      </c>
      <c r="E29" s="11">
        <f t="shared" si="4"/>
        <v>17873.392523364488</v>
      </c>
      <c r="F29" s="71">
        <v>561</v>
      </c>
      <c r="G29" s="73">
        <v>9494068</v>
      </c>
      <c r="H29" s="11">
        <f t="shared" si="9"/>
        <v>16923.472370766489</v>
      </c>
      <c r="I29" s="13">
        <f t="shared" si="5"/>
        <v>882</v>
      </c>
      <c r="J29" s="13">
        <f t="shared" si="6"/>
        <v>15231427</v>
      </c>
      <c r="K29">
        <f t="shared" si="7"/>
        <v>17269.191609977323</v>
      </c>
      <c r="M29">
        <f t="shared" si="8"/>
        <v>0.36394557823129253</v>
      </c>
    </row>
    <row r="30" spans="2:13" x14ac:dyDescent="0.25">
      <c r="B30" s="79">
        <v>70</v>
      </c>
      <c r="C30" s="71">
        <v>286</v>
      </c>
      <c r="D30" s="73">
        <v>5332551</v>
      </c>
      <c r="E30" s="11">
        <f t="shared" si="4"/>
        <v>18645.283216783217</v>
      </c>
      <c r="F30" s="71">
        <v>569</v>
      </c>
      <c r="G30" s="73">
        <v>9672950</v>
      </c>
      <c r="H30" s="11">
        <f t="shared" si="9"/>
        <v>16999.912126537787</v>
      </c>
      <c r="I30" s="13">
        <f t="shared" si="5"/>
        <v>855</v>
      </c>
      <c r="J30" s="13">
        <f t="shared" si="6"/>
        <v>15005501</v>
      </c>
      <c r="K30">
        <f t="shared" si="7"/>
        <v>17550.293567251461</v>
      </c>
      <c r="M30">
        <f t="shared" si="8"/>
        <v>0.33450292397660819</v>
      </c>
    </row>
    <row r="31" spans="2:13" x14ac:dyDescent="0.25">
      <c r="B31" s="79">
        <v>71</v>
      </c>
      <c r="C31" s="71">
        <v>202</v>
      </c>
      <c r="D31" s="73">
        <v>3509813</v>
      </c>
      <c r="E31" s="11">
        <f t="shared" si="4"/>
        <v>17375.311881188118</v>
      </c>
      <c r="F31" s="71">
        <v>409</v>
      </c>
      <c r="G31" s="73">
        <v>6616534</v>
      </c>
      <c r="H31" s="11">
        <f t="shared" si="9"/>
        <v>16177.344743276284</v>
      </c>
      <c r="I31" s="13">
        <f t="shared" si="5"/>
        <v>611</v>
      </c>
      <c r="J31" s="13">
        <f t="shared" si="6"/>
        <v>10126347</v>
      </c>
      <c r="K31">
        <f t="shared" si="7"/>
        <v>16573.399345335514</v>
      </c>
      <c r="M31">
        <f t="shared" si="8"/>
        <v>0.33060556464811786</v>
      </c>
    </row>
    <row r="32" spans="2:13" x14ac:dyDescent="0.25">
      <c r="B32" s="79">
        <v>72</v>
      </c>
      <c r="C32" s="71">
        <v>166</v>
      </c>
      <c r="D32" s="73">
        <v>2707597</v>
      </c>
      <c r="E32" s="11">
        <f t="shared" si="4"/>
        <v>16310.825301204819</v>
      </c>
      <c r="F32" s="71">
        <v>403</v>
      </c>
      <c r="G32" s="73">
        <v>6325934</v>
      </c>
      <c r="H32" s="11">
        <f t="shared" si="9"/>
        <v>15697.106699751861</v>
      </c>
      <c r="I32" s="13">
        <f t="shared" si="5"/>
        <v>569</v>
      </c>
      <c r="J32" s="13">
        <f t="shared" si="6"/>
        <v>9033531</v>
      </c>
      <c r="K32">
        <f t="shared" si="7"/>
        <v>15876.152899824254</v>
      </c>
      <c r="M32">
        <f t="shared" si="8"/>
        <v>0.29173989455184535</v>
      </c>
    </row>
    <row r="33" spans="1:13" x14ac:dyDescent="0.25">
      <c r="B33" s="79">
        <v>73</v>
      </c>
      <c r="C33" s="71">
        <v>170</v>
      </c>
      <c r="D33" s="73">
        <v>2661296</v>
      </c>
      <c r="E33" s="11">
        <f t="shared" si="4"/>
        <v>15654.682352941176</v>
      </c>
      <c r="F33" s="71">
        <v>364</v>
      </c>
      <c r="G33" s="73">
        <v>5243691</v>
      </c>
      <c r="H33" s="11">
        <f t="shared" si="9"/>
        <v>14405.744505494506</v>
      </c>
      <c r="I33" s="13">
        <f t="shared" si="5"/>
        <v>534</v>
      </c>
      <c r="J33" s="13">
        <f t="shared" si="6"/>
        <v>7904987</v>
      </c>
      <c r="K33">
        <f t="shared" si="7"/>
        <v>14803.346441947566</v>
      </c>
      <c r="M33">
        <f t="shared" si="8"/>
        <v>0.31835205992509363</v>
      </c>
    </row>
    <row r="34" spans="1:13" x14ac:dyDescent="0.25">
      <c r="B34" s="79">
        <v>74</v>
      </c>
      <c r="C34" s="71">
        <v>164</v>
      </c>
      <c r="D34" s="73">
        <v>2908404</v>
      </c>
      <c r="E34" s="11">
        <f t="shared" si="4"/>
        <v>17734.170731707316</v>
      </c>
      <c r="F34" s="71">
        <v>370</v>
      </c>
      <c r="G34" s="73">
        <v>5809760</v>
      </c>
      <c r="H34" s="11">
        <f t="shared" si="9"/>
        <v>15702.054054054053</v>
      </c>
      <c r="I34" s="13">
        <f t="shared" si="5"/>
        <v>534</v>
      </c>
      <c r="J34" s="13">
        <f t="shared" si="6"/>
        <v>8718164</v>
      </c>
      <c r="K34">
        <f t="shared" si="7"/>
        <v>16326.149812734082</v>
      </c>
      <c r="M34">
        <f t="shared" si="8"/>
        <v>0.30711610486891383</v>
      </c>
    </row>
    <row r="35" spans="1:13" x14ac:dyDescent="0.25">
      <c r="B35" s="79">
        <v>75</v>
      </c>
      <c r="C35" s="71">
        <v>117</v>
      </c>
      <c r="D35" s="73">
        <v>2031800</v>
      </c>
      <c r="E35" s="11">
        <f t="shared" si="4"/>
        <v>17365.811965811965</v>
      </c>
      <c r="F35" s="71">
        <v>295</v>
      </c>
      <c r="G35" s="73">
        <v>4356312</v>
      </c>
      <c r="H35" s="11">
        <f t="shared" si="9"/>
        <v>14767.159322033898</v>
      </c>
      <c r="I35" s="13">
        <f t="shared" si="5"/>
        <v>412</v>
      </c>
      <c r="J35" s="13">
        <f t="shared" si="6"/>
        <v>6388112</v>
      </c>
      <c r="K35">
        <f t="shared" si="7"/>
        <v>15505.126213592233</v>
      </c>
      <c r="M35">
        <f t="shared" si="8"/>
        <v>0.28398058252427183</v>
      </c>
    </row>
    <row r="36" spans="1:13" x14ac:dyDescent="0.25">
      <c r="B36" s="79">
        <v>76</v>
      </c>
      <c r="C36" s="71">
        <v>122</v>
      </c>
      <c r="D36" s="73">
        <v>1782786</v>
      </c>
      <c r="E36" s="11">
        <f t="shared" si="4"/>
        <v>14613</v>
      </c>
      <c r="F36" s="71">
        <v>229</v>
      </c>
      <c r="G36" s="73">
        <v>3064380</v>
      </c>
      <c r="H36" s="11">
        <f t="shared" si="9"/>
        <v>13381.572052401747</v>
      </c>
      <c r="I36" s="13">
        <f t="shared" si="5"/>
        <v>351</v>
      </c>
      <c r="J36" s="13">
        <f t="shared" si="6"/>
        <v>4847166</v>
      </c>
      <c r="K36">
        <f t="shared" si="7"/>
        <v>13809.589743589744</v>
      </c>
      <c r="M36">
        <f t="shared" si="8"/>
        <v>0.3475783475783476</v>
      </c>
    </row>
    <row r="37" spans="1:13" x14ac:dyDescent="0.25">
      <c r="B37" s="79">
        <v>77</v>
      </c>
      <c r="C37" s="71">
        <v>119</v>
      </c>
      <c r="D37" s="73">
        <v>1810559</v>
      </c>
      <c r="E37" s="11">
        <f t="shared" si="4"/>
        <v>15214.781512605043</v>
      </c>
      <c r="F37" s="71">
        <v>185</v>
      </c>
      <c r="G37" s="73">
        <v>2553184</v>
      </c>
      <c r="H37" s="11">
        <f t="shared" si="9"/>
        <v>13800.994594594595</v>
      </c>
      <c r="I37" s="13">
        <f t="shared" si="5"/>
        <v>304</v>
      </c>
      <c r="J37" s="13">
        <f t="shared" si="6"/>
        <v>4363743</v>
      </c>
      <c r="K37">
        <f t="shared" si="7"/>
        <v>14354.417763157895</v>
      </c>
      <c r="M37">
        <f t="shared" si="8"/>
        <v>0.39144736842105265</v>
      </c>
    </row>
    <row r="38" spans="1:13" x14ac:dyDescent="0.25">
      <c r="B38" s="79">
        <v>78</v>
      </c>
      <c r="C38" s="71">
        <v>62</v>
      </c>
      <c r="D38" s="73">
        <v>803072</v>
      </c>
      <c r="E38" s="11">
        <f t="shared" si="4"/>
        <v>12952.774193548386</v>
      </c>
      <c r="F38" s="71">
        <v>190</v>
      </c>
      <c r="G38" s="73">
        <v>2420449</v>
      </c>
      <c r="H38" s="11">
        <f t="shared" si="9"/>
        <v>12739.205263157895</v>
      </c>
      <c r="I38" s="13">
        <f t="shared" si="5"/>
        <v>252</v>
      </c>
      <c r="J38" s="13">
        <f t="shared" si="6"/>
        <v>3223521</v>
      </c>
      <c r="K38">
        <f t="shared" si="7"/>
        <v>12791.75</v>
      </c>
      <c r="M38">
        <f t="shared" si="8"/>
        <v>0.24603174603174602</v>
      </c>
    </row>
    <row r="39" spans="1:13" x14ac:dyDescent="0.25">
      <c r="B39" s="79">
        <v>79</v>
      </c>
      <c r="C39" s="71">
        <v>80</v>
      </c>
      <c r="D39" s="73">
        <v>1182040</v>
      </c>
      <c r="E39" s="11">
        <f t="shared" si="4"/>
        <v>14775.5</v>
      </c>
      <c r="F39" s="71">
        <v>183</v>
      </c>
      <c r="G39" s="73">
        <v>2402583</v>
      </c>
      <c r="H39" s="11">
        <f t="shared" si="9"/>
        <v>13128.868852459016</v>
      </c>
      <c r="I39" s="13">
        <f t="shared" si="5"/>
        <v>263</v>
      </c>
      <c r="J39" s="13">
        <f t="shared" si="6"/>
        <v>3584623</v>
      </c>
      <c r="K39">
        <f t="shared" si="7"/>
        <v>13629.745247148288</v>
      </c>
      <c r="M39">
        <f t="shared" si="8"/>
        <v>0.30418250950570341</v>
      </c>
    </row>
    <row r="40" spans="1:13" x14ac:dyDescent="0.25">
      <c r="B40" s="79">
        <v>80</v>
      </c>
      <c r="C40" s="71">
        <v>43</v>
      </c>
      <c r="D40" s="73">
        <v>641071</v>
      </c>
      <c r="E40" s="11">
        <f t="shared" si="4"/>
        <v>14908.627906976744</v>
      </c>
      <c r="F40" s="71">
        <v>91</v>
      </c>
      <c r="G40" s="73">
        <v>1242550</v>
      </c>
      <c r="H40" s="11">
        <f t="shared" si="9"/>
        <v>13654.395604395604</v>
      </c>
      <c r="I40" s="13">
        <f t="shared" si="5"/>
        <v>134</v>
      </c>
      <c r="J40" s="13">
        <f t="shared" si="6"/>
        <v>1883621</v>
      </c>
      <c r="K40">
        <f t="shared" si="7"/>
        <v>14056.873134328358</v>
      </c>
      <c r="M40">
        <f t="shared" si="8"/>
        <v>0.32089552238805968</v>
      </c>
    </row>
    <row r="41" spans="1:13" x14ac:dyDescent="0.25">
      <c r="B41" s="79">
        <v>81</v>
      </c>
      <c r="C41" s="71">
        <v>42</v>
      </c>
      <c r="D41" s="73">
        <v>773400</v>
      </c>
      <c r="E41" s="11">
        <f t="shared" si="4"/>
        <v>18414.285714285714</v>
      </c>
      <c r="F41" s="71">
        <v>78</v>
      </c>
      <c r="G41" s="73">
        <v>952451</v>
      </c>
      <c r="H41" s="11">
        <f t="shared" si="9"/>
        <v>12210.910256410256</v>
      </c>
      <c r="I41" s="13">
        <f t="shared" si="5"/>
        <v>120</v>
      </c>
      <c r="J41" s="13">
        <f t="shared" si="6"/>
        <v>1725851</v>
      </c>
      <c r="K41">
        <f t="shared" si="7"/>
        <v>14382.091666666667</v>
      </c>
      <c r="M41">
        <f t="shared" si="8"/>
        <v>0.35</v>
      </c>
    </row>
    <row r="42" spans="1:13" x14ac:dyDescent="0.25">
      <c r="B42" s="79">
        <v>82</v>
      </c>
      <c r="C42" s="71">
        <v>34</v>
      </c>
      <c r="D42" s="73">
        <v>561810</v>
      </c>
      <c r="E42" s="11">
        <f t="shared" si="4"/>
        <v>16523.823529411766</v>
      </c>
      <c r="F42" s="71">
        <v>53</v>
      </c>
      <c r="G42" s="73">
        <v>752860</v>
      </c>
      <c r="H42" s="11">
        <f t="shared" si="9"/>
        <v>14204.905660377359</v>
      </c>
      <c r="I42" s="13">
        <f t="shared" si="5"/>
        <v>87</v>
      </c>
      <c r="J42" s="13">
        <f t="shared" si="6"/>
        <v>1314670</v>
      </c>
      <c r="K42">
        <f t="shared" si="7"/>
        <v>15111.149425287356</v>
      </c>
      <c r="M42">
        <f t="shared" si="8"/>
        <v>0.39080459770114945</v>
      </c>
    </row>
    <row r="43" spans="1:13" x14ac:dyDescent="0.25">
      <c r="B43" s="79">
        <v>83</v>
      </c>
      <c r="C43" s="71">
        <v>22</v>
      </c>
      <c r="D43" s="73">
        <v>361965</v>
      </c>
      <c r="E43" s="11">
        <f t="shared" si="4"/>
        <v>16452.954545454544</v>
      </c>
      <c r="F43" s="71">
        <v>56</v>
      </c>
      <c r="G43" s="73">
        <v>781730</v>
      </c>
      <c r="H43" s="11">
        <f t="shared" si="9"/>
        <v>13959.464285714286</v>
      </c>
      <c r="I43" s="13">
        <f t="shared" si="5"/>
        <v>78</v>
      </c>
      <c r="J43" s="13">
        <f t="shared" si="6"/>
        <v>1143695</v>
      </c>
      <c r="K43">
        <f t="shared" si="7"/>
        <v>14662.75641025641</v>
      </c>
      <c r="M43">
        <f t="shared" si="8"/>
        <v>0.28205128205128205</v>
      </c>
    </row>
    <row r="44" spans="1:13" x14ac:dyDescent="0.25">
      <c r="B44" s="79">
        <v>84</v>
      </c>
      <c r="C44" s="71">
        <v>16</v>
      </c>
      <c r="D44" s="73">
        <v>345285</v>
      </c>
      <c r="E44" s="11">
        <f t="shared" si="4"/>
        <v>21580.3125</v>
      </c>
      <c r="F44" s="71">
        <v>41</v>
      </c>
      <c r="G44" s="73">
        <v>462805</v>
      </c>
      <c r="H44" s="11">
        <f t="shared" si="9"/>
        <v>11287.926829268292</v>
      </c>
      <c r="I44" s="13">
        <f t="shared" si="5"/>
        <v>57</v>
      </c>
      <c r="J44" s="13">
        <f t="shared" si="6"/>
        <v>808090</v>
      </c>
      <c r="K44">
        <f t="shared" si="7"/>
        <v>14177.017543859649</v>
      </c>
      <c r="M44">
        <f t="shared" si="8"/>
        <v>0.2807017543859649</v>
      </c>
    </row>
    <row r="45" spans="1:13" x14ac:dyDescent="0.25">
      <c r="B45" s="79">
        <v>85</v>
      </c>
      <c r="C45" s="71">
        <v>19</v>
      </c>
      <c r="D45" s="73">
        <v>294214</v>
      </c>
      <c r="E45" s="11">
        <f t="shared" si="4"/>
        <v>15484.947368421053</v>
      </c>
      <c r="F45" s="71">
        <v>32</v>
      </c>
      <c r="G45" s="73">
        <v>444508</v>
      </c>
      <c r="H45" s="11">
        <f t="shared" si="9"/>
        <v>13890.875</v>
      </c>
      <c r="I45" s="13">
        <f t="shared" si="5"/>
        <v>51</v>
      </c>
      <c r="J45" s="13">
        <f t="shared" si="6"/>
        <v>738722</v>
      </c>
      <c r="K45">
        <f t="shared" si="7"/>
        <v>14484.745098039215</v>
      </c>
      <c r="M45">
        <f t="shared" si="8"/>
        <v>0.37254901960784315</v>
      </c>
    </row>
    <row r="46" spans="1:13" x14ac:dyDescent="0.25">
      <c r="B46" s="79">
        <v>86</v>
      </c>
      <c r="C46" s="71">
        <v>25</v>
      </c>
      <c r="D46" s="73">
        <v>368964</v>
      </c>
      <c r="E46" s="11">
        <f t="shared" si="4"/>
        <v>14758.56</v>
      </c>
      <c r="F46" s="71">
        <v>40</v>
      </c>
      <c r="G46" s="73">
        <v>471258</v>
      </c>
      <c r="H46" s="11">
        <f t="shared" si="9"/>
        <v>11781.45</v>
      </c>
      <c r="I46" s="13">
        <f t="shared" si="5"/>
        <v>65</v>
      </c>
      <c r="J46" s="13">
        <f t="shared" si="6"/>
        <v>840222</v>
      </c>
      <c r="K46">
        <f t="shared" si="7"/>
        <v>12926.492307692308</v>
      </c>
      <c r="M46">
        <f t="shared" si="8"/>
        <v>0.38461538461538464</v>
      </c>
    </row>
    <row r="47" spans="1:13" x14ac:dyDescent="0.25">
      <c r="B47" s="79">
        <v>87</v>
      </c>
      <c r="C47" s="71">
        <v>13</v>
      </c>
      <c r="D47" s="73">
        <v>177837</v>
      </c>
      <c r="E47" s="11">
        <f t="shared" si="4"/>
        <v>13679.76923076923</v>
      </c>
      <c r="F47" s="71">
        <v>36</v>
      </c>
      <c r="G47" s="73">
        <v>508152</v>
      </c>
      <c r="H47" s="11">
        <f t="shared" si="9"/>
        <v>14115.333333333334</v>
      </c>
      <c r="I47" s="13">
        <f t="shared" si="5"/>
        <v>49</v>
      </c>
      <c r="J47" s="13">
        <f t="shared" si="6"/>
        <v>685989</v>
      </c>
      <c r="K47">
        <f t="shared" si="7"/>
        <v>13999.775510204081</v>
      </c>
      <c r="M47">
        <f t="shared" si="8"/>
        <v>0.26530612244897961</v>
      </c>
    </row>
    <row r="48" spans="1:13" x14ac:dyDescent="0.25">
      <c r="A48" s="12"/>
      <c r="B48" s="79">
        <v>88</v>
      </c>
      <c r="C48" s="71">
        <v>7</v>
      </c>
      <c r="D48" s="73">
        <v>140937</v>
      </c>
      <c r="E48" s="60">
        <f t="shared" si="4"/>
        <v>20133.857142857141</v>
      </c>
      <c r="F48" s="71">
        <v>32</v>
      </c>
      <c r="G48" s="73">
        <v>329119</v>
      </c>
      <c r="H48" s="60">
        <f t="shared" si="9"/>
        <v>10284.96875</v>
      </c>
      <c r="I48" s="13">
        <f t="shared" si="5"/>
        <v>39</v>
      </c>
      <c r="J48" s="13">
        <f t="shared" si="6"/>
        <v>470056</v>
      </c>
      <c r="K48">
        <f t="shared" si="7"/>
        <v>12052.717948717949</v>
      </c>
      <c r="M48">
        <f t="shared" si="8"/>
        <v>0.17948717948717949</v>
      </c>
    </row>
    <row r="49" spans="1:13" x14ac:dyDescent="0.25">
      <c r="A49" s="12"/>
      <c r="B49" s="79">
        <v>89</v>
      </c>
      <c r="C49" s="71">
        <v>6</v>
      </c>
      <c r="D49" s="73" t="s">
        <v>166</v>
      </c>
      <c r="E49" s="60">
        <f t="shared" si="4"/>
        <v>11995.833333333334</v>
      </c>
      <c r="F49" s="71">
        <v>27</v>
      </c>
      <c r="G49" s="73" t="s">
        <v>167</v>
      </c>
      <c r="H49" s="60">
        <f t="shared" si="9"/>
        <v>9484.9259259259252</v>
      </c>
      <c r="I49" s="13">
        <f t="shared" si="5"/>
        <v>33</v>
      </c>
      <c r="J49" s="13">
        <f t="shared" si="6"/>
        <v>328068</v>
      </c>
      <c r="K49">
        <f t="shared" si="7"/>
        <v>9941.454545454546</v>
      </c>
      <c r="M49">
        <f t="shared" si="8"/>
        <v>0.18181818181818182</v>
      </c>
    </row>
    <row r="50" spans="1:13" x14ac:dyDescent="0.25">
      <c r="A50" s="12"/>
      <c r="B50" s="79">
        <v>90</v>
      </c>
      <c r="C50" s="71">
        <v>8</v>
      </c>
      <c r="D50" s="73">
        <v>115553</v>
      </c>
      <c r="E50" s="60">
        <f t="shared" si="4"/>
        <v>14444.125</v>
      </c>
      <c r="F50" s="71">
        <v>42</v>
      </c>
      <c r="G50" s="73">
        <v>439511</v>
      </c>
      <c r="H50" s="60">
        <f t="shared" si="9"/>
        <v>10464.547619047618</v>
      </c>
      <c r="I50" s="13">
        <f t="shared" si="5"/>
        <v>50</v>
      </c>
      <c r="J50" s="13">
        <f t="shared" si="6"/>
        <v>555064</v>
      </c>
      <c r="K50">
        <f t="shared" si="7"/>
        <v>11101.28</v>
      </c>
      <c r="M50">
        <f t="shared" si="8"/>
        <v>0.16</v>
      </c>
    </row>
    <row r="51" spans="1:13" x14ac:dyDescent="0.25">
      <c r="A51" s="12"/>
      <c r="B51" s="89">
        <v>91</v>
      </c>
      <c r="C51" s="90">
        <v>9</v>
      </c>
      <c r="D51" s="75">
        <v>135590</v>
      </c>
      <c r="E51" s="60">
        <f t="shared" si="4"/>
        <v>15065.555555555555</v>
      </c>
      <c r="F51" s="90">
        <v>24</v>
      </c>
      <c r="G51" s="75">
        <v>292887</v>
      </c>
      <c r="H51" s="60">
        <f t="shared" si="9"/>
        <v>12203.625</v>
      </c>
      <c r="I51" s="13">
        <f t="shared" si="5"/>
        <v>33</v>
      </c>
      <c r="J51" s="13">
        <f t="shared" si="6"/>
        <v>428477</v>
      </c>
      <c r="K51">
        <f t="shared" si="7"/>
        <v>12984.151515151516</v>
      </c>
      <c r="M51">
        <f t="shared" si="8"/>
        <v>0.27272727272727271</v>
      </c>
    </row>
    <row r="52" spans="1:13" x14ac:dyDescent="0.25">
      <c r="A52" s="12"/>
      <c r="B52" s="79">
        <v>92</v>
      </c>
      <c r="C52" s="71">
        <v>8</v>
      </c>
      <c r="D52" s="72">
        <v>98590</v>
      </c>
      <c r="E52" s="60">
        <f t="shared" si="4"/>
        <v>12323.75</v>
      </c>
      <c r="F52" s="71">
        <v>14</v>
      </c>
      <c r="G52" s="72">
        <v>82121</v>
      </c>
      <c r="H52" s="60">
        <f t="shared" si="9"/>
        <v>5865.7857142857147</v>
      </c>
      <c r="I52" s="13">
        <f t="shared" si="5"/>
        <v>22</v>
      </c>
      <c r="J52" s="13">
        <f t="shared" si="6"/>
        <v>180711</v>
      </c>
      <c r="K52">
        <f t="shared" si="7"/>
        <v>8214.136363636364</v>
      </c>
      <c r="M52">
        <f t="shared" si="8"/>
        <v>0.36363636363636365</v>
      </c>
    </row>
    <row r="53" spans="1:13" x14ac:dyDescent="0.25">
      <c r="A53" s="12"/>
      <c r="B53" s="79">
        <v>93</v>
      </c>
      <c r="C53" s="71">
        <v>4</v>
      </c>
      <c r="D53" s="73">
        <v>39831</v>
      </c>
      <c r="E53" s="60">
        <f t="shared" si="4"/>
        <v>9957.75</v>
      </c>
      <c r="F53" s="71">
        <v>20</v>
      </c>
      <c r="G53" s="73">
        <v>222468</v>
      </c>
      <c r="H53" s="60">
        <f t="shared" si="9"/>
        <v>11123.4</v>
      </c>
      <c r="I53" s="13">
        <f t="shared" si="5"/>
        <v>24</v>
      </c>
      <c r="J53" s="13">
        <f t="shared" si="6"/>
        <v>262299</v>
      </c>
      <c r="K53">
        <f t="shared" si="7"/>
        <v>10929.125</v>
      </c>
      <c r="M53">
        <f t="shared" si="8"/>
        <v>0.16666666666666666</v>
      </c>
    </row>
    <row r="54" spans="1:13" x14ac:dyDescent="0.25">
      <c r="A54" s="12"/>
      <c r="B54" s="79">
        <v>94</v>
      </c>
      <c r="C54" s="71">
        <v>10</v>
      </c>
      <c r="D54" s="73">
        <v>152802</v>
      </c>
      <c r="E54" s="60">
        <f t="shared" si="4"/>
        <v>15280.2</v>
      </c>
      <c r="F54" s="71">
        <v>15</v>
      </c>
      <c r="G54" s="73">
        <v>137744</v>
      </c>
      <c r="H54" s="60">
        <f t="shared" si="9"/>
        <v>9182.9333333333325</v>
      </c>
      <c r="I54" s="13">
        <f t="shared" si="5"/>
        <v>25</v>
      </c>
      <c r="J54" s="13">
        <f t="shared" si="6"/>
        <v>290546</v>
      </c>
      <c r="K54">
        <f t="shared" si="7"/>
        <v>11621.84</v>
      </c>
      <c r="M54">
        <f t="shared" si="8"/>
        <v>0.4</v>
      </c>
    </row>
    <row r="55" spans="1:13" x14ac:dyDescent="0.25">
      <c r="A55" s="12"/>
      <c r="B55" s="79">
        <v>95</v>
      </c>
      <c r="C55" s="71">
        <v>1</v>
      </c>
      <c r="D55" s="73">
        <v>6737</v>
      </c>
      <c r="E55" s="60">
        <f t="shared" si="4"/>
        <v>6737</v>
      </c>
      <c r="F55" s="71">
        <v>2</v>
      </c>
      <c r="G55" s="73">
        <v>11537</v>
      </c>
      <c r="H55" s="60">
        <f t="shared" si="9"/>
        <v>5768.5</v>
      </c>
      <c r="I55" s="13">
        <f t="shared" si="5"/>
        <v>3</v>
      </c>
      <c r="J55" s="13">
        <f t="shared" si="6"/>
        <v>18274</v>
      </c>
      <c r="K55">
        <f t="shared" si="7"/>
        <v>6091.333333333333</v>
      </c>
      <c r="M55">
        <f t="shared" si="8"/>
        <v>0.33333333333333331</v>
      </c>
    </row>
    <row r="56" spans="1:13" x14ac:dyDescent="0.25">
      <c r="A56" s="12"/>
      <c r="B56" s="79">
        <v>96</v>
      </c>
      <c r="C56" s="71">
        <v>1</v>
      </c>
      <c r="D56" s="73">
        <v>16258</v>
      </c>
      <c r="E56" s="60">
        <f t="shared" si="4"/>
        <v>16258</v>
      </c>
      <c r="F56" s="71">
        <v>6</v>
      </c>
      <c r="G56" s="73">
        <v>66899</v>
      </c>
      <c r="H56" s="60">
        <f t="shared" si="9"/>
        <v>11149.833333333334</v>
      </c>
      <c r="I56" s="13">
        <f t="shared" si="5"/>
        <v>7</v>
      </c>
      <c r="J56" s="13">
        <f t="shared" si="6"/>
        <v>83157</v>
      </c>
      <c r="K56">
        <f t="shared" si="7"/>
        <v>11879.571428571429</v>
      </c>
      <c r="M56">
        <f t="shared" si="8"/>
        <v>0.14285714285714285</v>
      </c>
    </row>
    <row r="57" spans="1:13" x14ac:dyDescent="0.25">
      <c r="A57" s="12"/>
      <c r="B57" s="79">
        <v>97</v>
      </c>
      <c r="C57" s="82"/>
      <c r="D57" s="82"/>
      <c r="E57" s="60" t="e">
        <f t="shared" si="4"/>
        <v>#DIV/0!</v>
      </c>
      <c r="F57" s="71">
        <v>11</v>
      </c>
      <c r="G57" s="73">
        <v>79259</v>
      </c>
      <c r="H57" s="60">
        <f t="shared" si="9"/>
        <v>7205.363636363636</v>
      </c>
      <c r="I57" s="13">
        <f t="shared" si="5"/>
        <v>11</v>
      </c>
      <c r="J57" s="13">
        <f t="shared" si="6"/>
        <v>79259</v>
      </c>
      <c r="K57">
        <f t="shared" si="7"/>
        <v>7205.363636363636</v>
      </c>
      <c r="M57">
        <f t="shared" si="8"/>
        <v>0</v>
      </c>
    </row>
    <row r="58" spans="1:13" x14ac:dyDescent="0.25">
      <c r="B58" s="79">
        <v>98</v>
      </c>
      <c r="C58" s="71">
        <v>1</v>
      </c>
      <c r="D58" s="73">
        <v>19046</v>
      </c>
      <c r="E58" s="60">
        <f t="shared" si="4"/>
        <v>19046</v>
      </c>
      <c r="F58" s="71">
        <v>3</v>
      </c>
      <c r="G58" s="73">
        <v>66196</v>
      </c>
      <c r="H58" s="11">
        <f t="shared" si="9"/>
        <v>22065.333333333332</v>
      </c>
      <c r="I58" s="13">
        <f t="shared" si="5"/>
        <v>4</v>
      </c>
      <c r="J58" s="13">
        <f t="shared" si="6"/>
        <v>85242</v>
      </c>
      <c r="K58">
        <f t="shared" si="7"/>
        <v>21310.5</v>
      </c>
      <c r="M58">
        <f t="shared" si="8"/>
        <v>0.25</v>
      </c>
    </row>
    <row r="59" spans="1:13" x14ac:dyDescent="0.25">
      <c r="B59" s="79">
        <v>99</v>
      </c>
      <c r="C59" s="71"/>
      <c r="D59" s="73"/>
      <c r="E59" s="60" t="e">
        <f t="shared" si="4"/>
        <v>#DIV/0!</v>
      </c>
      <c r="F59" s="71">
        <v>4</v>
      </c>
      <c r="G59" s="73">
        <v>36486</v>
      </c>
      <c r="H59" s="11">
        <f t="shared" si="9"/>
        <v>9121.5</v>
      </c>
      <c r="I59" s="13">
        <f t="shared" si="5"/>
        <v>4</v>
      </c>
      <c r="J59" s="13">
        <f t="shared" si="6"/>
        <v>36486</v>
      </c>
      <c r="K59">
        <f t="shared" si="7"/>
        <v>9121.5</v>
      </c>
      <c r="M59">
        <f t="shared" si="8"/>
        <v>0</v>
      </c>
    </row>
    <row r="60" spans="1:13" x14ac:dyDescent="0.25">
      <c r="B60" s="79">
        <v>100</v>
      </c>
      <c r="C60" s="82"/>
      <c r="D60" s="82"/>
      <c r="E60" s="60" t="e">
        <f t="shared" si="4"/>
        <v>#DIV/0!</v>
      </c>
      <c r="F60" s="71">
        <v>2</v>
      </c>
      <c r="G60" s="73">
        <v>5843</v>
      </c>
      <c r="H60" s="11">
        <f t="shared" si="9"/>
        <v>2921.5</v>
      </c>
      <c r="I60" s="13">
        <f t="shared" si="5"/>
        <v>2</v>
      </c>
      <c r="J60" s="13">
        <f t="shared" si="6"/>
        <v>5843</v>
      </c>
      <c r="K60">
        <f t="shared" si="7"/>
        <v>2921.5</v>
      </c>
      <c r="M60">
        <f t="shared" si="8"/>
        <v>0</v>
      </c>
    </row>
    <row r="61" spans="1:13" x14ac:dyDescent="0.25">
      <c r="B61" s="20"/>
      <c r="C61" s="15"/>
      <c r="D61" s="15"/>
      <c r="E61" s="15"/>
      <c r="F61" s="14"/>
    </row>
    <row r="62" spans="1:13" x14ac:dyDescent="0.25">
      <c r="B62" s="20"/>
      <c r="C62" s="15"/>
      <c r="D62" s="15"/>
      <c r="E62" s="15"/>
      <c r="F62" s="14"/>
    </row>
    <row r="63" spans="1:13" x14ac:dyDescent="0.25">
      <c r="B63" s="20"/>
      <c r="C63" s="15"/>
      <c r="D63" s="15"/>
      <c r="E63" s="15"/>
      <c r="F63" s="14"/>
    </row>
    <row r="64" spans="1:13" x14ac:dyDescent="0.25">
      <c r="B64" s="20"/>
      <c r="C64" s="15"/>
      <c r="D64" s="15"/>
      <c r="E64" s="15"/>
      <c r="F64" s="14"/>
    </row>
    <row r="65" spans="2:6" x14ac:dyDescent="0.25">
      <c r="B65" s="20"/>
      <c r="C65" s="15"/>
      <c r="D65" s="15"/>
      <c r="E65" s="15"/>
      <c r="F65" s="14"/>
    </row>
    <row r="66" spans="2:6" x14ac:dyDescent="0.25">
      <c r="B66" s="20"/>
      <c r="C66" s="15"/>
      <c r="D66" s="15"/>
      <c r="E66" s="15"/>
      <c r="F66" s="14"/>
    </row>
    <row r="67" spans="2:6" x14ac:dyDescent="0.25">
      <c r="B67" s="20"/>
      <c r="C67" s="15"/>
      <c r="D67" s="15"/>
      <c r="E67" s="15"/>
      <c r="F67" s="14"/>
    </row>
    <row r="68" spans="2:6" x14ac:dyDescent="0.25">
      <c r="B68" s="20"/>
      <c r="C68" s="15"/>
      <c r="D68" s="15"/>
      <c r="E68" s="15"/>
      <c r="F68" s="14"/>
    </row>
    <row r="69" spans="2:6" x14ac:dyDescent="0.25">
      <c r="B69" s="20"/>
      <c r="C69" s="15"/>
      <c r="D69" s="15"/>
      <c r="E69" s="15"/>
      <c r="F69" s="14"/>
    </row>
    <row r="70" spans="2:6" x14ac:dyDescent="0.25">
      <c r="B70" s="20"/>
      <c r="C70" s="15"/>
      <c r="D70" s="15"/>
      <c r="E70" s="15"/>
      <c r="F70" s="14"/>
    </row>
    <row r="71" spans="2:6" x14ac:dyDescent="0.25">
      <c r="B71" s="20"/>
      <c r="C71" s="15"/>
      <c r="D71" s="15"/>
      <c r="E71" s="15"/>
      <c r="F71" s="14"/>
    </row>
    <row r="72" spans="2:6" x14ac:dyDescent="0.25">
      <c r="B72" s="20"/>
      <c r="C72" s="15"/>
      <c r="D72" s="15"/>
      <c r="E72" s="15"/>
      <c r="F72" s="14"/>
    </row>
    <row r="73" spans="2:6" x14ac:dyDescent="0.25">
      <c r="B73" s="20"/>
      <c r="C73" s="15"/>
      <c r="D73" s="15"/>
      <c r="E73" s="15"/>
      <c r="F73" s="14"/>
    </row>
    <row r="74" spans="2:6" x14ac:dyDescent="0.25">
      <c r="B74" s="20"/>
      <c r="C74" s="15"/>
      <c r="D74" s="15"/>
      <c r="E74" s="15"/>
      <c r="F74" s="14"/>
    </row>
    <row r="75" spans="2:6" x14ac:dyDescent="0.25">
      <c r="B75" s="20"/>
      <c r="C75" s="15"/>
      <c r="D75" s="15"/>
      <c r="E75" s="15"/>
      <c r="F75" s="14"/>
    </row>
    <row r="76" spans="2:6" x14ac:dyDescent="0.25">
      <c r="B76" s="20"/>
      <c r="C76" s="15"/>
      <c r="D76" s="15"/>
      <c r="E76" s="15"/>
      <c r="F76" s="14"/>
    </row>
  </sheetData>
  <hyperlinks>
    <hyperlink ref="A1" location="TOC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O35" sqref="O35"/>
    </sheetView>
  </sheetViews>
  <sheetFormatPr defaultRowHeight="15" x14ac:dyDescent="0.25"/>
  <cols>
    <col min="2" max="2" width="9.42578125" style="12" bestFit="1" customWidth="1"/>
    <col min="3" max="3" width="15.28515625" style="12" customWidth="1"/>
    <col min="4" max="4" width="10.5703125" style="12" bestFit="1" customWidth="1"/>
    <col min="5" max="5" width="14.28515625" style="12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6" t="s">
        <v>76</v>
      </c>
    </row>
    <row r="3" spans="1:6" x14ac:dyDescent="0.25">
      <c r="A3" s="2" t="s">
        <v>3</v>
      </c>
      <c r="B3" s="16" t="s">
        <v>124</v>
      </c>
    </row>
    <row r="4" spans="1:6" x14ac:dyDescent="0.25">
      <c r="A4" s="2" t="s">
        <v>77</v>
      </c>
      <c r="B4" s="16" t="s">
        <v>88</v>
      </c>
    </row>
    <row r="5" spans="1:6" x14ac:dyDescent="0.25">
      <c r="A5" s="2" t="s">
        <v>78</v>
      </c>
      <c r="B5" s="16" t="s">
        <v>83</v>
      </c>
    </row>
    <row r="6" spans="1:6" x14ac:dyDescent="0.25">
      <c r="A6" s="2" t="s">
        <v>80</v>
      </c>
      <c r="B6" s="16" t="s">
        <v>81</v>
      </c>
    </row>
    <row r="8" spans="1:6" x14ac:dyDescent="0.25">
      <c r="C8" s="12" t="s">
        <v>86</v>
      </c>
      <c r="D8" s="12" t="s">
        <v>83</v>
      </c>
      <c r="E8" s="12" t="s">
        <v>87</v>
      </c>
      <c r="F8" s="12" t="s">
        <v>81</v>
      </c>
    </row>
    <row r="9" spans="1:6" x14ac:dyDescent="0.25">
      <c r="C9" s="19">
        <v>55</v>
      </c>
      <c r="D9" s="17">
        <v>0</v>
      </c>
      <c r="E9" s="18">
        <v>0</v>
      </c>
      <c r="F9" s="14">
        <v>0</v>
      </c>
    </row>
    <row r="10" spans="1:6" x14ac:dyDescent="0.25">
      <c r="C10" s="19">
        <v>56</v>
      </c>
      <c r="D10" s="17">
        <v>0</v>
      </c>
      <c r="E10" s="18">
        <v>0</v>
      </c>
      <c r="F10" s="14">
        <v>0</v>
      </c>
    </row>
    <row r="11" spans="1:6" x14ac:dyDescent="0.25">
      <c r="C11" s="19">
        <v>57</v>
      </c>
      <c r="D11" s="17">
        <v>0</v>
      </c>
      <c r="E11" s="18">
        <v>0</v>
      </c>
      <c r="F11" s="14">
        <v>0</v>
      </c>
    </row>
    <row r="12" spans="1:6" x14ac:dyDescent="0.25">
      <c r="C12" s="19">
        <v>58</v>
      </c>
      <c r="D12" s="17">
        <v>0</v>
      </c>
      <c r="E12" s="18">
        <v>0</v>
      </c>
      <c r="F12" s="14">
        <v>0</v>
      </c>
    </row>
    <row r="13" spans="1:6" x14ac:dyDescent="0.25">
      <c r="C13" s="19">
        <v>59</v>
      </c>
      <c r="D13" s="17">
        <v>0</v>
      </c>
      <c r="E13" s="18">
        <v>0</v>
      </c>
      <c r="F13" s="14">
        <v>0</v>
      </c>
    </row>
    <row r="14" spans="1:6" x14ac:dyDescent="0.25">
      <c r="C14" s="19">
        <v>60</v>
      </c>
      <c r="D14" s="17">
        <v>0</v>
      </c>
      <c r="E14" s="18">
        <v>0</v>
      </c>
      <c r="F14" s="14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M70" sqref="M70"/>
    </sheetView>
  </sheetViews>
  <sheetFormatPr defaultRowHeight="15" x14ac:dyDescent="0.25"/>
  <cols>
    <col min="4" max="5" width="18" customWidth="1"/>
    <col min="6" max="6" width="23.42578125" customWidth="1"/>
    <col min="7" max="7" width="26" customWidth="1"/>
    <col min="8" max="8" width="15.42578125" customWidth="1"/>
    <col min="9" max="9" width="22.5703125" customWidth="1"/>
  </cols>
  <sheetData>
    <row r="1" spans="1:9" x14ac:dyDescent="0.25">
      <c r="A1" s="1" t="s">
        <v>0</v>
      </c>
    </row>
    <row r="2" spans="1:9" x14ac:dyDescent="0.25">
      <c r="A2" t="s">
        <v>1</v>
      </c>
      <c r="B2" s="21" t="s">
        <v>76</v>
      </c>
    </row>
    <row r="3" spans="1:9" x14ac:dyDescent="0.25">
      <c r="A3" s="22" t="s">
        <v>3</v>
      </c>
      <c r="B3" s="21" t="s">
        <v>89</v>
      </c>
    </row>
    <row r="6" spans="1:9" ht="81.75" customHeight="1" x14ac:dyDescent="0.25">
      <c r="C6" s="47" t="s">
        <v>98</v>
      </c>
      <c r="D6" s="48" t="s">
        <v>99</v>
      </c>
      <c r="E6" s="69" t="s">
        <v>140</v>
      </c>
      <c r="F6" s="48" t="s">
        <v>99</v>
      </c>
      <c r="G6" s="70" t="s">
        <v>141</v>
      </c>
    </row>
    <row r="7" spans="1:9" ht="81.75" customHeight="1" x14ac:dyDescent="0.25">
      <c r="C7" s="76" t="s">
        <v>86</v>
      </c>
      <c r="D7" s="76" t="s">
        <v>144</v>
      </c>
      <c r="E7" s="76"/>
      <c r="F7" s="76" t="s">
        <v>145</v>
      </c>
      <c r="G7" s="62"/>
      <c r="H7" s="76" t="s">
        <v>146</v>
      </c>
      <c r="I7" s="76" t="s">
        <v>147</v>
      </c>
    </row>
    <row r="8" spans="1:9" ht="22.5" x14ac:dyDescent="0.25">
      <c r="C8" s="11">
        <v>18</v>
      </c>
      <c r="D8" s="71">
        <v>2</v>
      </c>
      <c r="E8" s="72" t="s">
        <v>142</v>
      </c>
      <c r="F8" s="71">
        <v>9</v>
      </c>
      <c r="G8" s="72" t="s">
        <v>143</v>
      </c>
      <c r="H8" s="78">
        <f>D8/(D8+F8)</f>
        <v>0.18181818181818182</v>
      </c>
      <c r="I8" s="78">
        <f>F8/(D8+F8)</f>
        <v>0.81818181818181823</v>
      </c>
    </row>
    <row r="9" spans="1:9" x14ac:dyDescent="0.25">
      <c r="C9" s="11">
        <v>19</v>
      </c>
      <c r="D9" s="71">
        <v>13</v>
      </c>
      <c r="E9" s="73">
        <v>85367</v>
      </c>
      <c r="F9" s="71">
        <v>7</v>
      </c>
      <c r="G9" s="73">
        <v>56954</v>
      </c>
      <c r="H9" s="78">
        <f t="shared" ref="H9:H47" si="0">D9/(D9+F9)</f>
        <v>0.65</v>
      </c>
      <c r="I9" s="78">
        <f t="shared" ref="I9:I47" si="1">F9/(D9+F9)</f>
        <v>0.35</v>
      </c>
    </row>
    <row r="10" spans="1:9" x14ac:dyDescent="0.25">
      <c r="C10" s="11">
        <v>20</v>
      </c>
      <c r="D10" s="71">
        <v>60</v>
      </c>
      <c r="E10" s="73">
        <v>889578</v>
      </c>
      <c r="F10" s="71">
        <v>25</v>
      </c>
      <c r="G10" s="73">
        <v>246932</v>
      </c>
      <c r="H10" s="78">
        <f t="shared" si="0"/>
        <v>0.70588235294117652</v>
      </c>
      <c r="I10" s="78">
        <f t="shared" si="1"/>
        <v>0.29411764705882354</v>
      </c>
    </row>
    <row r="11" spans="1:9" x14ac:dyDescent="0.25">
      <c r="C11" s="11">
        <v>21</v>
      </c>
      <c r="D11" s="71">
        <v>155</v>
      </c>
      <c r="E11" s="73">
        <v>2290858</v>
      </c>
      <c r="F11" s="71">
        <v>111</v>
      </c>
      <c r="G11" s="73">
        <v>1488716</v>
      </c>
      <c r="H11" s="78">
        <f t="shared" si="0"/>
        <v>0.58270676691729328</v>
      </c>
      <c r="I11" s="78">
        <f t="shared" si="1"/>
        <v>0.41729323308270677</v>
      </c>
    </row>
    <row r="12" spans="1:9" x14ac:dyDescent="0.25">
      <c r="C12" s="11">
        <v>22</v>
      </c>
      <c r="D12" s="71">
        <v>298</v>
      </c>
      <c r="E12" s="73">
        <v>5494525</v>
      </c>
      <c r="F12" s="71">
        <v>594</v>
      </c>
      <c r="G12" s="73">
        <v>10185209</v>
      </c>
      <c r="H12" s="78">
        <f t="shared" si="0"/>
        <v>0.33408071748878926</v>
      </c>
      <c r="I12" s="78">
        <f t="shared" si="1"/>
        <v>0.6659192825112108</v>
      </c>
    </row>
    <row r="13" spans="1:9" x14ac:dyDescent="0.25">
      <c r="C13" s="11">
        <v>23</v>
      </c>
      <c r="D13" s="71">
        <v>626</v>
      </c>
      <c r="E13" s="73">
        <v>13486514</v>
      </c>
      <c r="F13" s="73">
        <v>1853</v>
      </c>
      <c r="G13" s="73">
        <v>39230585</v>
      </c>
      <c r="H13" s="78">
        <f t="shared" si="0"/>
        <v>0.25252117789431222</v>
      </c>
      <c r="I13" s="78">
        <f t="shared" si="1"/>
        <v>0.74747882210568772</v>
      </c>
    </row>
    <row r="14" spans="1:9" x14ac:dyDescent="0.25">
      <c r="C14" s="11">
        <v>24</v>
      </c>
      <c r="D14" s="73">
        <v>1076</v>
      </c>
      <c r="E14" s="73">
        <v>28994102</v>
      </c>
      <c r="F14" s="73">
        <v>2791</v>
      </c>
      <c r="G14" s="73">
        <v>79659324</v>
      </c>
      <c r="H14" s="78">
        <f t="shared" si="0"/>
        <v>0.27825187483837599</v>
      </c>
      <c r="I14" s="78">
        <f t="shared" si="1"/>
        <v>0.72174812516162401</v>
      </c>
    </row>
    <row r="15" spans="1:9" x14ac:dyDescent="0.25">
      <c r="C15" s="11">
        <v>25</v>
      </c>
      <c r="D15" s="73">
        <v>1329</v>
      </c>
      <c r="E15" s="73">
        <v>39062411</v>
      </c>
      <c r="F15" s="73">
        <v>3455</v>
      </c>
      <c r="G15" s="73">
        <v>104109201</v>
      </c>
      <c r="H15" s="78">
        <f t="shared" si="0"/>
        <v>0.2778010033444816</v>
      </c>
      <c r="I15" s="78">
        <f t="shared" si="1"/>
        <v>0.72219899665551834</v>
      </c>
    </row>
    <row r="16" spans="1:9" x14ac:dyDescent="0.25">
      <c r="C16" s="11">
        <v>26</v>
      </c>
      <c r="D16" s="73">
        <v>1551</v>
      </c>
      <c r="E16" s="73">
        <v>47624420</v>
      </c>
      <c r="F16" s="73">
        <v>3851</v>
      </c>
      <c r="G16" s="73">
        <v>123119499</v>
      </c>
      <c r="H16" s="78">
        <f t="shared" si="0"/>
        <v>0.28711588300629398</v>
      </c>
      <c r="I16" s="78">
        <f t="shared" si="1"/>
        <v>0.71288411699370602</v>
      </c>
    </row>
    <row r="17" spans="3:9" x14ac:dyDescent="0.25">
      <c r="C17" s="11">
        <v>27</v>
      </c>
      <c r="D17" s="73">
        <v>1659</v>
      </c>
      <c r="E17" s="73">
        <v>53410995</v>
      </c>
      <c r="F17" s="73">
        <v>3902</v>
      </c>
      <c r="G17" s="73">
        <v>128642374</v>
      </c>
      <c r="H17" s="78">
        <f t="shared" si="0"/>
        <v>0.29832763891386443</v>
      </c>
      <c r="I17" s="78">
        <f t="shared" si="1"/>
        <v>0.70167236108613562</v>
      </c>
    </row>
    <row r="18" spans="3:9" x14ac:dyDescent="0.25">
      <c r="C18" s="11">
        <v>28</v>
      </c>
      <c r="D18" s="73">
        <v>1570</v>
      </c>
      <c r="E18" s="73">
        <v>52480045</v>
      </c>
      <c r="F18" s="73">
        <v>4078</v>
      </c>
      <c r="G18" s="73">
        <v>137543623</v>
      </c>
      <c r="H18" s="78">
        <f t="shared" si="0"/>
        <v>0.27797450424929177</v>
      </c>
      <c r="I18" s="78">
        <f t="shared" si="1"/>
        <v>0.72202549575070818</v>
      </c>
    </row>
    <row r="19" spans="3:9" x14ac:dyDescent="0.25">
      <c r="C19" s="11">
        <v>29</v>
      </c>
      <c r="D19" s="73">
        <v>1754</v>
      </c>
      <c r="E19" s="73">
        <v>60084357</v>
      </c>
      <c r="F19" s="73">
        <v>4050</v>
      </c>
      <c r="G19" s="73">
        <v>142113861</v>
      </c>
      <c r="H19" s="78">
        <f t="shared" si="0"/>
        <v>0.3022053756030324</v>
      </c>
      <c r="I19" s="78">
        <f t="shared" si="1"/>
        <v>0.6977946243969676</v>
      </c>
    </row>
    <row r="20" spans="3:9" x14ac:dyDescent="0.25">
      <c r="C20" s="11">
        <v>30</v>
      </c>
      <c r="D20" s="73">
        <v>1799</v>
      </c>
      <c r="E20" s="73">
        <v>66248507</v>
      </c>
      <c r="F20" s="73">
        <v>4119</v>
      </c>
      <c r="G20" s="73">
        <v>148517174</v>
      </c>
      <c r="H20" s="78">
        <f t="shared" si="0"/>
        <v>0.30398783372761068</v>
      </c>
      <c r="I20" s="78">
        <f t="shared" si="1"/>
        <v>0.69601216627238927</v>
      </c>
    </row>
    <row r="21" spans="3:9" x14ac:dyDescent="0.25">
      <c r="C21" s="11">
        <v>31</v>
      </c>
      <c r="D21" s="73">
        <v>1881</v>
      </c>
      <c r="E21" s="73">
        <v>70793136</v>
      </c>
      <c r="F21" s="73">
        <v>4125</v>
      </c>
      <c r="G21" s="73">
        <v>150993071</v>
      </c>
      <c r="H21" s="78">
        <f t="shared" si="0"/>
        <v>0.31318681318681318</v>
      </c>
      <c r="I21" s="78">
        <f t="shared" si="1"/>
        <v>0.68681318681318682</v>
      </c>
    </row>
    <row r="22" spans="3:9" x14ac:dyDescent="0.25">
      <c r="C22" s="11">
        <v>32</v>
      </c>
      <c r="D22" s="73">
        <v>1853</v>
      </c>
      <c r="E22" s="73">
        <v>71901975</v>
      </c>
      <c r="F22" s="73">
        <v>4191</v>
      </c>
      <c r="G22" s="73">
        <v>157314346</v>
      </c>
      <c r="H22" s="78">
        <f t="shared" si="0"/>
        <v>0.30658504301786899</v>
      </c>
      <c r="I22" s="78">
        <f t="shared" si="1"/>
        <v>0.69341495698213107</v>
      </c>
    </row>
    <row r="23" spans="3:9" x14ac:dyDescent="0.25">
      <c r="C23" s="11">
        <v>33</v>
      </c>
      <c r="D23" s="73">
        <v>1970</v>
      </c>
      <c r="E23" s="73">
        <v>78157003</v>
      </c>
      <c r="F23" s="73">
        <v>4382</v>
      </c>
      <c r="G23" s="73">
        <v>169796505</v>
      </c>
      <c r="H23" s="78">
        <f t="shared" si="0"/>
        <v>0.31013853904282118</v>
      </c>
      <c r="I23" s="78">
        <f t="shared" si="1"/>
        <v>0.68986146095717882</v>
      </c>
    </row>
    <row r="24" spans="3:9" x14ac:dyDescent="0.25">
      <c r="C24" s="11">
        <v>34</v>
      </c>
      <c r="D24" s="73">
        <v>2022</v>
      </c>
      <c r="E24" s="73">
        <v>82602767</v>
      </c>
      <c r="F24" s="73">
        <v>4562</v>
      </c>
      <c r="G24" s="73">
        <v>180565353</v>
      </c>
      <c r="H24" s="78">
        <f t="shared" si="0"/>
        <v>0.30710814094775213</v>
      </c>
      <c r="I24" s="78">
        <f t="shared" si="1"/>
        <v>0.69289185905224793</v>
      </c>
    </row>
    <row r="25" spans="3:9" x14ac:dyDescent="0.25">
      <c r="C25" s="11">
        <v>35</v>
      </c>
      <c r="D25" s="73">
        <v>2090</v>
      </c>
      <c r="E25" s="73">
        <v>88808182</v>
      </c>
      <c r="F25" s="73">
        <v>4677</v>
      </c>
      <c r="G25" s="73">
        <v>190559611</v>
      </c>
      <c r="H25" s="78">
        <f t="shared" si="0"/>
        <v>0.3088517807004581</v>
      </c>
      <c r="I25" s="78">
        <f t="shared" si="1"/>
        <v>0.69114821929954184</v>
      </c>
    </row>
    <row r="26" spans="3:9" x14ac:dyDescent="0.25">
      <c r="C26" s="11">
        <v>36</v>
      </c>
      <c r="D26" s="73">
        <v>2193</v>
      </c>
      <c r="E26" s="73">
        <v>96549384</v>
      </c>
      <c r="F26" s="73">
        <v>4727</v>
      </c>
      <c r="G26" s="73">
        <v>191859674</v>
      </c>
      <c r="H26" s="78">
        <f t="shared" si="0"/>
        <v>0.31690751445086707</v>
      </c>
      <c r="I26" s="78">
        <f t="shared" si="1"/>
        <v>0.68309248554913293</v>
      </c>
    </row>
    <row r="27" spans="3:9" x14ac:dyDescent="0.25">
      <c r="C27" s="11">
        <v>37</v>
      </c>
      <c r="D27" s="73">
        <v>2100</v>
      </c>
      <c r="E27" s="73">
        <v>95178750</v>
      </c>
      <c r="F27" s="73">
        <v>4799</v>
      </c>
      <c r="G27" s="73">
        <v>199274061</v>
      </c>
      <c r="H27" s="78">
        <f t="shared" si="0"/>
        <v>0.30439194086099436</v>
      </c>
      <c r="I27" s="78">
        <f t="shared" si="1"/>
        <v>0.6956080591390057</v>
      </c>
    </row>
    <row r="28" spans="3:9" x14ac:dyDescent="0.25">
      <c r="C28" s="11">
        <v>38</v>
      </c>
      <c r="D28" s="73">
        <v>2188</v>
      </c>
      <c r="E28" s="73">
        <v>100093934</v>
      </c>
      <c r="F28" s="73">
        <v>4880</v>
      </c>
      <c r="G28" s="73">
        <v>205230052</v>
      </c>
      <c r="H28" s="78">
        <f t="shared" si="0"/>
        <v>0.30956423316355403</v>
      </c>
      <c r="I28" s="78">
        <f t="shared" si="1"/>
        <v>0.69043576683644592</v>
      </c>
    </row>
    <row r="29" spans="3:9" x14ac:dyDescent="0.25">
      <c r="C29" s="11">
        <v>39</v>
      </c>
      <c r="D29" s="73">
        <v>2202</v>
      </c>
      <c r="E29" s="73">
        <v>103154750</v>
      </c>
      <c r="F29" s="73">
        <v>5040</v>
      </c>
      <c r="G29" s="73">
        <v>211646629</v>
      </c>
      <c r="H29" s="78">
        <f t="shared" si="0"/>
        <v>0.30405965202982599</v>
      </c>
      <c r="I29" s="78">
        <f t="shared" si="1"/>
        <v>0.69594034797017401</v>
      </c>
    </row>
    <row r="30" spans="3:9" x14ac:dyDescent="0.25">
      <c r="C30" s="11">
        <v>40</v>
      </c>
      <c r="D30" s="73">
        <v>2179</v>
      </c>
      <c r="E30" s="73">
        <v>103613890</v>
      </c>
      <c r="F30" s="73">
        <v>4935</v>
      </c>
      <c r="G30" s="73">
        <v>210881021</v>
      </c>
      <c r="H30" s="78">
        <f t="shared" si="0"/>
        <v>0.30629744166432388</v>
      </c>
      <c r="I30" s="78">
        <f t="shared" si="1"/>
        <v>0.69370255833567618</v>
      </c>
    </row>
    <row r="31" spans="3:9" x14ac:dyDescent="0.25">
      <c r="C31" s="11">
        <v>41</v>
      </c>
      <c r="D31" s="73">
        <v>2290</v>
      </c>
      <c r="E31" s="73">
        <v>110646948</v>
      </c>
      <c r="F31" s="73">
        <v>5382</v>
      </c>
      <c r="G31" s="73">
        <v>229179154</v>
      </c>
      <c r="H31" s="78">
        <f t="shared" si="0"/>
        <v>0.29848800834202294</v>
      </c>
      <c r="I31" s="78">
        <f t="shared" si="1"/>
        <v>0.70151199165797706</v>
      </c>
    </row>
    <row r="32" spans="3:9" x14ac:dyDescent="0.25">
      <c r="C32" s="11">
        <v>42</v>
      </c>
      <c r="D32" s="73">
        <v>2377</v>
      </c>
      <c r="E32" s="73">
        <v>112813609</v>
      </c>
      <c r="F32" s="73">
        <v>5286</v>
      </c>
      <c r="G32" s="73">
        <v>228670717</v>
      </c>
      <c r="H32" s="78">
        <f t="shared" si="0"/>
        <v>0.31019183087563618</v>
      </c>
      <c r="I32" s="78">
        <f t="shared" si="1"/>
        <v>0.68980816912436382</v>
      </c>
    </row>
    <row r="33" spans="3:9" x14ac:dyDescent="0.25">
      <c r="C33" s="11">
        <v>43</v>
      </c>
      <c r="D33" s="73">
        <v>2481</v>
      </c>
      <c r="E33" s="73">
        <v>121074977</v>
      </c>
      <c r="F33" s="73">
        <v>5705</v>
      </c>
      <c r="G33" s="73">
        <v>244107045</v>
      </c>
      <c r="H33" s="78">
        <f t="shared" si="0"/>
        <v>0.30307842658196921</v>
      </c>
      <c r="I33" s="78">
        <f t="shared" si="1"/>
        <v>0.69692157341803074</v>
      </c>
    </row>
    <row r="34" spans="3:9" x14ac:dyDescent="0.25">
      <c r="C34" s="11">
        <v>44</v>
      </c>
      <c r="D34" s="73">
        <v>2789</v>
      </c>
      <c r="E34" s="73">
        <v>136325597</v>
      </c>
      <c r="F34" s="73">
        <v>6156</v>
      </c>
      <c r="G34" s="73">
        <v>269653227</v>
      </c>
      <c r="H34" s="78">
        <f t="shared" si="0"/>
        <v>0.31179429849077694</v>
      </c>
      <c r="I34" s="78">
        <f t="shared" si="1"/>
        <v>0.688205701509223</v>
      </c>
    </row>
    <row r="35" spans="3:9" x14ac:dyDescent="0.25">
      <c r="C35" s="11">
        <v>45</v>
      </c>
      <c r="D35" s="73">
        <v>3083</v>
      </c>
      <c r="E35" s="73">
        <v>151993932</v>
      </c>
      <c r="F35" s="73">
        <v>6811</v>
      </c>
      <c r="G35" s="73">
        <v>295940822</v>
      </c>
      <c r="H35" s="78">
        <f t="shared" si="0"/>
        <v>0.31160299171214878</v>
      </c>
      <c r="I35" s="78">
        <f t="shared" si="1"/>
        <v>0.68839700828785122</v>
      </c>
    </row>
    <row r="36" spans="3:9" x14ac:dyDescent="0.25">
      <c r="C36" s="11">
        <v>46</v>
      </c>
      <c r="D36" s="73">
        <v>2884</v>
      </c>
      <c r="E36" s="73">
        <v>149020847</v>
      </c>
      <c r="F36" s="73">
        <v>6790</v>
      </c>
      <c r="G36" s="73">
        <v>297332951</v>
      </c>
      <c r="H36" s="78">
        <f t="shared" si="0"/>
        <v>0.29811866859623731</v>
      </c>
      <c r="I36" s="78">
        <f t="shared" si="1"/>
        <v>0.70188133140376263</v>
      </c>
    </row>
    <row r="37" spans="3:9" x14ac:dyDescent="0.25">
      <c r="C37" s="11">
        <v>47</v>
      </c>
      <c r="D37" s="73">
        <v>2851</v>
      </c>
      <c r="E37" s="73">
        <v>146521543</v>
      </c>
      <c r="F37" s="73">
        <v>6481</v>
      </c>
      <c r="G37" s="73">
        <v>284682451</v>
      </c>
      <c r="H37" s="78">
        <f t="shared" si="0"/>
        <v>0.30550792970424345</v>
      </c>
      <c r="I37" s="78">
        <f t="shared" si="1"/>
        <v>0.69449207029575655</v>
      </c>
    </row>
    <row r="38" spans="3:9" x14ac:dyDescent="0.25">
      <c r="C38" s="11">
        <v>48</v>
      </c>
      <c r="D38" s="73">
        <v>2742</v>
      </c>
      <c r="E38" s="73">
        <v>140547211</v>
      </c>
      <c r="F38" s="73">
        <v>6162</v>
      </c>
      <c r="G38" s="73">
        <v>263850084</v>
      </c>
      <c r="H38" s="78">
        <f t="shared" si="0"/>
        <v>0.30795148247978438</v>
      </c>
      <c r="I38" s="78">
        <f t="shared" si="1"/>
        <v>0.69204851752021568</v>
      </c>
    </row>
    <row r="39" spans="3:9" x14ac:dyDescent="0.25">
      <c r="C39" s="11">
        <v>49</v>
      </c>
      <c r="D39" s="73">
        <v>2675</v>
      </c>
      <c r="E39" s="73">
        <v>137061370</v>
      </c>
      <c r="F39" s="73">
        <v>6131</v>
      </c>
      <c r="G39" s="73">
        <v>264554435</v>
      </c>
      <c r="H39" s="78">
        <f t="shared" si="0"/>
        <v>0.30377015671133317</v>
      </c>
      <c r="I39" s="78">
        <f t="shared" si="1"/>
        <v>0.69622984328866677</v>
      </c>
    </row>
    <row r="40" spans="3:9" x14ac:dyDescent="0.25">
      <c r="C40" s="11">
        <v>50</v>
      </c>
      <c r="D40" s="73">
        <v>2683</v>
      </c>
      <c r="E40" s="73">
        <v>137817610</v>
      </c>
      <c r="F40" s="73">
        <v>6015</v>
      </c>
      <c r="G40" s="73">
        <v>257859970</v>
      </c>
      <c r="H40" s="78">
        <f t="shared" si="0"/>
        <v>0.30846171533685907</v>
      </c>
      <c r="I40" s="78">
        <f t="shared" si="1"/>
        <v>0.69153828466314093</v>
      </c>
    </row>
    <row r="41" spans="3:9" x14ac:dyDescent="0.25">
      <c r="C41" s="11">
        <v>51</v>
      </c>
      <c r="D41" s="73">
        <v>2644</v>
      </c>
      <c r="E41" s="73">
        <v>132233892</v>
      </c>
      <c r="F41" s="73">
        <v>6153</v>
      </c>
      <c r="G41" s="73">
        <v>264984428</v>
      </c>
      <c r="H41" s="78">
        <f t="shared" si="0"/>
        <v>0.30055700807093327</v>
      </c>
      <c r="I41" s="78">
        <f t="shared" si="1"/>
        <v>0.69944299192906678</v>
      </c>
    </row>
    <row r="42" spans="3:9" x14ac:dyDescent="0.25">
      <c r="C42" s="11">
        <v>52</v>
      </c>
      <c r="D42" s="73">
        <v>2713</v>
      </c>
      <c r="E42" s="73">
        <v>139327880</v>
      </c>
      <c r="F42" s="73">
        <v>6080</v>
      </c>
      <c r="G42" s="73">
        <v>263213279</v>
      </c>
      <c r="H42" s="78">
        <f t="shared" si="0"/>
        <v>0.30854088479472308</v>
      </c>
      <c r="I42" s="78">
        <f t="shared" si="1"/>
        <v>0.69145911520527692</v>
      </c>
    </row>
    <row r="43" spans="3:9" x14ac:dyDescent="0.25">
      <c r="C43" s="11">
        <v>53</v>
      </c>
      <c r="D43" s="73">
        <v>2689</v>
      </c>
      <c r="E43" s="73">
        <v>138090467</v>
      </c>
      <c r="F43" s="73">
        <v>6031</v>
      </c>
      <c r="G43" s="73">
        <v>260585092</v>
      </c>
      <c r="H43" s="78">
        <f t="shared" si="0"/>
        <v>0.30837155963302754</v>
      </c>
      <c r="I43" s="78">
        <f t="shared" si="1"/>
        <v>0.69162844036697246</v>
      </c>
    </row>
    <row r="44" spans="3:9" x14ac:dyDescent="0.25">
      <c r="C44" s="11">
        <v>54</v>
      </c>
      <c r="D44" s="73">
        <v>2593</v>
      </c>
      <c r="E44" s="73">
        <v>131916650</v>
      </c>
      <c r="F44" s="73">
        <v>6115</v>
      </c>
      <c r="G44" s="73">
        <v>264283495</v>
      </c>
      <c r="H44" s="78">
        <f t="shared" si="0"/>
        <v>0.29777216352779051</v>
      </c>
      <c r="I44" s="78">
        <f t="shared" si="1"/>
        <v>0.70222783647220943</v>
      </c>
    </row>
    <row r="45" spans="3:9" x14ac:dyDescent="0.25">
      <c r="C45" s="11">
        <v>55</v>
      </c>
      <c r="D45" s="73">
        <v>2568</v>
      </c>
      <c r="E45" s="73">
        <v>129813193</v>
      </c>
      <c r="F45" s="73">
        <v>5902</v>
      </c>
      <c r="G45" s="73">
        <v>254638479</v>
      </c>
      <c r="H45" s="78">
        <f t="shared" si="0"/>
        <v>0.30318772136953953</v>
      </c>
      <c r="I45" s="78">
        <f t="shared" si="1"/>
        <v>0.69681227863046047</v>
      </c>
    </row>
    <row r="46" spans="3:9" x14ac:dyDescent="0.25">
      <c r="C46" s="11">
        <v>56</v>
      </c>
      <c r="D46" s="73">
        <v>2411</v>
      </c>
      <c r="E46" s="73">
        <v>118769071</v>
      </c>
      <c r="F46" s="73">
        <v>5722</v>
      </c>
      <c r="G46" s="73">
        <v>251535232</v>
      </c>
      <c r="H46" s="78">
        <f t="shared" si="0"/>
        <v>0.29644657567933114</v>
      </c>
      <c r="I46" s="78">
        <f t="shared" si="1"/>
        <v>0.70355342432066892</v>
      </c>
    </row>
    <row r="47" spans="3:9" x14ac:dyDescent="0.25">
      <c r="C47" s="74">
        <v>57</v>
      </c>
      <c r="D47" s="75">
        <v>2444</v>
      </c>
      <c r="E47" s="75">
        <v>121866803</v>
      </c>
      <c r="F47" s="75">
        <v>5490</v>
      </c>
      <c r="G47" s="75">
        <v>238635429</v>
      </c>
      <c r="H47" s="78">
        <f t="shared" si="0"/>
        <v>0.30804134106377618</v>
      </c>
      <c r="I47" s="78">
        <f t="shared" si="1"/>
        <v>0.69195865893622388</v>
      </c>
    </row>
    <row r="48" spans="3:9" x14ac:dyDescent="0.25">
      <c r="C48" s="79">
        <v>58</v>
      </c>
      <c r="D48" s="73">
        <v>2367</v>
      </c>
      <c r="E48" s="72" t="s">
        <v>148</v>
      </c>
      <c r="F48" s="73">
        <v>5414</v>
      </c>
      <c r="G48" s="80" t="s">
        <v>149</v>
      </c>
      <c r="H48" s="78">
        <f t="shared" ref="H48:H82" si="2">D48/(D48+F48)</f>
        <v>0.30420254466006941</v>
      </c>
      <c r="I48" s="78">
        <f t="shared" ref="I48:I82" si="3">F48/(D48+F48)</f>
        <v>0.69579745533993065</v>
      </c>
    </row>
    <row r="49" spans="3:9" x14ac:dyDescent="0.25">
      <c r="C49" s="79">
        <v>59</v>
      </c>
      <c r="D49" s="73">
        <v>2329</v>
      </c>
      <c r="E49" s="73">
        <v>119723609</v>
      </c>
      <c r="F49" s="73">
        <v>5205</v>
      </c>
      <c r="G49" s="81">
        <v>232336315</v>
      </c>
      <c r="H49" s="78">
        <f t="shared" si="2"/>
        <v>0.30913193522697108</v>
      </c>
      <c r="I49" s="78">
        <f t="shared" si="3"/>
        <v>0.69086806477302898</v>
      </c>
    </row>
    <row r="50" spans="3:9" x14ac:dyDescent="0.25">
      <c r="C50" s="79">
        <v>60</v>
      </c>
      <c r="D50" s="73">
        <v>2197</v>
      </c>
      <c r="E50" s="73">
        <v>112429189</v>
      </c>
      <c r="F50" s="73">
        <v>4712</v>
      </c>
      <c r="G50" s="81">
        <v>210846254</v>
      </c>
      <c r="H50" s="78">
        <f t="shared" si="2"/>
        <v>0.31799102619771313</v>
      </c>
      <c r="I50" s="78">
        <f t="shared" si="3"/>
        <v>0.68200897380228687</v>
      </c>
    </row>
    <row r="51" spans="3:9" x14ac:dyDescent="0.25">
      <c r="C51" s="79">
        <v>61</v>
      </c>
      <c r="D51" s="73">
        <v>1979</v>
      </c>
      <c r="E51" s="73">
        <v>103982292</v>
      </c>
      <c r="F51" s="73">
        <v>3966</v>
      </c>
      <c r="G51" s="81">
        <v>175261836</v>
      </c>
      <c r="H51" s="78">
        <f t="shared" si="2"/>
        <v>0.33288477712363329</v>
      </c>
      <c r="I51" s="78">
        <f t="shared" si="3"/>
        <v>0.66711522287636671</v>
      </c>
    </row>
    <row r="52" spans="3:9" x14ac:dyDescent="0.25">
      <c r="C52" s="79">
        <v>62</v>
      </c>
      <c r="D52" s="73">
        <v>1826</v>
      </c>
      <c r="E52" s="73">
        <v>96336067</v>
      </c>
      <c r="F52" s="73">
        <v>3517</v>
      </c>
      <c r="G52" s="81">
        <v>159668417</v>
      </c>
      <c r="H52" s="78">
        <f t="shared" si="2"/>
        <v>0.34175556803294027</v>
      </c>
      <c r="I52" s="78">
        <f t="shared" si="3"/>
        <v>0.65824443196705973</v>
      </c>
    </row>
    <row r="53" spans="3:9" x14ac:dyDescent="0.25">
      <c r="C53" s="79">
        <v>63</v>
      </c>
      <c r="D53" s="73">
        <v>1366</v>
      </c>
      <c r="E53" s="73">
        <v>74426087</v>
      </c>
      <c r="F53" s="73">
        <v>2609</v>
      </c>
      <c r="G53" s="81">
        <v>120063752</v>
      </c>
      <c r="H53" s="78">
        <f t="shared" si="2"/>
        <v>0.34364779874213836</v>
      </c>
      <c r="I53" s="78">
        <f t="shared" si="3"/>
        <v>0.65635220125786164</v>
      </c>
    </row>
    <row r="54" spans="3:9" x14ac:dyDescent="0.25">
      <c r="C54" s="79">
        <v>64</v>
      </c>
      <c r="D54" s="73">
        <v>1157</v>
      </c>
      <c r="E54" s="73">
        <v>64156205</v>
      </c>
      <c r="F54" s="73">
        <v>2063</v>
      </c>
      <c r="G54" s="81">
        <v>98433001</v>
      </c>
      <c r="H54" s="78">
        <f t="shared" si="2"/>
        <v>0.3593167701863354</v>
      </c>
      <c r="I54" s="78">
        <f t="shared" si="3"/>
        <v>0.64068322981366455</v>
      </c>
    </row>
    <row r="55" spans="3:9" x14ac:dyDescent="0.25">
      <c r="C55" s="79">
        <v>65</v>
      </c>
      <c r="D55" s="71">
        <v>963</v>
      </c>
      <c r="E55" s="73">
        <v>55433664</v>
      </c>
      <c r="F55" s="73">
        <v>1639</v>
      </c>
      <c r="G55" s="81">
        <v>77868952</v>
      </c>
      <c r="H55" s="78">
        <f t="shared" si="2"/>
        <v>0.37009992313604917</v>
      </c>
      <c r="I55" s="78">
        <f t="shared" si="3"/>
        <v>0.62990007686395078</v>
      </c>
    </row>
    <row r="56" spans="3:9" x14ac:dyDescent="0.25">
      <c r="C56" s="79">
        <v>66</v>
      </c>
      <c r="D56" s="71">
        <v>670</v>
      </c>
      <c r="E56" s="73">
        <v>39484350</v>
      </c>
      <c r="F56" s="73">
        <v>1040</v>
      </c>
      <c r="G56" s="81">
        <v>47302129</v>
      </c>
      <c r="H56" s="78">
        <f t="shared" si="2"/>
        <v>0.391812865497076</v>
      </c>
      <c r="I56" s="78">
        <f t="shared" si="3"/>
        <v>0.60818713450292394</v>
      </c>
    </row>
    <row r="57" spans="3:9" x14ac:dyDescent="0.25">
      <c r="C57" s="79">
        <v>67</v>
      </c>
      <c r="D57" s="71">
        <v>543</v>
      </c>
      <c r="E57" s="73">
        <v>33923584</v>
      </c>
      <c r="F57" s="71">
        <v>701</v>
      </c>
      <c r="G57" s="81">
        <v>32809516</v>
      </c>
      <c r="H57" s="78">
        <f t="shared" si="2"/>
        <v>0.43649517684887462</v>
      </c>
      <c r="I57" s="78">
        <f t="shared" si="3"/>
        <v>0.56350482315112538</v>
      </c>
    </row>
    <row r="58" spans="3:9" x14ac:dyDescent="0.25">
      <c r="C58" s="79">
        <v>68</v>
      </c>
      <c r="D58" s="71">
        <v>423</v>
      </c>
      <c r="E58" s="73">
        <v>26872853</v>
      </c>
      <c r="F58" s="71">
        <v>545</v>
      </c>
      <c r="G58" s="81">
        <v>25036175</v>
      </c>
      <c r="H58" s="78">
        <f t="shared" si="2"/>
        <v>0.43698347107438018</v>
      </c>
      <c r="I58" s="78">
        <f t="shared" si="3"/>
        <v>0.56301652892561982</v>
      </c>
    </row>
    <row r="59" spans="3:9" x14ac:dyDescent="0.25">
      <c r="C59" s="79">
        <v>69</v>
      </c>
      <c r="D59" s="71">
        <v>403</v>
      </c>
      <c r="E59" s="73">
        <v>23886120</v>
      </c>
      <c r="F59" s="71">
        <v>493</v>
      </c>
      <c r="G59" s="81">
        <v>22132584</v>
      </c>
      <c r="H59" s="78">
        <f t="shared" si="2"/>
        <v>0.4497767857142857</v>
      </c>
      <c r="I59" s="78">
        <f t="shared" si="3"/>
        <v>0.5502232142857143</v>
      </c>
    </row>
    <row r="60" spans="3:9" x14ac:dyDescent="0.25">
      <c r="C60" s="79">
        <v>70</v>
      </c>
      <c r="D60" s="71">
        <v>230</v>
      </c>
      <c r="E60" s="73">
        <v>13717221</v>
      </c>
      <c r="F60" s="71">
        <v>275</v>
      </c>
      <c r="G60" s="81">
        <v>12225328</v>
      </c>
      <c r="H60" s="78">
        <f t="shared" si="2"/>
        <v>0.45544554455445546</v>
      </c>
      <c r="I60" s="78">
        <f t="shared" si="3"/>
        <v>0.54455445544554459</v>
      </c>
    </row>
    <row r="61" spans="3:9" x14ac:dyDescent="0.25">
      <c r="C61" s="79">
        <v>71</v>
      </c>
      <c r="D61" s="71">
        <v>174</v>
      </c>
      <c r="E61" s="73">
        <v>9166599</v>
      </c>
      <c r="F61" s="71">
        <v>208</v>
      </c>
      <c r="G61" s="81">
        <v>8630328</v>
      </c>
      <c r="H61" s="78">
        <f t="shared" si="2"/>
        <v>0.45549738219895286</v>
      </c>
      <c r="I61" s="78">
        <f t="shared" si="3"/>
        <v>0.54450261780104714</v>
      </c>
    </row>
    <row r="62" spans="3:9" x14ac:dyDescent="0.25">
      <c r="C62" s="79">
        <v>72</v>
      </c>
      <c r="D62" s="71">
        <v>148</v>
      </c>
      <c r="E62" s="73">
        <v>7637385</v>
      </c>
      <c r="F62" s="71">
        <v>148</v>
      </c>
      <c r="G62" s="81">
        <v>6031756</v>
      </c>
      <c r="H62" s="78">
        <f t="shared" si="2"/>
        <v>0.5</v>
      </c>
      <c r="I62" s="78">
        <f t="shared" si="3"/>
        <v>0.5</v>
      </c>
    </row>
    <row r="63" spans="3:9" x14ac:dyDescent="0.25">
      <c r="C63" s="79">
        <v>73</v>
      </c>
      <c r="D63" s="71">
        <v>126</v>
      </c>
      <c r="E63" s="73">
        <v>6898517</v>
      </c>
      <c r="F63" s="71">
        <v>135</v>
      </c>
      <c r="G63" s="81">
        <v>5207314</v>
      </c>
      <c r="H63" s="78">
        <f t="shared" si="2"/>
        <v>0.48275862068965519</v>
      </c>
      <c r="I63" s="78">
        <f t="shared" si="3"/>
        <v>0.51724137931034486</v>
      </c>
    </row>
    <row r="64" spans="3:9" x14ac:dyDescent="0.25">
      <c r="C64" s="79">
        <v>74</v>
      </c>
      <c r="D64" s="71">
        <v>78</v>
      </c>
      <c r="E64" s="73">
        <v>4221437</v>
      </c>
      <c r="F64" s="71">
        <v>86</v>
      </c>
      <c r="G64" s="81">
        <v>3533355</v>
      </c>
      <c r="H64" s="78">
        <f t="shared" si="2"/>
        <v>0.47560975609756095</v>
      </c>
      <c r="I64" s="78">
        <f t="shared" si="3"/>
        <v>0.52439024390243905</v>
      </c>
    </row>
    <row r="65" spans="3:9" x14ac:dyDescent="0.25">
      <c r="C65" s="79">
        <v>75</v>
      </c>
      <c r="D65" s="71">
        <v>77</v>
      </c>
      <c r="E65" s="73">
        <v>3895561</v>
      </c>
      <c r="F65" s="71">
        <v>62</v>
      </c>
      <c r="G65" s="81">
        <v>2537446</v>
      </c>
      <c r="H65" s="78">
        <f t="shared" si="2"/>
        <v>0.5539568345323741</v>
      </c>
      <c r="I65" s="78">
        <f t="shared" si="3"/>
        <v>0.4460431654676259</v>
      </c>
    </row>
    <row r="66" spans="3:9" x14ac:dyDescent="0.25">
      <c r="C66" s="79">
        <v>76</v>
      </c>
      <c r="D66" s="71">
        <v>55</v>
      </c>
      <c r="E66" s="73">
        <v>3452103</v>
      </c>
      <c r="F66" s="71">
        <v>36</v>
      </c>
      <c r="G66" s="81">
        <v>1622596</v>
      </c>
      <c r="H66" s="78">
        <f t="shared" si="2"/>
        <v>0.60439560439560436</v>
      </c>
      <c r="I66" s="78">
        <f t="shared" si="3"/>
        <v>0.39560439560439559</v>
      </c>
    </row>
    <row r="67" spans="3:9" x14ac:dyDescent="0.25">
      <c r="C67" s="79">
        <v>77</v>
      </c>
      <c r="D67" s="71">
        <v>47</v>
      </c>
      <c r="E67" s="73">
        <v>2045423</v>
      </c>
      <c r="F67" s="71">
        <v>29</v>
      </c>
      <c r="G67" s="81">
        <v>996755</v>
      </c>
      <c r="H67" s="78">
        <f t="shared" si="2"/>
        <v>0.61842105263157898</v>
      </c>
      <c r="I67" s="78">
        <f t="shared" si="3"/>
        <v>0.38157894736842107</v>
      </c>
    </row>
    <row r="68" spans="3:9" x14ac:dyDescent="0.25">
      <c r="C68" s="79">
        <v>78</v>
      </c>
      <c r="D68" s="71">
        <v>28</v>
      </c>
      <c r="E68" s="73">
        <v>1261310</v>
      </c>
      <c r="F68" s="71">
        <v>24</v>
      </c>
      <c r="G68" s="81">
        <v>831753</v>
      </c>
      <c r="H68" s="78">
        <f t="shared" si="2"/>
        <v>0.53846153846153844</v>
      </c>
      <c r="I68" s="78">
        <f t="shared" si="3"/>
        <v>0.46153846153846156</v>
      </c>
    </row>
    <row r="69" spans="3:9" x14ac:dyDescent="0.25">
      <c r="C69" s="79">
        <v>79</v>
      </c>
      <c r="D69" s="71">
        <v>21</v>
      </c>
      <c r="E69" s="73">
        <v>1025560</v>
      </c>
      <c r="F69" s="71">
        <v>15</v>
      </c>
      <c r="G69" s="81">
        <v>616806</v>
      </c>
      <c r="H69" s="78">
        <f t="shared" si="2"/>
        <v>0.58333333333333337</v>
      </c>
      <c r="I69" s="78">
        <f t="shared" si="3"/>
        <v>0.41666666666666669</v>
      </c>
    </row>
    <row r="70" spans="3:9" x14ac:dyDescent="0.25">
      <c r="C70" s="79">
        <v>80</v>
      </c>
      <c r="D70" s="71">
        <v>18</v>
      </c>
      <c r="E70" s="73">
        <v>829088</v>
      </c>
      <c r="F70" s="71">
        <v>11</v>
      </c>
      <c r="G70" s="81">
        <v>499174</v>
      </c>
      <c r="H70" s="78">
        <f t="shared" si="2"/>
        <v>0.62068965517241381</v>
      </c>
      <c r="I70" s="78">
        <f t="shared" si="3"/>
        <v>0.37931034482758619</v>
      </c>
    </row>
    <row r="71" spans="3:9" x14ac:dyDescent="0.25">
      <c r="C71" s="79">
        <v>81</v>
      </c>
      <c r="D71" s="71">
        <v>12</v>
      </c>
      <c r="E71" s="73">
        <v>813298</v>
      </c>
      <c r="F71" s="71">
        <v>8</v>
      </c>
      <c r="G71" s="81">
        <v>204621</v>
      </c>
      <c r="H71" s="78">
        <f t="shared" si="2"/>
        <v>0.6</v>
      </c>
      <c r="I71" s="78">
        <f t="shared" si="3"/>
        <v>0.4</v>
      </c>
    </row>
    <row r="72" spans="3:9" x14ac:dyDescent="0.25">
      <c r="C72" s="79">
        <v>82</v>
      </c>
      <c r="D72" s="71">
        <v>10</v>
      </c>
      <c r="E72" s="73">
        <v>537331</v>
      </c>
      <c r="F72" s="71">
        <v>4</v>
      </c>
      <c r="G72" s="81">
        <v>159368</v>
      </c>
      <c r="H72" s="78">
        <f t="shared" si="2"/>
        <v>0.7142857142857143</v>
      </c>
      <c r="I72" s="78">
        <f t="shared" si="3"/>
        <v>0.2857142857142857</v>
      </c>
    </row>
    <row r="73" spans="3:9" x14ac:dyDescent="0.25">
      <c r="C73" s="79">
        <v>83</v>
      </c>
      <c r="D73" s="71">
        <v>5</v>
      </c>
      <c r="E73" s="73">
        <v>394634</v>
      </c>
      <c r="F73" s="71">
        <v>9</v>
      </c>
      <c r="G73" s="81">
        <v>301659</v>
      </c>
      <c r="H73" s="78">
        <f t="shared" si="2"/>
        <v>0.35714285714285715</v>
      </c>
      <c r="I73" s="78">
        <f t="shared" si="3"/>
        <v>0.6428571428571429</v>
      </c>
    </row>
    <row r="74" spans="3:9" x14ac:dyDescent="0.25">
      <c r="C74" s="79">
        <v>84</v>
      </c>
      <c r="D74" s="71">
        <v>6</v>
      </c>
      <c r="E74" s="73">
        <v>514708</v>
      </c>
      <c r="F74" s="71">
        <v>4</v>
      </c>
      <c r="G74" s="81">
        <v>144481</v>
      </c>
      <c r="H74" s="78">
        <f t="shared" si="2"/>
        <v>0.6</v>
      </c>
      <c r="I74" s="78">
        <f t="shared" si="3"/>
        <v>0.4</v>
      </c>
    </row>
    <row r="75" spans="3:9" x14ac:dyDescent="0.25">
      <c r="C75" s="79">
        <v>85</v>
      </c>
      <c r="D75" s="71">
        <v>2</v>
      </c>
      <c r="E75" s="73">
        <v>259070</v>
      </c>
      <c r="F75" s="71">
        <v>1</v>
      </c>
      <c r="G75" s="81">
        <v>33107</v>
      </c>
      <c r="H75" s="78">
        <f t="shared" si="2"/>
        <v>0.66666666666666663</v>
      </c>
      <c r="I75" s="78">
        <f t="shared" si="3"/>
        <v>0.33333333333333331</v>
      </c>
    </row>
    <row r="76" spans="3:9" x14ac:dyDescent="0.25">
      <c r="C76" s="79">
        <v>86</v>
      </c>
      <c r="D76" s="71">
        <v>2</v>
      </c>
      <c r="E76" s="73">
        <v>106387</v>
      </c>
      <c r="F76" s="71">
        <v>1</v>
      </c>
      <c r="G76" s="81">
        <v>45472</v>
      </c>
      <c r="H76" s="78">
        <f t="shared" si="2"/>
        <v>0.66666666666666663</v>
      </c>
      <c r="I76" s="78">
        <f t="shared" si="3"/>
        <v>0.33333333333333331</v>
      </c>
    </row>
    <row r="77" spans="3:9" x14ac:dyDescent="0.25">
      <c r="C77" s="79">
        <v>87</v>
      </c>
      <c r="D77" s="71">
        <v>1</v>
      </c>
      <c r="E77" s="73">
        <v>30658</v>
      </c>
      <c r="F77" s="82"/>
      <c r="G77" s="82"/>
      <c r="H77" s="78">
        <f t="shared" si="2"/>
        <v>1</v>
      </c>
      <c r="I77" s="78">
        <f t="shared" si="3"/>
        <v>0</v>
      </c>
    </row>
    <row r="78" spans="3:9" x14ac:dyDescent="0.25">
      <c r="C78" s="79">
        <v>88</v>
      </c>
      <c r="D78" s="71">
        <v>1</v>
      </c>
      <c r="E78" s="73">
        <v>76884</v>
      </c>
      <c r="F78" s="82"/>
      <c r="G78" s="82"/>
      <c r="H78" s="78">
        <f t="shared" si="2"/>
        <v>1</v>
      </c>
      <c r="I78" s="78">
        <f t="shared" si="3"/>
        <v>0</v>
      </c>
    </row>
    <row r="79" spans="3:9" x14ac:dyDescent="0.25">
      <c r="C79" s="79">
        <v>89</v>
      </c>
      <c r="D79" s="82"/>
      <c r="E79" s="82"/>
      <c r="F79" s="71">
        <v>3</v>
      </c>
      <c r="G79" s="81">
        <v>93598</v>
      </c>
      <c r="H79" s="78">
        <f t="shared" si="2"/>
        <v>0</v>
      </c>
      <c r="I79" s="78">
        <f t="shared" si="3"/>
        <v>1</v>
      </c>
    </row>
    <row r="80" spans="3:9" x14ac:dyDescent="0.25">
      <c r="C80" s="79">
        <v>90</v>
      </c>
      <c r="D80" s="82"/>
      <c r="E80" s="82"/>
      <c r="F80" s="71">
        <v>1</v>
      </c>
      <c r="G80" s="81">
        <v>21235</v>
      </c>
      <c r="H80" s="78">
        <f t="shared" si="2"/>
        <v>0</v>
      </c>
      <c r="I80" s="78">
        <f t="shared" si="3"/>
        <v>1</v>
      </c>
    </row>
    <row r="81" spans="3:9" x14ac:dyDescent="0.25">
      <c r="C81" s="79">
        <v>91</v>
      </c>
      <c r="D81" s="71">
        <v>1</v>
      </c>
      <c r="E81" s="73">
        <v>18399</v>
      </c>
      <c r="F81" s="82"/>
      <c r="G81" s="82"/>
      <c r="H81" s="78">
        <f t="shared" si="2"/>
        <v>1</v>
      </c>
      <c r="I81" s="78">
        <f t="shared" si="3"/>
        <v>0</v>
      </c>
    </row>
    <row r="82" spans="3:9" x14ac:dyDescent="0.25">
      <c r="C82" s="83" t="s">
        <v>150</v>
      </c>
      <c r="D82" s="84">
        <v>94752</v>
      </c>
      <c r="E82" s="85">
        <v>4443191294</v>
      </c>
      <c r="F82" s="84">
        <v>210539</v>
      </c>
      <c r="G82" s="86">
        <v>8702410860</v>
      </c>
      <c r="H82" s="78">
        <f t="shared" si="2"/>
        <v>0.31036617522298399</v>
      </c>
      <c r="I82" s="78">
        <f t="shared" si="3"/>
        <v>0.68963382477701607</v>
      </c>
    </row>
  </sheetData>
  <hyperlinks>
    <hyperlink ref="A1" location="TOC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D56" sqref="D56"/>
    </sheetView>
  </sheetViews>
  <sheetFormatPr defaultRowHeight="15" x14ac:dyDescent="0.25"/>
  <cols>
    <col min="2" max="3" width="15.140625" customWidth="1"/>
    <col min="5" max="5" width="12.28515625" customWidth="1"/>
    <col min="9" max="9" width="12" customWidth="1"/>
    <col min="10" max="10" width="30.28515625" customWidth="1"/>
  </cols>
  <sheetData>
    <row r="1" spans="1:15" x14ac:dyDescent="0.25">
      <c r="A1" s="1" t="s">
        <v>0</v>
      </c>
    </row>
    <row r="2" spans="1:15" x14ac:dyDescent="0.25">
      <c r="A2" s="2" t="s">
        <v>1</v>
      </c>
      <c r="B2" t="s">
        <v>75</v>
      </c>
    </row>
    <row r="3" spans="1:15" x14ac:dyDescent="0.25">
      <c r="A3" s="2" t="s">
        <v>3</v>
      </c>
      <c r="B3" t="s">
        <v>139</v>
      </c>
      <c r="K3" t="s">
        <v>154</v>
      </c>
    </row>
    <row r="6" spans="1:15" x14ac:dyDescent="0.25">
      <c r="B6" s="7" t="s">
        <v>13</v>
      </c>
      <c r="C6" s="10" t="s">
        <v>74</v>
      </c>
      <c r="D6" s="10" t="s">
        <v>131</v>
      </c>
      <c r="E6" s="10" t="s">
        <v>132</v>
      </c>
      <c r="F6" s="10" t="s">
        <v>133</v>
      </c>
      <c r="G6" s="10" t="s">
        <v>134</v>
      </c>
      <c r="H6" s="10" t="s">
        <v>137</v>
      </c>
      <c r="I6" s="10" t="s">
        <v>138</v>
      </c>
    </row>
    <row r="7" spans="1:15" x14ac:dyDescent="0.25">
      <c r="B7" s="7" t="s">
        <v>125</v>
      </c>
      <c r="C7" s="10">
        <v>2016</v>
      </c>
      <c r="D7" s="10">
        <v>151535</v>
      </c>
      <c r="E7" s="10">
        <v>46180</v>
      </c>
      <c r="F7" s="10">
        <v>103872</v>
      </c>
      <c r="G7" s="10">
        <v>3426</v>
      </c>
      <c r="H7" s="68">
        <v>94164</v>
      </c>
      <c r="I7" s="68">
        <v>210849</v>
      </c>
      <c r="J7">
        <f>H7/(H7+I7)</f>
        <v>0.30872126761810154</v>
      </c>
      <c r="K7">
        <f>SUM(D7:G7)</f>
        <v>305013</v>
      </c>
      <c r="L7" s="88">
        <f>D7/$K$7</f>
        <v>0.49681488985715361</v>
      </c>
      <c r="M7" s="88">
        <f t="shared" ref="M7:O7" si="0">E7/$K$7</f>
        <v>0.15140338280663448</v>
      </c>
      <c r="N7" s="88">
        <f t="shared" si="0"/>
        <v>0.34054941920508308</v>
      </c>
      <c r="O7" s="88">
        <f t="shared" si="0"/>
        <v>1.1232308131128837E-2</v>
      </c>
    </row>
    <row r="8" spans="1:15" x14ac:dyDescent="0.25">
      <c r="B8" s="7" t="s">
        <v>129</v>
      </c>
      <c r="C8" s="10">
        <v>2016</v>
      </c>
      <c r="D8" s="10">
        <v>2155</v>
      </c>
      <c r="E8" s="10">
        <v>795</v>
      </c>
      <c r="F8" s="10">
        <v>4488</v>
      </c>
      <c r="G8" s="10">
        <v>39</v>
      </c>
      <c r="H8" s="68">
        <v>2291</v>
      </c>
      <c r="I8" s="68">
        <v>5186</v>
      </c>
      <c r="J8">
        <f t="shared" ref="J8:J12" si="1">H8/(H8+I8)</f>
        <v>0.30640631269225627</v>
      </c>
      <c r="K8">
        <f t="shared" ref="K8:K12" si="2">SUM(D8:G8)</f>
        <v>7477</v>
      </c>
      <c r="L8" s="88">
        <f t="shared" ref="L8:L12" si="3">D8/$K$7</f>
        <v>7.0652726277240646E-3</v>
      </c>
      <c r="M8" s="88">
        <f t="shared" ref="M8:M12" si="4">E8/$K$7</f>
        <v>2.6064462826174621E-3</v>
      </c>
      <c r="N8" s="88">
        <f t="shared" ref="N8:N12" si="5">F8/$K$7</f>
        <v>1.4714126938851787E-2</v>
      </c>
      <c r="O8" s="88">
        <f t="shared" ref="O8:O12" si="6">G8/$K$7</f>
        <v>1.2786340254349813E-4</v>
      </c>
    </row>
    <row r="9" spans="1:15" x14ac:dyDescent="0.25">
      <c r="B9" s="7" t="s">
        <v>126</v>
      </c>
      <c r="C9" s="10">
        <v>2016</v>
      </c>
      <c r="D9" s="10">
        <v>55811</v>
      </c>
      <c r="E9" s="10">
        <v>12929</v>
      </c>
      <c r="F9" s="10">
        <v>81765</v>
      </c>
      <c r="G9" s="10">
        <v>1076</v>
      </c>
      <c r="H9" s="68">
        <v>45586</v>
      </c>
      <c r="I9" s="68">
        <v>105995</v>
      </c>
      <c r="J9">
        <f t="shared" si="1"/>
        <v>0.30073689974337153</v>
      </c>
      <c r="K9">
        <f t="shared" si="2"/>
        <v>151581</v>
      </c>
      <c r="L9" s="88">
        <f t="shared" si="3"/>
        <v>0.18297908613731217</v>
      </c>
      <c r="M9" s="88">
        <f t="shared" si="4"/>
        <v>4.2388357217561221E-2</v>
      </c>
      <c r="N9" s="88">
        <f t="shared" si="5"/>
        <v>0.26807054125561863</v>
      </c>
      <c r="O9" s="88">
        <f t="shared" si="6"/>
        <v>3.527718490687282E-3</v>
      </c>
    </row>
    <row r="10" spans="1:15" x14ac:dyDescent="0.25">
      <c r="B10" s="7" t="s">
        <v>127</v>
      </c>
      <c r="C10" s="10">
        <v>2016</v>
      </c>
      <c r="D10" s="10">
        <v>100133</v>
      </c>
      <c r="E10" s="10">
        <v>0</v>
      </c>
      <c r="F10" s="10">
        <v>78529</v>
      </c>
      <c r="G10" s="10">
        <v>2803</v>
      </c>
      <c r="H10" s="68">
        <f>60404 * C14/D14</f>
        <v>55881.783634973232</v>
      </c>
      <c r="I10" s="68">
        <f>C14/D14*135746</f>
        <v>125583.21636502676</v>
      </c>
      <c r="J10">
        <f t="shared" si="1"/>
        <v>0.30794799898037217</v>
      </c>
      <c r="K10">
        <f t="shared" si="2"/>
        <v>181465</v>
      </c>
      <c r="L10" s="88">
        <f t="shared" si="3"/>
        <v>0.32829092530482307</v>
      </c>
      <c r="M10" s="88">
        <f t="shared" si="4"/>
        <v>0</v>
      </c>
      <c r="N10" s="88">
        <f t="shared" si="5"/>
        <v>0.25746115739329145</v>
      </c>
      <c r="O10" s="88">
        <f t="shared" si="6"/>
        <v>9.189772239216033E-3</v>
      </c>
    </row>
    <row r="11" spans="1:15" x14ac:dyDescent="0.25">
      <c r="B11" s="7" t="s">
        <v>128</v>
      </c>
      <c r="C11" s="10">
        <v>2016</v>
      </c>
      <c r="D11" s="10">
        <v>4216</v>
      </c>
      <c r="E11" s="64">
        <v>0</v>
      </c>
      <c r="F11" s="10">
        <v>7902</v>
      </c>
      <c r="G11" s="10">
        <v>175</v>
      </c>
      <c r="H11" s="68">
        <v>3961</v>
      </c>
      <c r="I11" s="68">
        <v>8332</v>
      </c>
      <c r="J11">
        <f t="shared" si="1"/>
        <v>0.32221589522492478</v>
      </c>
      <c r="K11">
        <f t="shared" si="2"/>
        <v>12293</v>
      </c>
      <c r="L11" s="88">
        <f t="shared" si="3"/>
        <v>1.3822361669830465E-2</v>
      </c>
      <c r="M11" s="88">
        <f t="shared" si="4"/>
        <v>0</v>
      </c>
      <c r="N11" s="88">
        <f t="shared" si="5"/>
        <v>2.5907092484582624E-2</v>
      </c>
      <c r="O11" s="88">
        <f t="shared" si="6"/>
        <v>5.7374603705415833E-4</v>
      </c>
    </row>
    <row r="12" spans="1:15" x14ac:dyDescent="0.25">
      <c r="B12" s="7" t="s">
        <v>130</v>
      </c>
      <c r="C12" s="10">
        <v>2016</v>
      </c>
      <c r="D12" s="10">
        <v>4678</v>
      </c>
      <c r="E12" s="64">
        <v>0</v>
      </c>
      <c r="F12" s="10">
        <v>9584</v>
      </c>
      <c r="G12" s="10">
        <v>423</v>
      </c>
      <c r="H12" s="68">
        <f>60404 * C15/D14</f>
        <v>4522.2163650267648</v>
      </c>
      <c r="I12" s="68">
        <f>C15/D14*135746</f>
        <v>10162.783634973235</v>
      </c>
      <c r="J12">
        <f t="shared" si="1"/>
        <v>0.30794799898037212</v>
      </c>
      <c r="K12">
        <f t="shared" si="2"/>
        <v>14685</v>
      </c>
      <c r="L12" s="88">
        <f t="shared" si="3"/>
        <v>1.5337051207653444E-2</v>
      </c>
      <c r="M12" s="88">
        <f t="shared" si="4"/>
        <v>0</v>
      </c>
      <c r="N12" s="88">
        <f t="shared" si="5"/>
        <v>3.1421611537868877E-2</v>
      </c>
      <c r="O12" s="88">
        <f t="shared" si="6"/>
        <v>1.38682613527948E-3</v>
      </c>
    </row>
    <row r="13" spans="1:15" x14ac:dyDescent="0.25">
      <c r="C13" s="62"/>
    </row>
    <row r="14" spans="1:15" x14ac:dyDescent="0.25">
      <c r="C14" s="10">
        <v>181465</v>
      </c>
      <c r="D14" s="10">
        <v>196150</v>
      </c>
    </row>
    <row r="15" spans="1:15" x14ac:dyDescent="0.25">
      <c r="C15" s="10">
        <v>14685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C11" sqref="C11"/>
    </sheetView>
  </sheetViews>
  <sheetFormatPr defaultRowHeight="15" x14ac:dyDescent="0.25"/>
  <cols>
    <col min="5" max="13" width="10" bestFit="1" customWidth="1"/>
  </cols>
  <sheetData>
    <row r="1" spans="1:14" x14ac:dyDescent="0.25">
      <c r="A1" s="1" t="s">
        <v>0</v>
      </c>
    </row>
    <row r="2" spans="1:14" x14ac:dyDescent="0.25">
      <c r="A2" s="2" t="s">
        <v>1</v>
      </c>
      <c r="B2" s="2" t="s">
        <v>2</v>
      </c>
    </row>
    <row r="3" spans="1:14" x14ac:dyDescent="0.25">
      <c r="A3" s="2" t="s">
        <v>3</v>
      </c>
      <c r="B3" s="2" t="s">
        <v>97</v>
      </c>
    </row>
    <row r="6" spans="1:14" ht="24" x14ac:dyDescent="0.25">
      <c r="A6" s="24" t="s">
        <v>95</v>
      </c>
      <c r="B6" s="24"/>
      <c r="C6" s="24"/>
      <c r="D6" s="24"/>
      <c r="E6" s="27" t="s">
        <v>135</v>
      </c>
      <c r="F6" s="28" t="s">
        <v>4</v>
      </c>
      <c r="G6" s="28" t="s">
        <v>5</v>
      </c>
      <c r="H6" s="29" t="s">
        <v>6</v>
      </c>
      <c r="I6" s="29" t="s">
        <v>7</v>
      </c>
      <c r="J6" s="29" t="s">
        <v>8</v>
      </c>
      <c r="K6" s="30" t="s">
        <v>9</v>
      </c>
      <c r="L6" s="31" t="s">
        <v>10</v>
      </c>
      <c r="M6" s="31" t="s">
        <v>11</v>
      </c>
    </row>
    <row r="7" spans="1:14" x14ac:dyDescent="0.25">
      <c r="A7" s="24"/>
      <c r="B7" s="3" t="s">
        <v>13</v>
      </c>
      <c r="C7" s="3" t="s">
        <v>14</v>
      </c>
      <c r="D7" s="3" t="s">
        <v>37</v>
      </c>
      <c r="E7" s="5">
        <v>2</v>
      </c>
      <c r="F7" s="5">
        <v>7</v>
      </c>
      <c r="G7" s="5">
        <v>12</v>
      </c>
      <c r="H7" s="5">
        <v>17</v>
      </c>
      <c r="I7" s="5">
        <v>22</v>
      </c>
      <c r="J7" s="5">
        <v>27</v>
      </c>
      <c r="K7" s="5">
        <v>32</v>
      </c>
      <c r="L7" s="5">
        <v>37</v>
      </c>
      <c r="M7" s="5">
        <v>42</v>
      </c>
    </row>
    <row r="8" spans="1:14" x14ac:dyDescent="0.25">
      <c r="A8" s="24"/>
      <c r="B8" s="3" t="s">
        <v>15</v>
      </c>
      <c r="C8" s="4"/>
      <c r="D8" s="3"/>
      <c r="E8" s="23" t="s">
        <v>135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16</v>
      </c>
      <c r="L8" s="5" t="s">
        <v>17</v>
      </c>
      <c r="M8" s="5" t="s">
        <v>18</v>
      </c>
    </row>
    <row r="9" spans="1:14" x14ac:dyDescent="0.25">
      <c r="A9" s="25" t="s">
        <v>19</v>
      </c>
      <c r="B9" s="6" t="s">
        <v>20</v>
      </c>
      <c r="C9" s="5">
        <v>22</v>
      </c>
      <c r="D9" s="6" t="s">
        <v>21</v>
      </c>
      <c r="E9" s="43">
        <v>7391</v>
      </c>
      <c r="F9" s="43">
        <v>15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13">
        <f>SUM(E9:M9)</f>
        <v>7406</v>
      </c>
    </row>
    <row r="10" spans="1:14" x14ac:dyDescent="0.25">
      <c r="A10" s="25"/>
      <c r="B10" s="6" t="s">
        <v>22</v>
      </c>
      <c r="C10" s="5">
        <v>22</v>
      </c>
      <c r="D10" s="6" t="s">
        <v>21</v>
      </c>
      <c r="E10" s="43">
        <v>24316.858611825191</v>
      </c>
      <c r="F10" s="43">
        <v>30932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</row>
    <row r="11" spans="1:14" x14ac:dyDescent="0.25">
      <c r="A11" s="25" t="s">
        <v>23</v>
      </c>
      <c r="B11" s="6" t="s">
        <v>20</v>
      </c>
      <c r="C11" s="5">
        <v>27</v>
      </c>
      <c r="D11" s="6" t="s">
        <v>8</v>
      </c>
      <c r="E11" s="43">
        <v>22854</v>
      </c>
      <c r="F11" s="43">
        <v>4446</v>
      </c>
      <c r="G11" s="43">
        <v>29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13">
        <f>SUM(E11:M11)</f>
        <v>27329</v>
      </c>
    </row>
    <row r="12" spans="1:14" x14ac:dyDescent="0.25">
      <c r="A12" s="25"/>
      <c r="B12" s="6" t="s">
        <v>22</v>
      </c>
      <c r="C12" s="5">
        <v>27</v>
      </c>
      <c r="D12" s="6" t="s">
        <v>8</v>
      </c>
      <c r="E12" s="43">
        <v>32626.503544237334</v>
      </c>
      <c r="F12" s="43">
        <v>40215</v>
      </c>
      <c r="G12" s="43">
        <v>35475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</row>
    <row r="13" spans="1:14" x14ac:dyDescent="0.25">
      <c r="A13" s="25" t="s">
        <v>24</v>
      </c>
      <c r="B13" s="6" t="s">
        <v>20</v>
      </c>
      <c r="C13" s="5">
        <v>32</v>
      </c>
      <c r="D13" s="6" t="s">
        <v>16</v>
      </c>
      <c r="E13" s="43">
        <v>13792</v>
      </c>
      <c r="F13" s="43">
        <v>11738</v>
      </c>
      <c r="G13" s="43">
        <v>5104</v>
      </c>
      <c r="H13" s="43">
        <v>39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13">
        <f t="shared" ref="N13" si="0">SUM(E13:M13)</f>
        <v>30673</v>
      </c>
    </row>
    <row r="14" spans="1:14" x14ac:dyDescent="0.25">
      <c r="A14" s="25"/>
      <c r="B14" s="6" t="s">
        <v>22</v>
      </c>
      <c r="C14" s="5">
        <v>32</v>
      </c>
      <c r="D14" s="6" t="s">
        <v>16</v>
      </c>
      <c r="E14" s="43">
        <v>33837.553364269144</v>
      </c>
      <c r="F14" s="43">
        <v>43080</v>
      </c>
      <c r="G14" s="43">
        <v>45288</v>
      </c>
      <c r="H14" s="43">
        <v>36738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</row>
    <row r="15" spans="1:14" x14ac:dyDescent="0.25">
      <c r="A15" s="25" t="s">
        <v>25</v>
      </c>
      <c r="B15" s="6" t="s">
        <v>20</v>
      </c>
      <c r="C15" s="5">
        <v>37</v>
      </c>
      <c r="D15" s="6" t="s">
        <v>17</v>
      </c>
      <c r="E15" s="43">
        <v>11008</v>
      </c>
      <c r="F15" s="43">
        <v>7962</v>
      </c>
      <c r="G15" s="43">
        <v>11881</v>
      </c>
      <c r="H15" s="43">
        <v>4062</v>
      </c>
      <c r="I15" s="43">
        <v>19</v>
      </c>
      <c r="J15" s="43">
        <v>0</v>
      </c>
      <c r="K15" s="43">
        <v>0</v>
      </c>
      <c r="L15" s="43">
        <v>0</v>
      </c>
      <c r="M15" s="43">
        <v>0</v>
      </c>
      <c r="N15" s="13">
        <f t="shared" ref="N15" si="1">SUM(E15:M15)</f>
        <v>34932</v>
      </c>
    </row>
    <row r="16" spans="1:14" x14ac:dyDescent="0.25">
      <c r="A16" s="25"/>
      <c r="B16" s="6" t="s">
        <v>22</v>
      </c>
      <c r="C16" s="5">
        <v>37</v>
      </c>
      <c r="D16" s="6" t="s">
        <v>17</v>
      </c>
      <c r="E16" s="43">
        <v>34105.083575581397</v>
      </c>
      <c r="F16" s="43">
        <v>44874</v>
      </c>
      <c r="G16" s="43">
        <v>48959</v>
      </c>
      <c r="H16" s="43">
        <v>51305</v>
      </c>
      <c r="I16" s="43">
        <v>46990</v>
      </c>
      <c r="J16" s="43">
        <v>0</v>
      </c>
      <c r="K16" s="43">
        <v>0</v>
      </c>
      <c r="L16" s="43">
        <v>0</v>
      </c>
      <c r="M16" s="43">
        <v>0</v>
      </c>
    </row>
    <row r="17" spans="1:14" x14ac:dyDescent="0.25">
      <c r="A17" s="25" t="s">
        <v>26</v>
      </c>
      <c r="B17" s="6" t="s">
        <v>20</v>
      </c>
      <c r="C17" s="5">
        <v>42</v>
      </c>
      <c r="D17" s="6" t="s">
        <v>27</v>
      </c>
      <c r="E17" s="43">
        <v>9933</v>
      </c>
      <c r="F17" s="43">
        <v>7183</v>
      </c>
      <c r="G17" s="43">
        <v>8613</v>
      </c>
      <c r="H17" s="43">
        <v>9660</v>
      </c>
      <c r="I17" s="43">
        <v>3272</v>
      </c>
      <c r="J17" s="43">
        <v>27</v>
      </c>
      <c r="K17" s="43">
        <v>0</v>
      </c>
      <c r="L17" s="43">
        <v>0</v>
      </c>
      <c r="M17" s="43">
        <v>0</v>
      </c>
      <c r="N17" s="13">
        <f t="shared" ref="N17" si="2">SUM(E17:M17)</f>
        <v>38688</v>
      </c>
    </row>
    <row r="18" spans="1:14" x14ac:dyDescent="0.25">
      <c r="A18" s="25"/>
      <c r="B18" s="6" t="s">
        <v>22</v>
      </c>
      <c r="C18" s="5">
        <v>42</v>
      </c>
      <c r="D18" s="6" t="s">
        <v>27</v>
      </c>
      <c r="E18" s="43">
        <v>33732.623376623378</v>
      </c>
      <c r="F18" s="43">
        <v>44751</v>
      </c>
      <c r="G18" s="43">
        <v>48200</v>
      </c>
      <c r="H18" s="43">
        <v>53924</v>
      </c>
      <c r="I18" s="43">
        <v>56371</v>
      </c>
      <c r="J18" s="43">
        <v>43193</v>
      </c>
      <c r="K18" s="43">
        <v>0</v>
      </c>
      <c r="L18" s="43">
        <v>0</v>
      </c>
      <c r="M18" s="43">
        <v>0</v>
      </c>
    </row>
    <row r="19" spans="1:14" x14ac:dyDescent="0.25">
      <c r="A19" s="25" t="s">
        <v>28</v>
      </c>
      <c r="B19" s="6" t="s">
        <v>20</v>
      </c>
      <c r="C19" s="5">
        <v>47</v>
      </c>
      <c r="D19" s="6" t="s">
        <v>29</v>
      </c>
      <c r="E19" s="43">
        <v>9806</v>
      </c>
      <c r="F19" s="43">
        <v>7978</v>
      </c>
      <c r="G19" s="43">
        <v>9450</v>
      </c>
      <c r="H19" s="43">
        <v>8308</v>
      </c>
      <c r="I19" s="43">
        <v>8874</v>
      </c>
      <c r="J19" s="43">
        <v>2933</v>
      </c>
      <c r="K19" s="43">
        <v>31</v>
      </c>
      <c r="L19" s="43">
        <v>0</v>
      </c>
      <c r="M19" s="43">
        <v>0</v>
      </c>
      <c r="N19" s="13">
        <f t="shared" ref="N19" si="3">SUM(E19:M19)</f>
        <v>47380</v>
      </c>
    </row>
    <row r="20" spans="1:14" x14ac:dyDescent="0.25">
      <c r="A20" s="25"/>
      <c r="B20" s="6" t="s">
        <v>22</v>
      </c>
      <c r="C20" s="5">
        <v>47</v>
      </c>
      <c r="D20" s="6" t="s">
        <v>29</v>
      </c>
      <c r="E20" s="43">
        <v>34525.140220273301</v>
      </c>
      <c r="F20" s="43">
        <v>43814</v>
      </c>
      <c r="G20" s="43">
        <v>46914</v>
      </c>
      <c r="H20" s="43">
        <v>50883</v>
      </c>
      <c r="I20" s="43">
        <v>58110</v>
      </c>
      <c r="J20" s="43">
        <v>59987</v>
      </c>
      <c r="K20" s="43">
        <v>49833</v>
      </c>
      <c r="L20" s="43">
        <v>0</v>
      </c>
      <c r="M20" s="43">
        <v>0</v>
      </c>
    </row>
    <row r="21" spans="1:14" x14ac:dyDescent="0.25">
      <c r="A21" s="25" t="s">
        <v>30</v>
      </c>
      <c r="B21" s="6" t="s">
        <v>20</v>
      </c>
      <c r="C21" s="5">
        <v>52</v>
      </c>
      <c r="D21" s="6" t="s">
        <v>31</v>
      </c>
      <c r="E21" s="43">
        <v>7916</v>
      </c>
      <c r="F21" s="43">
        <v>6784</v>
      </c>
      <c r="G21" s="43">
        <v>8419</v>
      </c>
      <c r="H21" s="43">
        <v>7399</v>
      </c>
      <c r="I21" s="43">
        <v>5787</v>
      </c>
      <c r="J21" s="43">
        <v>5844</v>
      </c>
      <c r="K21" s="43">
        <v>1086</v>
      </c>
      <c r="L21" s="43">
        <v>6</v>
      </c>
      <c r="M21" s="43">
        <v>0</v>
      </c>
      <c r="N21" s="13">
        <f t="shared" ref="N21" si="4">SUM(E21:M21)</f>
        <v>43241</v>
      </c>
    </row>
    <row r="22" spans="1:14" x14ac:dyDescent="0.25">
      <c r="A22" s="25"/>
      <c r="B22" s="6" t="s">
        <v>22</v>
      </c>
      <c r="C22" s="5">
        <v>52</v>
      </c>
      <c r="D22" s="6" t="s">
        <v>31</v>
      </c>
      <c r="E22" s="43">
        <v>33972.585522991401</v>
      </c>
      <c r="F22" s="43">
        <v>43485</v>
      </c>
      <c r="G22" s="43">
        <v>44161</v>
      </c>
      <c r="H22" s="43">
        <v>47331</v>
      </c>
      <c r="I22" s="43">
        <v>53769</v>
      </c>
      <c r="J22" s="43">
        <v>60971</v>
      </c>
      <c r="K22" s="43">
        <v>63726</v>
      </c>
      <c r="L22" s="43">
        <v>54773</v>
      </c>
      <c r="M22" s="43">
        <v>0</v>
      </c>
    </row>
    <row r="23" spans="1:14" x14ac:dyDescent="0.25">
      <c r="A23" s="25" t="s">
        <v>32</v>
      </c>
      <c r="B23" s="6" t="s">
        <v>20</v>
      </c>
      <c r="C23" s="5">
        <v>57</v>
      </c>
      <c r="D23" s="6" t="s">
        <v>33</v>
      </c>
      <c r="E23" s="43">
        <v>6259</v>
      </c>
      <c r="F23" s="43">
        <v>5894</v>
      </c>
      <c r="G23" s="43">
        <v>7865</v>
      </c>
      <c r="H23" s="43">
        <v>7399</v>
      </c>
      <c r="I23" s="43">
        <v>5607</v>
      </c>
      <c r="J23" s="43">
        <v>4278</v>
      </c>
      <c r="K23" s="43">
        <v>1977</v>
      </c>
      <c r="L23" s="43">
        <v>346</v>
      </c>
      <c r="M23" s="43">
        <v>10</v>
      </c>
      <c r="N23" s="13">
        <f t="shared" ref="N23" si="5">SUM(E23:M23)</f>
        <v>39635</v>
      </c>
    </row>
    <row r="24" spans="1:14" x14ac:dyDescent="0.25">
      <c r="A24" s="25"/>
      <c r="B24" s="6" t="s">
        <v>22</v>
      </c>
      <c r="C24" s="5">
        <v>57</v>
      </c>
      <c r="D24" s="6" t="s">
        <v>33</v>
      </c>
      <c r="E24" s="43">
        <v>35268.515897108162</v>
      </c>
      <c r="F24" s="43">
        <v>42970</v>
      </c>
      <c r="G24" s="43">
        <v>43960</v>
      </c>
      <c r="H24" s="43">
        <v>46218</v>
      </c>
      <c r="I24" s="43">
        <v>50401</v>
      </c>
      <c r="J24" s="43">
        <v>58111</v>
      </c>
      <c r="K24" s="43">
        <v>66049</v>
      </c>
      <c r="L24" s="43">
        <v>65031</v>
      </c>
      <c r="M24" s="43">
        <v>44026</v>
      </c>
    </row>
    <row r="25" spans="1:14" x14ac:dyDescent="0.25">
      <c r="A25" s="25" t="s">
        <v>34</v>
      </c>
      <c r="B25" s="6" t="s">
        <v>20</v>
      </c>
      <c r="C25" s="5">
        <v>62</v>
      </c>
      <c r="D25" s="6" t="s">
        <v>35</v>
      </c>
      <c r="E25" s="43">
        <v>3557</v>
      </c>
      <c r="F25" s="43">
        <v>4090</v>
      </c>
      <c r="G25" s="43">
        <v>5337</v>
      </c>
      <c r="H25" s="43">
        <v>4757</v>
      </c>
      <c r="I25" s="43">
        <v>3815</v>
      </c>
      <c r="J25" s="43">
        <v>2406</v>
      </c>
      <c r="K25" s="43">
        <v>1098</v>
      </c>
      <c r="L25" s="43">
        <v>515</v>
      </c>
      <c r="M25" s="43">
        <v>163</v>
      </c>
      <c r="N25" s="13">
        <f t="shared" ref="N25" si="6">SUM(E25:M25)</f>
        <v>25738</v>
      </c>
    </row>
    <row r="26" spans="1:14" x14ac:dyDescent="0.25">
      <c r="A26" s="25"/>
      <c r="B26" s="6" t="s">
        <v>22</v>
      </c>
      <c r="C26" s="5">
        <v>62</v>
      </c>
      <c r="D26" s="6" t="s">
        <v>35</v>
      </c>
      <c r="E26" s="43">
        <v>37693.618217599098</v>
      </c>
      <c r="F26" s="43">
        <v>44907</v>
      </c>
      <c r="G26" s="43">
        <v>45435</v>
      </c>
      <c r="H26" s="43">
        <v>48079</v>
      </c>
      <c r="I26" s="43">
        <v>51963</v>
      </c>
      <c r="J26" s="43">
        <v>57571</v>
      </c>
      <c r="K26" s="43">
        <v>67885</v>
      </c>
      <c r="L26" s="43">
        <v>74692</v>
      </c>
      <c r="M26" s="43">
        <v>69159</v>
      </c>
    </row>
    <row r="27" spans="1:14" x14ac:dyDescent="0.25">
      <c r="A27" s="26" t="s">
        <v>91</v>
      </c>
      <c r="B27" s="6" t="s">
        <v>20</v>
      </c>
      <c r="C27" s="5">
        <v>67</v>
      </c>
      <c r="D27" s="46" t="s">
        <v>36</v>
      </c>
      <c r="E27" s="43">
        <v>1046</v>
      </c>
      <c r="F27" s="43">
        <v>1461</v>
      </c>
      <c r="G27" s="43">
        <v>1794</v>
      </c>
      <c r="H27" s="43">
        <v>1241</v>
      </c>
      <c r="I27" s="43">
        <v>888</v>
      </c>
      <c r="J27" s="43">
        <v>521</v>
      </c>
      <c r="K27" s="43">
        <v>294</v>
      </c>
      <c r="L27" s="43">
        <v>186</v>
      </c>
      <c r="M27" s="43">
        <v>161</v>
      </c>
      <c r="N27" s="13">
        <f t="shared" ref="N27" si="7">SUM(E27:M27)</f>
        <v>7592</v>
      </c>
    </row>
    <row r="28" spans="1:14" x14ac:dyDescent="0.25">
      <c r="A28" s="25"/>
      <c r="B28" s="6" t="s">
        <v>22</v>
      </c>
      <c r="C28" s="5">
        <v>67</v>
      </c>
      <c r="D28" s="46" t="s">
        <v>36</v>
      </c>
      <c r="E28" s="43">
        <v>37557.986615678776</v>
      </c>
      <c r="F28" s="43">
        <v>46323</v>
      </c>
      <c r="G28" s="43">
        <v>50107</v>
      </c>
      <c r="H28" s="43">
        <v>53843</v>
      </c>
      <c r="I28" s="43">
        <v>56207</v>
      </c>
      <c r="J28" s="43">
        <v>63984</v>
      </c>
      <c r="K28" s="43">
        <v>81200</v>
      </c>
      <c r="L28" s="43">
        <v>86879</v>
      </c>
      <c r="M28" s="43">
        <v>78156</v>
      </c>
    </row>
    <row r="29" spans="1:14" x14ac:dyDescent="0.25">
      <c r="A29" s="36" t="s">
        <v>92</v>
      </c>
      <c r="B29" s="6" t="s">
        <v>20</v>
      </c>
      <c r="C29" s="6">
        <v>72</v>
      </c>
      <c r="D29" s="46" t="s">
        <v>96</v>
      </c>
      <c r="E29" s="43">
        <v>356</v>
      </c>
      <c r="F29" s="43">
        <v>387</v>
      </c>
      <c r="G29" s="43">
        <v>590</v>
      </c>
      <c r="H29" s="43">
        <v>415</v>
      </c>
      <c r="I29" s="43">
        <v>232</v>
      </c>
      <c r="J29" s="43">
        <v>160</v>
      </c>
      <c r="K29" s="43">
        <v>79</v>
      </c>
      <c r="L29" s="43">
        <v>76</v>
      </c>
      <c r="M29" s="43">
        <v>104</v>
      </c>
      <c r="N29" s="13">
        <f t="shared" ref="N29" si="8">SUM(E29:M29)</f>
        <v>2399</v>
      </c>
    </row>
    <row r="30" spans="1:14" x14ac:dyDescent="0.25">
      <c r="A30" s="16"/>
      <c r="B30" s="6" t="s">
        <v>22</v>
      </c>
      <c r="C30" s="6">
        <v>72</v>
      </c>
      <c r="D30" s="46" t="s">
        <v>96</v>
      </c>
      <c r="E30" s="43">
        <v>34613.581460674155</v>
      </c>
      <c r="F30" s="43">
        <v>41292</v>
      </c>
      <c r="G30" s="43">
        <v>44183</v>
      </c>
      <c r="H30" s="43">
        <v>45073</v>
      </c>
      <c r="I30" s="43">
        <v>59070</v>
      </c>
      <c r="J30" s="43">
        <v>63400</v>
      </c>
      <c r="K30" s="43">
        <v>76901</v>
      </c>
      <c r="L30" s="43">
        <v>89613</v>
      </c>
      <c r="M30" s="43">
        <v>89392</v>
      </c>
    </row>
    <row r="31" spans="1:14" x14ac:dyDescent="0.25">
      <c r="E31" s="13">
        <f>SUM(E9,E11,E13,E15,E17,E19,E21,E23,E25,E27,E29)</f>
        <v>93918</v>
      </c>
      <c r="F31" s="13">
        <f t="shared" ref="F31:M31" si="9">SUM(F9,F11,F13,F15,F17,F19,F21,F23,F25,F27,F29)</f>
        <v>57938</v>
      </c>
      <c r="G31" s="13">
        <f t="shared" si="9"/>
        <v>59082</v>
      </c>
      <c r="H31" s="13">
        <f t="shared" si="9"/>
        <v>43280</v>
      </c>
      <c r="I31" s="13">
        <f t="shared" si="9"/>
        <v>28494</v>
      </c>
      <c r="J31" s="13">
        <f t="shared" si="9"/>
        <v>16169</v>
      </c>
      <c r="K31" s="13">
        <f t="shared" si="9"/>
        <v>4565</v>
      </c>
      <c r="L31" s="13">
        <f t="shared" si="9"/>
        <v>1129</v>
      </c>
      <c r="M31" s="13">
        <f t="shared" si="9"/>
        <v>438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I37" sqref="I37"/>
    </sheetView>
  </sheetViews>
  <sheetFormatPr defaultRowHeight="15" x14ac:dyDescent="0.25"/>
  <sheetData>
    <row r="1" spans="1:16" x14ac:dyDescent="0.25">
      <c r="A1" s="1" t="s">
        <v>0</v>
      </c>
    </row>
    <row r="2" spans="1:16" x14ac:dyDescent="0.25">
      <c r="A2" s="2" t="s">
        <v>1</v>
      </c>
      <c r="B2" s="2" t="s">
        <v>2</v>
      </c>
    </row>
    <row r="3" spans="1:16" x14ac:dyDescent="0.25">
      <c r="A3" s="2" t="s">
        <v>3</v>
      </c>
      <c r="B3" s="2" t="s">
        <v>85</v>
      </c>
    </row>
    <row r="5" spans="1:16" s="12" customFormat="1" x14ac:dyDescent="0.25"/>
    <row r="6" spans="1:16" s="16" customFormat="1" ht="24" x14ac:dyDescent="0.25">
      <c r="A6" s="24" t="s">
        <v>95</v>
      </c>
      <c r="B6" s="24"/>
      <c r="C6" s="24"/>
      <c r="D6" s="24"/>
      <c r="E6" s="16">
        <v>0</v>
      </c>
      <c r="F6" s="28" t="s">
        <v>94</v>
      </c>
      <c r="G6" s="28" t="s">
        <v>135</v>
      </c>
      <c r="H6" s="28" t="s">
        <v>4</v>
      </c>
      <c r="I6" s="28" t="s">
        <v>5</v>
      </c>
      <c r="J6" s="29" t="s">
        <v>6</v>
      </c>
      <c r="K6" s="29" t="s">
        <v>7</v>
      </c>
      <c r="L6" s="29" t="s">
        <v>8</v>
      </c>
      <c r="M6" s="30" t="s">
        <v>9</v>
      </c>
      <c r="N6" s="31" t="s">
        <v>10</v>
      </c>
      <c r="O6" s="31" t="s">
        <v>11</v>
      </c>
      <c r="P6" s="24" t="s">
        <v>12</v>
      </c>
    </row>
    <row r="7" spans="1:16" s="16" customFormat="1" x14ac:dyDescent="0.25">
      <c r="A7" s="24"/>
      <c r="B7" s="3" t="s">
        <v>13</v>
      </c>
      <c r="C7" s="3" t="s">
        <v>14</v>
      </c>
      <c r="D7" s="3" t="s">
        <v>37</v>
      </c>
      <c r="E7" s="40">
        <v>0</v>
      </c>
      <c r="F7" s="5">
        <v>2</v>
      </c>
      <c r="G7" s="5">
        <v>2</v>
      </c>
      <c r="H7" s="5">
        <v>7</v>
      </c>
      <c r="I7" s="5">
        <v>12</v>
      </c>
      <c r="J7" s="5">
        <v>17</v>
      </c>
      <c r="K7" s="5">
        <v>22</v>
      </c>
      <c r="L7" s="5">
        <v>27</v>
      </c>
      <c r="M7" s="5">
        <v>32</v>
      </c>
      <c r="N7" s="5">
        <v>37</v>
      </c>
      <c r="O7" s="5">
        <v>42</v>
      </c>
    </row>
    <row r="8" spans="1:16" s="16" customFormat="1" x14ac:dyDescent="0.25">
      <c r="A8" s="24"/>
      <c r="B8" s="3" t="s">
        <v>15</v>
      </c>
      <c r="C8" s="4"/>
      <c r="D8" s="3"/>
      <c r="E8" s="40">
        <v>0</v>
      </c>
      <c r="F8" s="23" t="s">
        <v>94</v>
      </c>
      <c r="G8" s="23" t="s">
        <v>135</v>
      </c>
      <c r="H8" s="5" t="s">
        <v>4</v>
      </c>
      <c r="I8" s="5" t="s">
        <v>5</v>
      </c>
      <c r="J8" s="5" t="s">
        <v>6</v>
      </c>
      <c r="K8" s="5" t="s">
        <v>7</v>
      </c>
      <c r="L8" s="5" t="s">
        <v>8</v>
      </c>
      <c r="M8" s="5" t="s">
        <v>16</v>
      </c>
      <c r="N8" s="5" t="s">
        <v>17</v>
      </c>
      <c r="O8" s="5" t="s">
        <v>18</v>
      </c>
    </row>
    <row r="9" spans="1:16" s="16" customFormat="1" x14ac:dyDescent="0.25">
      <c r="A9" s="25" t="s">
        <v>19</v>
      </c>
      <c r="B9" s="6" t="s">
        <v>20</v>
      </c>
      <c r="C9" s="5">
        <v>22</v>
      </c>
      <c r="D9" s="6" t="s">
        <v>21</v>
      </c>
      <c r="E9" s="41">
        <v>3078</v>
      </c>
      <c r="F9" s="42">
        <v>4313</v>
      </c>
      <c r="G9" s="42">
        <f>E9+F9</f>
        <v>7391</v>
      </c>
      <c r="H9" s="43">
        <v>15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35">
        <v>7406</v>
      </c>
    </row>
    <row r="10" spans="1:16" s="16" customFormat="1" x14ac:dyDescent="0.25">
      <c r="A10" s="25"/>
      <c r="B10" s="6" t="s">
        <v>22</v>
      </c>
      <c r="C10" s="5">
        <v>22</v>
      </c>
      <c r="D10" s="6" t="s">
        <v>21</v>
      </c>
      <c r="E10" s="41">
        <v>12898</v>
      </c>
      <c r="F10" s="42">
        <v>32466</v>
      </c>
      <c r="G10" s="42">
        <f>(E10*E9+F10*F9)/G9</f>
        <v>24316.858611825191</v>
      </c>
      <c r="H10" s="42">
        <v>30932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35">
        <v>24330</v>
      </c>
    </row>
    <row r="11" spans="1:16" s="16" customFormat="1" x14ac:dyDescent="0.25">
      <c r="A11" s="25" t="s">
        <v>23</v>
      </c>
      <c r="B11" s="6" t="s">
        <v>20</v>
      </c>
      <c r="C11" s="5">
        <v>27</v>
      </c>
      <c r="D11" s="6" t="s">
        <v>8</v>
      </c>
      <c r="E11" s="41">
        <v>3490</v>
      </c>
      <c r="F11" s="42">
        <v>19364</v>
      </c>
      <c r="G11" s="42">
        <f>E11+F11</f>
        <v>22854</v>
      </c>
      <c r="H11" s="42">
        <v>4446</v>
      </c>
      <c r="I11" s="43">
        <v>29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35">
        <v>27329</v>
      </c>
    </row>
    <row r="12" spans="1:16" s="16" customFormat="1" x14ac:dyDescent="0.25">
      <c r="A12" s="25"/>
      <c r="B12" s="6" t="s">
        <v>22</v>
      </c>
      <c r="C12" s="5">
        <v>27</v>
      </c>
      <c r="D12" s="6" t="s">
        <v>8</v>
      </c>
      <c r="E12" s="41">
        <v>12200</v>
      </c>
      <c r="F12" s="42">
        <v>36308</v>
      </c>
      <c r="G12" s="42">
        <f>(E12*E11+F12*F11)/G11</f>
        <v>32626.503544237334</v>
      </c>
      <c r="H12" s="42">
        <v>40215</v>
      </c>
      <c r="I12" s="42">
        <v>35475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35">
        <v>33864</v>
      </c>
    </row>
    <row r="13" spans="1:16" s="16" customFormat="1" x14ac:dyDescent="0.25">
      <c r="A13" s="25" t="s">
        <v>24</v>
      </c>
      <c r="B13" s="6" t="s">
        <v>20</v>
      </c>
      <c r="C13" s="5">
        <v>32</v>
      </c>
      <c r="D13" s="6" t="s">
        <v>16</v>
      </c>
      <c r="E13" s="41">
        <v>2096</v>
      </c>
      <c r="F13" s="42">
        <v>11696</v>
      </c>
      <c r="G13" s="42">
        <f>E13+F13</f>
        <v>13792</v>
      </c>
      <c r="H13" s="42">
        <v>11738</v>
      </c>
      <c r="I13" s="42">
        <v>5104</v>
      </c>
      <c r="J13" s="43">
        <v>39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35">
        <v>30673</v>
      </c>
    </row>
    <row r="14" spans="1:16" s="16" customFormat="1" x14ac:dyDescent="0.25">
      <c r="A14" s="25"/>
      <c r="B14" s="6" t="s">
        <v>22</v>
      </c>
      <c r="C14" s="5">
        <v>32</v>
      </c>
      <c r="D14" s="6" t="s">
        <v>16</v>
      </c>
      <c r="E14" s="41">
        <v>11866</v>
      </c>
      <c r="F14" s="42">
        <v>37775</v>
      </c>
      <c r="G14" s="42">
        <f>(E14*E13+F14*F13)/G13</f>
        <v>33837.553364269144</v>
      </c>
      <c r="H14" s="42">
        <v>43080</v>
      </c>
      <c r="I14" s="42">
        <v>45288</v>
      </c>
      <c r="J14" s="42">
        <v>36738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35">
        <v>39284</v>
      </c>
    </row>
    <row r="15" spans="1:16" s="16" customFormat="1" x14ac:dyDescent="0.25">
      <c r="A15" s="25" t="s">
        <v>25</v>
      </c>
      <c r="B15" s="6" t="s">
        <v>20</v>
      </c>
      <c r="C15" s="5">
        <v>37</v>
      </c>
      <c r="D15" s="6" t="s">
        <v>17</v>
      </c>
      <c r="E15" s="41">
        <v>1780</v>
      </c>
      <c r="F15" s="42">
        <v>9228</v>
      </c>
      <c r="G15" s="42">
        <f>E15+F15</f>
        <v>11008</v>
      </c>
      <c r="H15" s="42">
        <v>7962</v>
      </c>
      <c r="I15" s="42">
        <v>11881</v>
      </c>
      <c r="J15" s="42">
        <v>4062</v>
      </c>
      <c r="K15" s="43">
        <v>19</v>
      </c>
      <c r="L15" s="43">
        <v>0</v>
      </c>
      <c r="M15" s="43">
        <v>0</v>
      </c>
      <c r="N15" s="43">
        <v>0</v>
      </c>
      <c r="O15" s="43">
        <v>0</v>
      </c>
      <c r="P15" s="35">
        <v>34932</v>
      </c>
    </row>
    <row r="16" spans="1:16" s="16" customFormat="1" x14ac:dyDescent="0.25">
      <c r="A16" s="25"/>
      <c r="B16" s="6" t="s">
        <v>22</v>
      </c>
      <c r="C16" s="5">
        <v>37</v>
      </c>
      <c r="D16" s="6" t="s">
        <v>17</v>
      </c>
      <c r="E16" s="41">
        <v>11865</v>
      </c>
      <c r="F16" s="42">
        <v>38395</v>
      </c>
      <c r="G16" s="42">
        <f>(E16*E15+F16*F15)/G15</f>
        <v>34105.083575581397</v>
      </c>
      <c r="H16" s="42">
        <v>44874</v>
      </c>
      <c r="I16" s="42">
        <v>48959</v>
      </c>
      <c r="J16" s="42">
        <v>51305</v>
      </c>
      <c r="K16" s="42">
        <v>46990</v>
      </c>
      <c r="L16" s="43">
        <v>0</v>
      </c>
      <c r="M16" s="43">
        <v>0</v>
      </c>
      <c r="N16" s="43">
        <v>0</v>
      </c>
      <c r="O16" s="43">
        <v>0</v>
      </c>
      <c r="P16" s="35">
        <v>43619</v>
      </c>
    </row>
    <row r="17" spans="1:16" s="16" customFormat="1" x14ac:dyDescent="0.25">
      <c r="A17" s="25" t="s">
        <v>26</v>
      </c>
      <c r="B17" s="6" t="s">
        <v>20</v>
      </c>
      <c r="C17" s="5">
        <v>42</v>
      </c>
      <c r="D17" s="6" t="s">
        <v>27</v>
      </c>
      <c r="E17" s="41">
        <v>1548</v>
      </c>
      <c r="F17" s="42">
        <v>8385</v>
      </c>
      <c r="G17" s="42">
        <f>E17+F17</f>
        <v>9933</v>
      </c>
      <c r="H17" s="42">
        <v>7183</v>
      </c>
      <c r="I17" s="42">
        <v>8613</v>
      </c>
      <c r="J17" s="42">
        <v>9660</v>
      </c>
      <c r="K17" s="42">
        <v>3272</v>
      </c>
      <c r="L17" s="43">
        <v>27</v>
      </c>
      <c r="M17" s="43">
        <v>0</v>
      </c>
      <c r="N17" s="43">
        <v>0</v>
      </c>
      <c r="O17" s="43">
        <v>0</v>
      </c>
      <c r="P17" s="35">
        <v>38688</v>
      </c>
    </row>
    <row r="18" spans="1:16" s="16" customFormat="1" x14ac:dyDescent="0.25">
      <c r="A18" s="25"/>
      <c r="B18" s="6" t="s">
        <v>22</v>
      </c>
      <c r="C18" s="5">
        <v>42</v>
      </c>
      <c r="D18" s="6" t="s">
        <v>27</v>
      </c>
      <c r="E18" s="41">
        <v>12026</v>
      </c>
      <c r="F18" s="42">
        <v>37740</v>
      </c>
      <c r="G18" s="42">
        <f>(E18*E17+F18*F17)/G17</f>
        <v>33732.623376623378</v>
      </c>
      <c r="H18" s="42">
        <v>44751</v>
      </c>
      <c r="I18" s="42">
        <v>48200</v>
      </c>
      <c r="J18" s="42">
        <v>53924</v>
      </c>
      <c r="K18" s="42">
        <v>56371</v>
      </c>
      <c r="L18" s="42">
        <v>43193</v>
      </c>
      <c r="M18" s="43">
        <v>0</v>
      </c>
      <c r="N18" s="43">
        <v>0</v>
      </c>
      <c r="O18" s="43">
        <v>0</v>
      </c>
      <c r="P18" s="35">
        <v>45962</v>
      </c>
    </row>
    <row r="19" spans="1:16" s="16" customFormat="1" x14ac:dyDescent="0.25">
      <c r="A19" s="25" t="s">
        <v>28</v>
      </c>
      <c r="B19" s="6" t="s">
        <v>20</v>
      </c>
      <c r="C19" s="5">
        <v>47</v>
      </c>
      <c r="D19" s="6" t="s">
        <v>29</v>
      </c>
      <c r="E19" s="41">
        <v>1461</v>
      </c>
      <c r="F19" s="42">
        <v>8345</v>
      </c>
      <c r="G19" s="42">
        <f>E19+F19</f>
        <v>9806</v>
      </c>
      <c r="H19" s="42">
        <v>7978</v>
      </c>
      <c r="I19" s="42">
        <v>9450</v>
      </c>
      <c r="J19" s="42">
        <v>8308</v>
      </c>
      <c r="K19" s="42">
        <v>8874</v>
      </c>
      <c r="L19" s="42">
        <v>2933</v>
      </c>
      <c r="M19" s="43">
        <v>31</v>
      </c>
      <c r="N19" s="43">
        <v>0</v>
      </c>
      <c r="O19" s="43">
        <v>0</v>
      </c>
      <c r="P19" s="35">
        <v>47380</v>
      </c>
    </row>
    <row r="20" spans="1:16" s="16" customFormat="1" x14ac:dyDescent="0.25">
      <c r="A20" s="25"/>
      <c r="B20" s="6" t="s">
        <v>22</v>
      </c>
      <c r="C20" s="5">
        <v>47</v>
      </c>
      <c r="D20" s="6" t="s">
        <v>29</v>
      </c>
      <c r="E20" s="41">
        <v>11690</v>
      </c>
      <c r="F20" s="42">
        <v>38523</v>
      </c>
      <c r="G20" s="42">
        <f>(E20*E19+F20*F19)/G19</f>
        <v>34525.140220273301</v>
      </c>
      <c r="H20" s="42">
        <v>43814</v>
      </c>
      <c r="I20" s="42">
        <v>46914</v>
      </c>
      <c r="J20" s="42">
        <v>50883</v>
      </c>
      <c r="K20" s="42">
        <v>58110</v>
      </c>
      <c r="L20" s="42">
        <v>59987</v>
      </c>
      <c r="M20" s="42">
        <v>49833</v>
      </c>
      <c r="N20" s="43">
        <v>0</v>
      </c>
      <c r="O20" s="43">
        <v>0</v>
      </c>
      <c r="P20" s="35">
        <v>47432</v>
      </c>
    </row>
    <row r="21" spans="1:16" s="16" customFormat="1" x14ac:dyDescent="0.25">
      <c r="A21" s="25" t="s">
        <v>30</v>
      </c>
      <c r="B21" s="6" t="s">
        <v>20</v>
      </c>
      <c r="C21" s="5">
        <v>52</v>
      </c>
      <c r="D21" s="6" t="s">
        <v>31</v>
      </c>
      <c r="E21" s="41">
        <v>1159</v>
      </c>
      <c r="F21" s="42">
        <v>6757</v>
      </c>
      <c r="G21" s="42">
        <f>E21+F21</f>
        <v>7916</v>
      </c>
      <c r="H21" s="42">
        <v>6784</v>
      </c>
      <c r="I21" s="42">
        <v>8419</v>
      </c>
      <c r="J21" s="42">
        <v>7399</v>
      </c>
      <c r="K21" s="42">
        <v>5787</v>
      </c>
      <c r="L21" s="42">
        <v>5844</v>
      </c>
      <c r="M21" s="42">
        <v>1086</v>
      </c>
      <c r="N21" s="43">
        <v>6</v>
      </c>
      <c r="O21" s="43">
        <v>0</v>
      </c>
      <c r="P21" s="35">
        <v>43241</v>
      </c>
    </row>
    <row r="22" spans="1:16" s="16" customFormat="1" x14ac:dyDescent="0.25">
      <c r="A22" s="25"/>
      <c r="B22" s="6" t="s">
        <v>22</v>
      </c>
      <c r="C22" s="5">
        <v>52</v>
      </c>
      <c r="D22" s="6" t="s">
        <v>31</v>
      </c>
      <c r="E22" s="41">
        <v>11647</v>
      </c>
      <c r="F22" s="42">
        <v>37802</v>
      </c>
      <c r="G22" s="42">
        <f>(E22*E21+F22*F21)/G21</f>
        <v>33972.585522991409</v>
      </c>
      <c r="H22" s="42">
        <v>43485</v>
      </c>
      <c r="I22" s="42">
        <v>44161</v>
      </c>
      <c r="J22" s="42">
        <v>47331</v>
      </c>
      <c r="K22" s="42">
        <v>53769</v>
      </c>
      <c r="L22" s="42">
        <v>60971</v>
      </c>
      <c r="M22" s="42">
        <v>63726</v>
      </c>
      <c r="N22" s="42">
        <v>54773</v>
      </c>
      <c r="O22" s="43">
        <v>0</v>
      </c>
      <c r="P22" s="35">
        <v>46783</v>
      </c>
    </row>
    <row r="23" spans="1:16" s="16" customFormat="1" x14ac:dyDescent="0.25">
      <c r="A23" s="25" t="s">
        <v>32</v>
      </c>
      <c r="B23" s="6" t="s">
        <v>20</v>
      </c>
      <c r="C23" s="5">
        <v>57</v>
      </c>
      <c r="D23" s="6" t="s">
        <v>33</v>
      </c>
      <c r="E23" s="44">
        <v>875</v>
      </c>
      <c r="F23" s="42">
        <v>5384</v>
      </c>
      <c r="G23" s="42">
        <f>E23+F23</f>
        <v>6259</v>
      </c>
      <c r="H23" s="42">
        <v>5894</v>
      </c>
      <c r="I23" s="42">
        <v>7865</v>
      </c>
      <c r="J23" s="42">
        <v>7399</v>
      </c>
      <c r="K23" s="42">
        <v>5607</v>
      </c>
      <c r="L23" s="42">
        <v>4278</v>
      </c>
      <c r="M23" s="42">
        <v>1977</v>
      </c>
      <c r="N23" s="43">
        <v>346</v>
      </c>
      <c r="O23" s="43">
        <v>10</v>
      </c>
      <c r="P23" s="35">
        <v>39635</v>
      </c>
    </row>
    <row r="24" spans="1:16" s="16" customFormat="1" x14ac:dyDescent="0.25">
      <c r="A24" s="25"/>
      <c r="B24" s="6" t="s">
        <v>22</v>
      </c>
      <c r="C24" s="5">
        <v>57</v>
      </c>
      <c r="D24" s="6" t="s">
        <v>33</v>
      </c>
      <c r="E24" s="41">
        <v>11699</v>
      </c>
      <c r="F24" s="42">
        <v>39099</v>
      </c>
      <c r="G24" s="42">
        <f>(E24*E23+F24*F23)/G23</f>
        <v>35268.515897108162</v>
      </c>
      <c r="H24" s="42">
        <v>42970</v>
      </c>
      <c r="I24" s="42">
        <v>43960</v>
      </c>
      <c r="J24" s="42">
        <v>46218</v>
      </c>
      <c r="K24" s="42">
        <v>50401</v>
      </c>
      <c r="L24" s="42">
        <v>58111</v>
      </c>
      <c r="M24" s="42">
        <v>66049</v>
      </c>
      <c r="N24" s="42">
        <v>65031</v>
      </c>
      <c r="O24" s="42">
        <v>44026</v>
      </c>
      <c r="P24" s="35">
        <v>46586</v>
      </c>
    </row>
    <row r="25" spans="1:16" s="16" customFormat="1" x14ac:dyDescent="0.25">
      <c r="A25" s="25" t="s">
        <v>34</v>
      </c>
      <c r="B25" s="6" t="s">
        <v>20</v>
      </c>
      <c r="C25" s="5">
        <v>62</v>
      </c>
      <c r="D25" s="6" t="s">
        <v>35</v>
      </c>
      <c r="E25" s="44">
        <v>394</v>
      </c>
      <c r="F25" s="42">
        <v>3163</v>
      </c>
      <c r="G25" s="42">
        <f>E25+F25</f>
        <v>3557</v>
      </c>
      <c r="H25" s="42">
        <v>4090</v>
      </c>
      <c r="I25" s="42">
        <v>5337</v>
      </c>
      <c r="J25" s="42">
        <v>4757</v>
      </c>
      <c r="K25" s="42">
        <v>3815</v>
      </c>
      <c r="L25" s="42">
        <v>2406</v>
      </c>
      <c r="M25" s="42">
        <v>1098</v>
      </c>
      <c r="N25" s="43">
        <v>515</v>
      </c>
      <c r="O25" s="43">
        <v>163</v>
      </c>
      <c r="P25" s="35">
        <v>25738</v>
      </c>
    </row>
    <row r="26" spans="1:16" s="16" customFormat="1" x14ac:dyDescent="0.25">
      <c r="A26" s="25"/>
      <c r="B26" s="6" t="s">
        <v>22</v>
      </c>
      <c r="C26" s="5">
        <v>62</v>
      </c>
      <c r="D26" s="6" t="s">
        <v>35</v>
      </c>
      <c r="E26" s="41">
        <v>12515</v>
      </c>
      <c r="F26" s="42">
        <v>40830</v>
      </c>
      <c r="G26" s="42">
        <f>(E26*E25+F26*F25)/G25</f>
        <v>37693.618217599098</v>
      </c>
      <c r="H26" s="42">
        <v>44907</v>
      </c>
      <c r="I26" s="42">
        <v>45435</v>
      </c>
      <c r="J26" s="42">
        <v>48079</v>
      </c>
      <c r="K26" s="42">
        <v>51963</v>
      </c>
      <c r="L26" s="42">
        <v>57571</v>
      </c>
      <c r="M26" s="42">
        <v>67885</v>
      </c>
      <c r="N26" s="42">
        <v>74692</v>
      </c>
      <c r="O26" s="42">
        <v>69159</v>
      </c>
      <c r="P26" s="35">
        <v>48565</v>
      </c>
    </row>
    <row r="27" spans="1:16" s="16" customFormat="1" x14ac:dyDescent="0.25">
      <c r="A27" s="26" t="s">
        <v>91</v>
      </c>
      <c r="B27" s="6" t="s">
        <v>20</v>
      </c>
      <c r="C27" s="5">
        <v>67</v>
      </c>
      <c r="D27" s="6" t="s">
        <v>84</v>
      </c>
      <c r="E27" s="44">
        <v>122</v>
      </c>
      <c r="F27" s="43">
        <v>924</v>
      </c>
      <c r="G27" s="42">
        <f>E27+F27</f>
        <v>1046</v>
      </c>
      <c r="H27" s="42">
        <v>1461</v>
      </c>
      <c r="I27" s="42">
        <v>1794</v>
      </c>
      <c r="J27" s="42">
        <v>1241</v>
      </c>
      <c r="K27" s="43">
        <v>888</v>
      </c>
      <c r="L27" s="43">
        <v>521</v>
      </c>
      <c r="M27" s="43">
        <v>294</v>
      </c>
      <c r="N27" s="43">
        <v>186</v>
      </c>
      <c r="O27" s="43">
        <v>161</v>
      </c>
      <c r="P27" s="35">
        <v>7592</v>
      </c>
    </row>
    <row r="28" spans="1:16" s="16" customFormat="1" x14ac:dyDescent="0.25">
      <c r="A28" s="25"/>
      <c r="B28" s="6" t="s">
        <v>22</v>
      </c>
      <c r="C28" s="5">
        <v>67</v>
      </c>
      <c r="D28" s="6" t="s">
        <v>84</v>
      </c>
      <c r="E28" s="41">
        <v>12519</v>
      </c>
      <c r="F28" s="42">
        <v>40864</v>
      </c>
      <c r="G28" s="42">
        <f>(E28*E27+F28*F27)/G27</f>
        <v>37557.986615678776</v>
      </c>
      <c r="H28" s="42">
        <v>46323</v>
      </c>
      <c r="I28" s="42">
        <v>50107</v>
      </c>
      <c r="J28" s="42">
        <v>53843</v>
      </c>
      <c r="K28" s="42">
        <v>56207</v>
      </c>
      <c r="L28" s="42">
        <v>63984</v>
      </c>
      <c r="M28" s="42">
        <v>81200</v>
      </c>
      <c r="N28" s="42">
        <v>86879</v>
      </c>
      <c r="O28" s="42">
        <v>78156</v>
      </c>
      <c r="P28" s="35">
        <v>52626</v>
      </c>
    </row>
    <row r="29" spans="1:16" s="16" customFormat="1" x14ac:dyDescent="0.25">
      <c r="A29" s="36" t="s">
        <v>92</v>
      </c>
      <c r="B29" s="6" t="s">
        <v>20</v>
      </c>
      <c r="C29" s="45"/>
      <c r="D29" s="45"/>
      <c r="E29" s="44">
        <v>39</v>
      </c>
      <c r="F29" s="43">
        <v>317</v>
      </c>
      <c r="G29" s="42">
        <f>E29+F29</f>
        <v>356</v>
      </c>
      <c r="H29" s="43">
        <v>387</v>
      </c>
      <c r="I29" s="43">
        <v>590</v>
      </c>
      <c r="J29" s="43">
        <v>415</v>
      </c>
      <c r="K29" s="43">
        <v>232</v>
      </c>
      <c r="L29" s="43">
        <v>160</v>
      </c>
      <c r="M29" s="43">
        <v>79</v>
      </c>
      <c r="N29" s="43">
        <v>76</v>
      </c>
      <c r="O29" s="43">
        <v>104</v>
      </c>
      <c r="P29" s="35">
        <v>2399</v>
      </c>
    </row>
    <row r="30" spans="1:16" s="16" customFormat="1" x14ac:dyDescent="0.25">
      <c r="B30" s="6" t="s">
        <v>22</v>
      </c>
      <c r="C30" s="40"/>
      <c r="D30" s="40"/>
      <c r="E30" s="41">
        <v>8795</v>
      </c>
      <c r="F30" s="42">
        <v>37790</v>
      </c>
      <c r="G30" s="42">
        <f>(E30*E29+F30*F29)/G29</f>
        <v>34613.581460674155</v>
      </c>
      <c r="H30" s="42">
        <v>41292</v>
      </c>
      <c r="I30" s="42">
        <v>44183</v>
      </c>
      <c r="J30" s="42">
        <v>45073</v>
      </c>
      <c r="K30" s="42">
        <v>59070</v>
      </c>
      <c r="L30" s="42">
        <v>63400</v>
      </c>
      <c r="M30" s="42">
        <v>76901</v>
      </c>
      <c r="N30" s="42">
        <v>89613</v>
      </c>
      <c r="O30" s="42">
        <v>89392</v>
      </c>
      <c r="P30" s="35">
        <v>49648</v>
      </c>
    </row>
    <row r="31" spans="1:16" s="16" customFormat="1" x14ac:dyDescent="0.25">
      <c r="A31" s="16" t="s">
        <v>93</v>
      </c>
      <c r="B31" s="25" t="s">
        <v>20</v>
      </c>
      <c r="E31" s="32">
        <v>16042</v>
      </c>
      <c r="F31" s="33">
        <v>77876</v>
      </c>
      <c r="G31" s="42">
        <f>E31+F31</f>
        <v>93918</v>
      </c>
      <c r="H31" s="33">
        <v>57938</v>
      </c>
      <c r="I31" s="33">
        <v>59082</v>
      </c>
      <c r="J31" s="33">
        <v>43280</v>
      </c>
      <c r="K31" s="33">
        <v>28494</v>
      </c>
      <c r="L31" s="33">
        <v>16169</v>
      </c>
      <c r="M31" s="33">
        <v>4565</v>
      </c>
      <c r="N31" s="33">
        <v>1129</v>
      </c>
      <c r="O31" s="34">
        <v>438</v>
      </c>
      <c r="P31" s="35">
        <v>305013</v>
      </c>
    </row>
    <row r="32" spans="1:16" s="16" customFormat="1" x14ac:dyDescent="0.25">
      <c r="A32" s="16" t="s">
        <v>93</v>
      </c>
      <c r="B32" s="25" t="s">
        <v>22</v>
      </c>
      <c r="E32" s="37">
        <v>12124</v>
      </c>
      <c r="F32" s="38">
        <v>37521</v>
      </c>
      <c r="G32" s="42">
        <f>(E32*E31+F32*F31)/G31</f>
        <v>33182.974552268999</v>
      </c>
      <c r="H32" s="38">
        <v>43647</v>
      </c>
      <c r="I32" s="38">
        <v>46517</v>
      </c>
      <c r="J32" s="38">
        <v>49905</v>
      </c>
      <c r="K32" s="38">
        <v>54630</v>
      </c>
      <c r="L32" s="38">
        <v>59621</v>
      </c>
      <c r="M32" s="38">
        <v>66991</v>
      </c>
      <c r="N32" s="38">
        <v>74638</v>
      </c>
      <c r="O32" s="38">
        <v>76696</v>
      </c>
      <c r="P32" s="39">
        <v>44253</v>
      </c>
    </row>
    <row r="33" s="16" customFormat="1" x14ac:dyDescent="0.25"/>
    <row r="34" s="12" customFormat="1" x14ac:dyDescent="0.25"/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52" workbookViewId="0">
      <selection activeCell="B4" sqref="B4"/>
    </sheetView>
  </sheetViews>
  <sheetFormatPr defaultRowHeight="15" x14ac:dyDescent="0.25"/>
  <cols>
    <col min="2" max="2" width="15.7109375" customWidth="1"/>
    <col min="3" max="4" width="18" customWidth="1"/>
    <col min="7" max="7" width="9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121</v>
      </c>
    </row>
    <row r="3" spans="1:4" x14ac:dyDescent="0.25">
      <c r="A3" s="2" t="s">
        <v>3</v>
      </c>
      <c r="B3" s="2" t="s">
        <v>122</v>
      </c>
    </row>
    <row r="4" spans="1:4" x14ac:dyDescent="0.25">
      <c r="A4" s="2" t="s">
        <v>77</v>
      </c>
      <c r="B4" s="2" t="s">
        <v>88</v>
      </c>
    </row>
    <row r="5" spans="1:4" x14ac:dyDescent="0.25">
      <c r="A5" s="2" t="s">
        <v>78</v>
      </c>
      <c r="B5" s="2" t="s">
        <v>118</v>
      </c>
    </row>
    <row r="6" spans="1:4" x14ac:dyDescent="0.25">
      <c r="A6" s="2" t="s">
        <v>80</v>
      </c>
      <c r="B6" s="2" t="s">
        <v>119</v>
      </c>
    </row>
    <row r="9" spans="1:4" x14ac:dyDescent="0.25">
      <c r="A9" s="52" t="s">
        <v>86</v>
      </c>
      <c r="B9" t="s">
        <v>118</v>
      </c>
      <c r="C9" t="s">
        <v>120</v>
      </c>
      <c r="D9" t="s">
        <v>119</v>
      </c>
    </row>
    <row r="10" spans="1:4" x14ac:dyDescent="0.25">
      <c r="A10" s="52">
        <v>21</v>
      </c>
      <c r="B10">
        <v>106</v>
      </c>
      <c r="C10">
        <v>107782</v>
      </c>
      <c r="D10">
        <v>1016.811320754717</v>
      </c>
    </row>
    <row r="11" spans="1:4" x14ac:dyDescent="0.25">
      <c r="A11" s="52">
        <v>22</v>
      </c>
      <c r="B11">
        <v>168</v>
      </c>
      <c r="C11">
        <v>172292</v>
      </c>
      <c r="D11">
        <v>1025.547619047619</v>
      </c>
    </row>
    <row r="12" spans="1:4" x14ac:dyDescent="0.25">
      <c r="A12" s="52">
        <v>23</v>
      </c>
      <c r="B12">
        <v>333</v>
      </c>
      <c r="C12">
        <v>462412</v>
      </c>
      <c r="D12">
        <v>1388.6246246246246</v>
      </c>
    </row>
    <row r="13" spans="1:4" x14ac:dyDescent="0.25">
      <c r="A13" s="52">
        <v>24</v>
      </c>
      <c r="B13">
        <v>742</v>
      </c>
      <c r="C13">
        <v>1332111</v>
      </c>
      <c r="D13">
        <v>1795.2978436657681</v>
      </c>
    </row>
    <row r="14" spans="1:4" x14ac:dyDescent="0.25">
      <c r="A14" s="52">
        <v>25</v>
      </c>
      <c r="B14">
        <v>1323</v>
      </c>
      <c r="C14">
        <v>3189878</v>
      </c>
      <c r="D14">
        <v>2411.0944822373394</v>
      </c>
    </row>
    <row r="15" spans="1:4" x14ac:dyDescent="0.25">
      <c r="A15" s="52">
        <v>26</v>
      </c>
      <c r="B15">
        <v>1958</v>
      </c>
      <c r="C15">
        <v>5661557</v>
      </c>
      <c r="D15">
        <v>2891.5</v>
      </c>
    </row>
    <row r="16" spans="1:4" x14ac:dyDescent="0.25">
      <c r="A16" s="52">
        <v>27</v>
      </c>
      <c r="B16">
        <v>2461</v>
      </c>
      <c r="C16">
        <v>8928846</v>
      </c>
      <c r="D16">
        <v>3628.1373425436814</v>
      </c>
    </row>
    <row r="17" spans="1:4" x14ac:dyDescent="0.25">
      <c r="A17" s="52">
        <v>28</v>
      </c>
      <c r="B17">
        <v>2928</v>
      </c>
      <c r="C17">
        <v>11972414</v>
      </c>
      <c r="D17">
        <v>4088.9392076502731</v>
      </c>
    </row>
    <row r="18" spans="1:4" x14ac:dyDescent="0.25">
      <c r="A18" s="52">
        <v>29</v>
      </c>
      <c r="B18">
        <v>3232</v>
      </c>
      <c r="C18">
        <v>15120191</v>
      </c>
      <c r="D18">
        <v>4678.2769183168321</v>
      </c>
    </row>
    <row r="19" spans="1:4" x14ac:dyDescent="0.25">
      <c r="A19" s="52">
        <v>30</v>
      </c>
      <c r="B19">
        <v>3516</v>
      </c>
      <c r="C19">
        <v>18341093</v>
      </c>
      <c r="D19">
        <v>5216.4655858930601</v>
      </c>
    </row>
    <row r="20" spans="1:4" x14ac:dyDescent="0.25">
      <c r="A20" s="52">
        <v>31</v>
      </c>
      <c r="B20">
        <v>3995</v>
      </c>
      <c r="C20">
        <v>24118545</v>
      </c>
      <c r="D20">
        <v>6037.1827284105129</v>
      </c>
    </row>
    <row r="21" spans="1:4" x14ac:dyDescent="0.25">
      <c r="A21" s="52">
        <v>32</v>
      </c>
      <c r="B21">
        <v>4527</v>
      </c>
      <c r="C21">
        <v>29577167</v>
      </c>
      <c r="D21">
        <v>6533.502761210515</v>
      </c>
    </row>
    <row r="22" spans="1:4" x14ac:dyDescent="0.25">
      <c r="A22" s="52">
        <v>33</v>
      </c>
      <c r="B22">
        <v>4671</v>
      </c>
      <c r="C22">
        <v>35063510</v>
      </c>
      <c r="D22">
        <v>7506.6388353671591</v>
      </c>
    </row>
    <row r="23" spans="1:4" x14ac:dyDescent="0.25">
      <c r="A23" s="52">
        <v>34</v>
      </c>
      <c r="B23">
        <v>5010</v>
      </c>
      <c r="C23">
        <v>40020550</v>
      </c>
      <c r="D23">
        <v>7988.1337325349305</v>
      </c>
    </row>
    <row r="24" spans="1:4" x14ac:dyDescent="0.25">
      <c r="A24" s="52">
        <v>35</v>
      </c>
      <c r="B24">
        <v>5184</v>
      </c>
      <c r="C24">
        <v>45664409</v>
      </c>
      <c r="D24">
        <v>8808.7208719135797</v>
      </c>
    </row>
    <row r="25" spans="1:4" x14ac:dyDescent="0.25">
      <c r="A25" s="52">
        <v>36</v>
      </c>
      <c r="B25">
        <v>5065</v>
      </c>
      <c r="C25">
        <v>48727694</v>
      </c>
      <c r="D25">
        <v>9620.4726554787758</v>
      </c>
    </row>
    <row r="26" spans="1:4" x14ac:dyDescent="0.25">
      <c r="A26" s="52">
        <v>37</v>
      </c>
      <c r="B26">
        <v>5172</v>
      </c>
      <c r="C26">
        <v>50337867</v>
      </c>
      <c r="D26">
        <v>9732.7662412993031</v>
      </c>
    </row>
    <row r="27" spans="1:4" x14ac:dyDescent="0.25">
      <c r="A27" s="52">
        <v>38</v>
      </c>
      <c r="B27">
        <v>4936</v>
      </c>
      <c r="C27">
        <v>51618234</v>
      </c>
      <c r="D27">
        <v>10457.5028363047</v>
      </c>
    </row>
    <row r="28" spans="1:4" x14ac:dyDescent="0.25">
      <c r="A28" s="52">
        <v>39</v>
      </c>
      <c r="B28">
        <v>4809</v>
      </c>
      <c r="C28">
        <v>53555980</v>
      </c>
      <c r="D28">
        <v>11136.614680806821</v>
      </c>
    </row>
    <row r="29" spans="1:4" x14ac:dyDescent="0.25">
      <c r="A29" s="52">
        <v>40</v>
      </c>
      <c r="B29">
        <v>4748</v>
      </c>
      <c r="C29">
        <v>54180377</v>
      </c>
      <c r="D29">
        <v>11411.199873631003</v>
      </c>
    </row>
    <row r="30" spans="1:4" x14ac:dyDescent="0.25">
      <c r="A30" s="52">
        <v>41</v>
      </c>
      <c r="B30">
        <v>4339</v>
      </c>
      <c r="C30">
        <v>53967074</v>
      </c>
      <c r="D30">
        <v>12437.675501267573</v>
      </c>
    </row>
    <row r="31" spans="1:4" x14ac:dyDescent="0.25">
      <c r="A31" s="52">
        <v>42</v>
      </c>
      <c r="B31">
        <v>4499</v>
      </c>
      <c r="C31">
        <v>57575774</v>
      </c>
      <c r="D31">
        <v>12797.46032451656</v>
      </c>
    </row>
    <row r="32" spans="1:4" x14ac:dyDescent="0.25">
      <c r="A32" s="52">
        <v>43</v>
      </c>
      <c r="B32">
        <v>4221</v>
      </c>
      <c r="C32">
        <v>57371861</v>
      </c>
      <c r="D32">
        <v>13592.006870409856</v>
      </c>
    </row>
    <row r="33" spans="1:4" x14ac:dyDescent="0.25">
      <c r="A33" s="52">
        <v>44</v>
      </c>
      <c r="B33">
        <v>4285</v>
      </c>
      <c r="C33">
        <v>59962031</v>
      </c>
      <c r="D33">
        <v>13993.472812135356</v>
      </c>
    </row>
    <row r="34" spans="1:4" x14ac:dyDescent="0.25">
      <c r="A34" s="52">
        <v>45</v>
      </c>
      <c r="B34">
        <v>4353</v>
      </c>
      <c r="C34">
        <v>63474034</v>
      </c>
      <c r="D34">
        <v>14581.675626005053</v>
      </c>
    </row>
    <row r="35" spans="1:4" x14ac:dyDescent="0.25">
      <c r="A35" s="52">
        <v>46</v>
      </c>
      <c r="B35">
        <v>4746</v>
      </c>
      <c r="C35">
        <v>71724665</v>
      </c>
      <c r="D35">
        <v>15112.655920775389</v>
      </c>
    </row>
    <row r="36" spans="1:4" x14ac:dyDescent="0.25">
      <c r="A36" s="52">
        <v>47</v>
      </c>
      <c r="B36">
        <v>4517</v>
      </c>
      <c r="C36">
        <v>68519954</v>
      </c>
      <c r="D36">
        <v>15169.350011069293</v>
      </c>
    </row>
    <row r="37" spans="1:4" x14ac:dyDescent="0.25">
      <c r="A37" s="52">
        <v>48</v>
      </c>
      <c r="B37">
        <v>4133</v>
      </c>
      <c r="C37">
        <v>65324766</v>
      </c>
      <c r="D37">
        <v>15805.653520445198</v>
      </c>
    </row>
    <row r="38" spans="1:4" x14ac:dyDescent="0.25">
      <c r="A38" s="52">
        <v>49</v>
      </c>
      <c r="B38">
        <v>3861</v>
      </c>
      <c r="C38">
        <v>64123600</v>
      </c>
      <c r="D38">
        <v>16608.029008029007</v>
      </c>
    </row>
    <row r="39" spans="1:4" x14ac:dyDescent="0.25">
      <c r="A39" s="52">
        <v>50</v>
      </c>
      <c r="B39">
        <v>3651</v>
      </c>
      <c r="C39">
        <v>61475470</v>
      </c>
      <c r="D39">
        <v>16837.981374965762</v>
      </c>
    </row>
    <row r="40" spans="1:4" x14ac:dyDescent="0.25">
      <c r="A40" s="52">
        <v>51</v>
      </c>
      <c r="B40">
        <v>3502</v>
      </c>
      <c r="C40">
        <v>57129873</v>
      </c>
      <c r="D40">
        <v>16313.498857795545</v>
      </c>
    </row>
    <row r="41" spans="1:4" x14ac:dyDescent="0.25">
      <c r="A41" s="52">
        <v>52</v>
      </c>
      <c r="B41">
        <v>3562</v>
      </c>
      <c r="C41">
        <v>56769671</v>
      </c>
      <c r="D41">
        <v>15937.583099382369</v>
      </c>
    </row>
    <row r="42" spans="1:4" x14ac:dyDescent="0.25">
      <c r="A42" s="52">
        <v>53</v>
      </c>
      <c r="B42">
        <v>3423</v>
      </c>
      <c r="C42">
        <v>58101906</v>
      </c>
      <c r="D42">
        <v>16973.971954425942</v>
      </c>
    </row>
    <row r="43" spans="1:4" x14ac:dyDescent="0.25">
      <c r="A43" s="52">
        <v>54</v>
      </c>
      <c r="B43">
        <v>3362</v>
      </c>
      <c r="C43">
        <v>57236054</v>
      </c>
      <c r="D43">
        <v>17024.406305770375</v>
      </c>
    </row>
    <row r="44" spans="1:4" x14ac:dyDescent="0.25">
      <c r="A44" s="52">
        <v>55</v>
      </c>
      <c r="B44">
        <v>3268</v>
      </c>
      <c r="C44">
        <v>56848829</v>
      </c>
      <c r="D44">
        <v>17395.602509179927</v>
      </c>
    </row>
    <row r="45" spans="1:4" x14ac:dyDescent="0.25">
      <c r="A45" s="54">
        <v>56</v>
      </c>
      <c r="B45">
        <v>3264</v>
      </c>
      <c r="C45">
        <v>59165357</v>
      </c>
      <c r="D45">
        <v>18126.641237745098</v>
      </c>
    </row>
    <row r="46" spans="1:4" x14ac:dyDescent="0.25">
      <c r="A46" s="52">
        <v>57</v>
      </c>
      <c r="B46">
        <v>3013</v>
      </c>
      <c r="C46">
        <v>58000040</v>
      </c>
      <c r="D46">
        <v>19249.930302024561</v>
      </c>
    </row>
    <row r="47" spans="1:4" x14ac:dyDescent="0.25">
      <c r="A47" s="52">
        <v>58</v>
      </c>
      <c r="B47">
        <v>2989</v>
      </c>
      <c r="C47">
        <v>60265703</v>
      </c>
      <c r="D47">
        <v>20162.496821679491</v>
      </c>
    </row>
    <row r="48" spans="1:4" x14ac:dyDescent="0.25">
      <c r="A48" s="52">
        <v>59</v>
      </c>
      <c r="B48">
        <v>2909</v>
      </c>
      <c r="C48">
        <v>57834439</v>
      </c>
      <c r="D48">
        <v>19881.209694052941</v>
      </c>
    </row>
    <row r="49" spans="1:4" x14ac:dyDescent="0.25">
      <c r="A49" s="52">
        <v>60</v>
      </c>
      <c r="B49">
        <v>2572</v>
      </c>
      <c r="C49">
        <v>52748626</v>
      </c>
      <c r="D49">
        <v>20508.797045101088</v>
      </c>
    </row>
    <row r="50" spans="1:4" x14ac:dyDescent="0.25">
      <c r="A50" s="52">
        <v>61</v>
      </c>
      <c r="B50">
        <v>2019</v>
      </c>
      <c r="C50">
        <v>37953221</v>
      </c>
      <c r="D50">
        <v>18798.029222387322</v>
      </c>
    </row>
    <row r="51" spans="1:4" x14ac:dyDescent="0.25">
      <c r="A51" s="52">
        <v>62</v>
      </c>
      <c r="B51">
        <v>1987</v>
      </c>
      <c r="C51">
        <v>35325994</v>
      </c>
      <c r="D51">
        <v>17778.557624559638</v>
      </c>
    </row>
    <row r="52" spans="1:4" x14ac:dyDescent="0.25">
      <c r="A52" s="52">
        <v>63</v>
      </c>
      <c r="B52">
        <v>1672</v>
      </c>
      <c r="C52">
        <v>28734092</v>
      </c>
      <c r="D52">
        <v>17185.461722488039</v>
      </c>
    </row>
    <row r="53" spans="1:4" x14ac:dyDescent="0.25">
      <c r="A53" s="52">
        <v>64</v>
      </c>
      <c r="B53">
        <v>1493</v>
      </c>
      <c r="C53">
        <v>25643740</v>
      </c>
      <c r="D53">
        <v>17175.981245813797</v>
      </c>
    </row>
    <row r="54" spans="1:4" x14ac:dyDescent="0.25">
      <c r="A54" s="52">
        <v>65</v>
      </c>
      <c r="B54">
        <v>1177</v>
      </c>
      <c r="C54">
        <v>17699080</v>
      </c>
      <c r="D54">
        <v>15037.451146983858</v>
      </c>
    </row>
    <row r="55" spans="1:4" x14ac:dyDescent="0.25">
      <c r="A55" s="52">
        <v>66</v>
      </c>
      <c r="B55">
        <v>882</v>
      </c>
      <c r="C55">
        <v>11285991</v>
      </c>
      <c r="D55">
        <v>12795.908163265307</v>
      </c>
    </row>
    <row r="56" spans="1:4" x14ac:dyDescent="0.25">
      <c r="A56" s="52">
        <v>67</v>
      </c>
      <c r="B56">
        <v>803</v>
      </c>
      <c r="C56">
        <v>7637695</v>
      </c>
      <c r="D56">
        <v>9511.450809464508</v>
      </c>
    </row>
    <row r="57" spans="1:4" x14ac:dyDescent="0.25">
      <c r="A57" s="52">
        <v>68</v>
      </c>
      <c r="B57">
        <v>683</v>
      </c>
      <c r="C57">
        <v>6704105</v>
      </c>
      <c r="D57">
        <v>9815.6734992679358</v>
      </c>
    </row>
    <row r="58" spans="1:4" x14ac:dyDescent="0.25">
      <c r="A58" s="52">
        <v>69</v>
      </c>
      <c r="B58">
        <v>575</v>
      </c>
      <c r="C58">
        <v>5464793</v>
      </c>
      <c r="D58">
        <v>9503.9878260869573</v>
      </c>
    </row>
    <row r="59" spans="1:4" x14ac:dyDescent="0.25">
      <c r="A59" s="52">
        <v>70</v>
      </c>
      <c r="B59">
        <v>396</v>
      </c>
      <c r="C59">
        <v>4333812</v>
      </c>
      <c r="D59">
        <v>10943.969696969696</v>
      </c>
    </row>
    <row r="60" spans="1:4" x14ac:dyDescent="0.25">
      <c r="A60" s="52">
        <v>71</v>
      </c>
      <c r="B60">
        <v>162</v>
      </c>
      <c r="C60">
        <v>1963887</v>
      </c>
      <c r="D60">
        <v>12122.759259259259</v>
      </c>
    </row>
    <row r="61" spans="1:4" x14ac:dyDescent="0.25">
      <c r="A61" s="52">
        <v>72</v>
      </c>
      <c r="B61">
        <v>82</v>
      </c>
      <c r="C61">
        <v>782538</v>
      </c>
      <c r="D61">
        <v>9543.1463414634145</v>
      </c>
    </row>
    <row r="62" spans="1:4" x14ac:dyDescent="0.25">
      <c r="A62" s="52">
        <v>73</v>
      </c>
      <c r="B62">
        <v>51</v>
      </c>
      <c r="C62">
        <v>581537</v>
      </c>
      <c r="D62">
        <v>11402.686274509804</v>
      </c>
    </row>
    <row r="63" spans="1:4" x14ac:dyDescent="0.25">
      <c r="A63" s="52">
        <v>74</v>
      </c>
      <c r="B63">
        <v>45</v>
      </c>
      <c r="C63">
        <v>462151</v>
      </c>
      <c r="D63">
        <v>10270.022222222222</v>
      </c>
    </row>
    <row r="64" spans="1:4" x14ac:dyDescent="0.25">
      <c r="A64" s="52">
        <v>75</v>
      </c>
      <c r="B64">
        <v>35</v>
      </c>
      <c r="C64">
        <v>282582</v>
      </c>
      <c r="D64">
        <v>8073.7714285714283</v>
      </c>
    </row>
    <row r="65" spans="1:4" x14ac:dyDescent="0.25">
      <c r="A65" s="52">
        <v>76</v>
      </c>
      <c r="B65">
        <v>28</v>
      </c>
      <c r="C65">
        <v>529503</v>
      </c>
      <c r="D65">
        <v>18910.821428571428</v>
      </c>
    </row>
    <row r="66" spans="1:4" x14ac:dyDescent="0.25">
      <c r="A66" s="52">
        <v>77</v>
      </c>
      <c r="B66">
        <v>26</v>
      </c>
      <c r="C66">
        <v>162310</v>
      </c>
      <c r="D66">
        <v>6242.6923076923076</v>
      </c>
    </row>
    <row r="67" spans="1:4" x14ac:dyDescent="0.25">
      <c r="A67" s="52">
        <v>78</v>
      </c>
      <c r="B67">
        <v>22</v>
      </c>
      <c r="C67">
        <v>192979</v>
      </c>
      <c r="D67">
        <v>8771.7727272727279</v>
      </c>
    </row>
    <row r="68" spans="1:4" x14ac:dyDescent="0.25">
      <c r="A68" s="52">
        <v>79</v>
      </c>
      <c r="B68">
        <v>17</v>
      </c>
      <c r="C68">
        <v>185426</v>
      </c>
      <c r="D68">
        <v>10907.411764705883</v>
      </c>
    </row>
    <row r="69" spans="1:4" x14ac:dyDescent="0.25">
      <c r="A69" s="52">
        <v>80</v>
      </c>
      <c r="B69">
        <v>16</v>
      </c>
      <c r="C69">
        <v>135313</v>
      </c>
      <c r="D69">
        <v>8457.0625</v>
      </c>
    </row>
    <row r="70" spans="1:4" x14ac:dyDescent="0.25">
      <c r="A70" s="52">
        <v>81</v>
      </c>
      <c r="B70">
        <v>9</v>
      </c>
      <c r="C70">
        <v>98350</v>
      </c>
      <c r="D70">
        <v>10927.777777777777</v>
      </c>
    </row>
    <row r="71" spans="1:4" x14ac:dyDescent="0.25">
      <c r="A71" s="52">
        <v>82</v>
      </c>
      <c r="B71">
        <v>13</v>
      </c>
      <c r="C71">
        <v>106928</v>
      </c>
      <c r="D71">
        <v>8225.2307692307695</v>
      </c>
    </row>
    <row r="72" spans="1:4" x14ac:dyDescent="0.25">
      <c r="A72" s="52">
        <v>83</v>
      </c>
      <c r="B72">
        <v>2</v>
      </c>
      <c r="C72">
        <v>2776</v>
      </c>
      <c r="D72">
        <v>1388</v>
      </c>
    </row>
    <row r="73" spans="1:4" x14ac:dyDescent="0.25">
      <c r="A73" s="52">
        <v>84</v>
      </c>
      <c r="B73">
        <v>6</v>
      </c>
      <c r="C73">
        <v>25203</v>
      </c>
      <c r="D73">
        <v>4200.5</v>
      </c>
    </row>
    <row r="74" spans="1:4" x14ac:dyDescent="0.25">
      <c r="A74" s="52">
        <v>85</v>
      </c>
      <c r="B74">
        <v>3</v>
      </c>
      <c r="C74">
        <v>1253</v>
      </c>
      <c r="D74">
        <v>417.66666666666669</v>
      </c>
    </row>
    <row r="75" spans="1:4" x14ac:dyDescent="0.25">
      <c r="A75" s="52">
        <v>86</v>
      </c>
      <c r="B75">
        <v>5</v>
      </c>
      <c r="C75">
        <v>5972</v>
      </c>
      <c r="D75">
        <v>1194.4000000000001</v>
      </c>
    </row>
    <row r="76" spans="1:4" x14ac:dyDescent="0.25">
      <c r="A76" s="52">
        <v>87</v>
      </c>
      <c r="B76">
        <v>2</v>
      </c>
      <c r="C76">
        <v>1699</v>
      </c>
      <c r="D76">
        <v>849.5</v>
      </c>
    </row>
    <row r="77" spans="1:4" x14ac:dyDescent="0.25">
      <c r="A77" s="52">
        <v>88</v>
      </c>
      <c r="B77">
        <v>2</v>
      </c>
      <c r="C77">
        <v>6352</v>
      </c>
      <c r="D77">
        <v>3176</v>
      </c>
    </row>
    <row r="78" spans="1:4" x14ac:dyDescent="0.25">
      <c r="A78" s="52">
        <v>89</v>
      </c>
      <c r="B78">
        <v>1</v>
      </c>
      <c r="C78">
        <v>0</v>
      </c>
      <c r="D78">
        <v>0</v>
      </c>
    </row>
    <row r="79" spans="1:4" x14ac:dyDescent="0.25">
      <c r="A79" s="52">
        <v>90</v>
      </c>
      <c r="B79">
        <v>3</v>
      </c>
      <c r="C79">
        <v>23129</v>
      </c>
      <c r="D79">
        <v>7709.666666666667</v>
      </c>
    </row>
    <row r="80" spans="1:4" x14ac:dyDescent="0.25">
      <c r="A80" s="52">
        <v>91</v>
      </c>
      <c r="B80">
        <v>2</v>
      </c>
      <c r="C80">
        <v>36</v>
      </c>
      <c r="D80">
        <v>18</v>
      </c>
    </row>
    <row r="81" spans="1:4" x14ac:dyDescent="0.25">
      <c r="A81" s="52">
        <v>93</v>
      </c>
      <c r="B81">
        <v>2</v>
      </c>
      <c r="C81">
        <v>2083</v>
      </c>
      <c r="D81">
        <v>1041.5</v>
      </c>
    </row>
    <row r="82" spans="1:4" x14ac:dyDescent="0.25">
      <c r="A82" s="52">
        <v>94</v>
      </c>
      <c r="B82">
        <v>1</v>
      </c>
      <c r="C82">
        <v>87</v>
      </c>
      <c r="D82">
        <v>87</v>
      </c>
    </row>
    <row r="83" spans="1:4" x14ac:dyDescent="0.25">
      <c r="A83" s="52">
        <v>95</v>
      </c>
      <c r="B83">
        <v>2</v>
      </c>
      <c r="C83">
        <v>242</v>
      </c>
      <c r="D83">
        <v>121</v>
      </c>
    </row>
    <row r="84" spans="1:4" x14ac:dyDescent="0.25">
      <c r="A84">
        <v>96</v>
      </c>
      <c r="B84">
        <v>1</v>
      </c>
      <c r="C84">
        <v>345</v>
      </c>
      <c r="D84">
        <v>345</v>
      </c>
    </row>
    <row r="85" spans="1:4" x14ac:dyDescent="0.25">
      <c r="A85">
        <v>97</v>
      </c>
      <c r="B85">
        <v>1</v>
      </c>
      <c r="C85">
        <v>250</v>
      </c>
      <c r="D85">
        <v>250</v>
      </c>
    </row>
    <row r="86" spans="1:4" x14ac:dyDescent="0.25">
      <c r="A86">
        <v>98</v>
      </c>
      <c r="B86">
        <v>1</v>
      </c>
      <c r="C86">
        <v>57</v>
      </c>
      <c r="D86">
        <v>57</v>
      </c>
    </row>
    <row r="87" spans="1:4" x14ac:dyDescent="0.25">
      <c r="A87">
        <v>100</v>
      </c>
      <c r="B87">
        <v>1</v>
      </c>
      <c r="C87">
        <v>5</v>
      </c>
      <c r="D87">
        <v>5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8" zoomScale="85" zoomScaleNormal="85" workbookViewId="0">
      <selection activeCell="H91" activeCellId="1" sqref="A14:A91 H14:J91"/>
    </sheetView>
  </sheetViews>
  <sheetFormatPr defaultRowHeight="15" x14ac:dyDescent="0.25"/>
  <cols>
    <col min="2" max="2" width="15.7109375" customWidth="1"/>
    <col min="3" max="4" width="18" customWidth="1"/>
    <col min="5" max="5" width="15.7109375" customWidth="1"/>
    <col min="6" max="6" width="16.85546875" customWidth="1"/>
    <col min="7" max="8" width="15.7109375" customWidth="1"/>
    <col min="9" max="9" width="11.7109375" customWidth="1"/>
    <col min="10" max="10" width="11.42578125" customWidth="1"/>
    <col min="11" max="11" width="20.28515625" customWidth="1"/>
  </cols>
  <sheetData>
    <row r="1" spans="1:12" x14ac:dyDescent="0.25">
      <c r="A1" s="1" t="s">
        <v>0</v>
      </c>
    </row>
    <row r="2" spans="1:12" x14ac:dyDescent="0.25">
      <c r="A2" s="2" t="s">
        <v>1</v>
      </c>
      <c r="B2" s="2" t="s">
        <v>107</v>
      </c>
    </row>
    <row r="3" spans="1:12" x14ac:dyDescent="0.25">
      <c r="A3" s="2" t="s">
        <v>3</v>
      </c>
      <c r="B3" s="2" t="s">
        <v>108</v>
      </c>
    </row>
    <row r="4" spans="1:12" x14ac:dyDescent="0.25">
      <c r="A4" s="2" t="s">
        <v>77</v>
      </c>
      <c r="B4" s="2" t="s">
        <v>88</v>
      </c>
    </row>
    <row r="5" spans="1:12" x14ac:dyDescent="0.25">
      <c r="A5" s="2" t="s">
        <v>78</v>
      </c>
      <c r="B5" s="2" t="s">
        <v>118</v>
      </c>
    </row>
    <row r="6" spans="1:12" x14ac:dyDescent="0.25">
      <c r="A6" s="2" t="s">
        <v>80</v>
      </c>
      <c r="B6" s="2" t="s">
        <v>119</v>
      </c>
    </row>
    <row r="9" spans="1:12" ht="25.5" customHeight="1" x14ac:dyDescent="0.25">
      <c r="A9" s="47" t="s">
        <v>98</v>
      </c>
      <c r="B9" s="48" t="s">
        <v>99</v>
      </c>
      <c r="C9" s="49" t="s">
        <v>101</v>
      </c>
      <c r="D9" s="49"/>
      <c r="E9" s="48" t="s">
        <v>99</v>
      </c>
      <c r="F9" s="49" t="s">
        <v>100</v>
      </c>
      <c r="H9" s="49"/>
    </row>
    <row r="10" spans="1:12" ht="25.5" customHeight="1" x14ac:dyDescent="0.25">
      <c r="A10" s="51" t="s">
        <v>86</v>
      </c>
      <c r="B10" s="51" t="s">
        <v>102</v>
      </c>
      <c r="C10" s="51" t="s">
        <v>103</v>
      </c>
      <c r="D10" s="51" t="s">
        <v>105</v>
      </c>
      <c r="E10" s="51" t="s">
        <v>115</v>
      </c>
      <c r="F10" s="51" t="s">
        <v>104</v>
      </c>
      <c r="G10" s="51" t="s">
        <v>106</v>
      </c>
      <c r="H10" s="49" t="s">
        <v>118</v>
      </c>
      <c r="I10" s="51" t="s">
        <v>120</v>
      </c>
      <c r="J10" s="51" t="s">
        <v>119</v>
      </c>
    </row>
    <row r="11" spans="1:12" x14ac:dyDescent="0.25">
      <c r="A11" s="52">
        <v>18</v>
      </c>
      <c r="B11" s="52">
        <v>2</v>
      </c>
      <c r="C11" s="52">
        <v>1888</v>
      </c>
      <c r="D11" s="52">
        <f>C11/B11</f>
        <v>944</v>
      </c>
      <c r="E11" s="52">
        <v>7</v>
      </c>
      <c r="F11" s="52">
        <v>9233</v>
      </c>
      <c r="G11" s="52">
        <f>F11/E11</f>
        <v>1319</v>
      </c>
      <c r="H11" s="13">
        <f>B11+E11</f>
        <v>9</v>
      </c>
      <c r="I11" s="13">
        <f>C11+F11</f>
        <v>11121</v>
      </c>
      <c r="J11" s="13">
        <f>I11/H11</f>
        <v>1235.6666666666667</v>
      </c>
      <c r="K11" s="67" t="s">
        <v>136</v>
      </c>
      <c r="L11">
        <f>B11/(B11+E11)</f>
        <v>0.22222222222222221</v>
      </c>
    </row>
    <row r="12" spans="1:12" x14ac:dyDescent="0.25">
      <c r="A12" s="52">
        <v>19</v>
      </c>
      <c r="B12" s="53">
        <v>1</v>
      </c>
      <c r="C12" s="53">
        <v>111</v>
      </c>
      <c r="D12" s="52"/>
      <c r="E12" s="52">
        <v>7</v>
      </c>
      <c r="F12" s="52">
        <v>2903</v>
      </c>
      <c r="G12" s="52">
        <f t="shared" ref="G12:G76" si="0">F12/E12</f>
        <v>414.71428571428572</v>
      </c>
      <c r="H12" s="13">
        <f t="shared" ref="H12:I75" si="1">B12+E12</f>
        <v>8</v>
      </c>
      <c r="I12" s="13">
        <f t="shared" si="1"/>
        <v>3014</v>
      </c>
      <c r="J12" s="13">
        <f t="shared" ref="J12:J75" si="2">I12/H12</f>
        <v>376.75</v>
      </c>
      <c r="K12" s="67"/>
      <c r="L12">
        <f t="shared" ref="L12:L75" si="3">B12/(B12+E12)</f>
        <v>0.125</v>
      </c>
    </row>
    <row r="13" spans="1:12" x14ac:dyDescent="0.25">
      <c r="A13" s="52">
        <v>20</v>
      </c>
      <c r="B13" s="52">
        <v>13</v>
      </c>
      <c r="C13" s="52">
        <v>8532</v>
      </c>
      <c r="D13" s="52">
        <f t="shared" ref="D13:D76" si="4">C13/B13</f>
        <v>656.30769230769226</v>
      </c>
      <c r="E13" s="52">
        <v>13</v>
      </c>
      <c r="F13" s="52">
        <v>9064</v>
      </c>
      <c r="G13" s="52">
        <f t="shared" si="0"/>
        <v>697.23076923076928</v>
      </c>
      <c r="H13" s="13">
        <f t="shared" si="1"/>
        <v>26</v>
      </c>
      <c r="I13" s="13">
        <f t="shared" si="1"/>
        <v>17596</v>
      </c>
      <c r="J13" s="13">
        <f t="shared" si="2"/>
        <v>676.76923076923072</v>
      </c>
      <c r="L13">
        <f t="shared" si="3"/>
        <v>0.5</v>
      </c>
    </row>
    <row r="14" spans="1:12" x14ac:dyDescent="0.25">
      <c r="A14" s="52">
        <v>21</v>
      </c>
      <c r="B14" s="52">
        <v>56</v>
      </c>
      <c r="C14" s="52">
        <v>68002</v>
      </c>
      <c r="D14" s="52">
        <f t="shared" si="4"/>
        <v>1214.3214285714287</v>
      </c>
      <c r="E14" s="52">
        <v>50</v>
      </c>
      <c r="F14" s="52">
        <v>39780</v>
      </c>
      <c r="G14" s="52">
        <f t="shared" si="0"/>
        <v>795.6</v>
      </c>
      <c r="H14" s="13">
        <f t="shared" si="1"/>
        <v>106</v>
      </c>
      <c r="I14" s="13">
        <f t="shared" si="1"/>
        <v>107782</v>
      </c>
      <c r="J14" s="13">
        <f t="shared" si="2"/>
        <v>1016.811320754717</v>
      </c>
      <c r="L14">
        <f t="shared" si="3"/>
        <v>0.52830188679245282</v>
      </c>
    </row>
    <row r="15" spans="1:12" x14ac:dyDescent="0.25">
      <c r="A15" s="52">
        <v>22</v>
      </c>
      <c r="B15" s="52">
        <v>84</v>
      </c>
      <c r="C15" s="52">
        <v>94253</v>
      </c>
      <c r="D15" s="52">
        <f t="shared" si="4"/>
        <v>1122.0595238095239</v>
      </c>
      <c r="E15" s="52">
        <v>84</v>
      </c>
      <c r="F15" s="52">
        <v>78039</v>
      </c>
      <c r="G15" s="52">
        <f t="shared" si="0"/>
        <v>929.03571428571433</v>
      </c>
      <c r="H15" s="13">
        <f t="shared" si="1"/>
        <v>168</v>
      </c>
      <c r="I15" s="13">
        <f t="shared" si="1"/>
        <v>172292</v>
      </c>
      <c r="J15" s="13">
        <f t="shared" si="2"/>
        <v>1025.547619047619</v>
      </c>
      <c r="L15">
        <f t="shared" si="3"/>
        <v>0.5</v>
      </c>
    </row>
    <row r="16" spans="1:12" x14ac:dyDescent="0.25">
      <c r="A16" s="52">
        <v>23</v>
      </c>
      <c r="B16" s="52">
        <v>155</v>
      </c>
      <c r="C16" s="52">
        <v>236353</v>
      </c>
      <c r="D16" s="52">
        <f t="shared" si="4"/>
        <v>1524.8580645161289</v>
      </c>
      <c r="E16" s="52">
        <v>178</v>
      </c>
      <c r="F16" s="52">
        <v>226059</v>
      </c>
      <c r="G16" s="52">
        <f t="shared" si="0"/>
        <v>1269.9943820224719</v>
      </c>
      <c r="H16" s="13">
        <f t="shared" si="1"/>
        <v>333</v>
      </c>
      <c r="I16" s="13">
        <f t="shared" si="1"/>
        <v>462412</v>
      </c>
      <c r="J16" s="13">
        <f t="shared" si="2"/>
        <v>1388.6246246246246</v>
      </c>
      <c r="L16">
        <f t="shared" si="3"/>
        <v>0.46546546546546547</v>
      </c>
    </row>
    <row r="17" spans="1:12" x14ac:dyDescent="0.25">
      <c r="A17" s="52">
        <v>24</v>
      </c>
      <c r="B17" s="52">
        <v>294</v>
      </c>
      <c r="C17" s="52">
        <v>499878</v>
      </c>
      <c r="D17" s="52">
        <f t="shared" si="4"/>
        <v>1700.2653061224489</v>
      </c>
      <c r="E17" s="52">
        <v>448</v>
      </c>
      <c r="F17" s="52">
        <v>832233</v>
      </c>
      <c r="G17" s="52">
        <f t="shared" si="0"/>
        <v>1857.6629464285713</v>
      </c>
      <c r="H17" s="13">
        <f t="shared" si="1"/>
        <v>742</v>
      </c>
      <c r="I17" s="13">
        <f t="shared" si="1"/>
        <v>1332111</v>
      </c>
      <c r="J17" s="13">
        <f t="shared" si="2"/>
        <v>1795.2978436657681</v>
      </c>
      <c r="L17">
        <f t="shared" si="3"/>
        <v>0.39622641509433965</v>
      </c>
    </row>
    <row r="18" spans="1:12" x14ac:dyDescent="0.25">
      <c r="A18" s="52">
        <v>25</v>
      </c>
      <c r="B18" s="52">
        <v>438</v>
      </c>
      <c r="C18" s="52">
        <v>950069</v>
      </c>
      <c r="D18" s="52">
        <f t="shared" si="4"/>
        <v>2169.1073059360729</v>
      </c>
      <c r="E18" s="52">
        <v>885</v>
      </c>
      <c r="F18" s="52">
        <v>2239809</v>
      </c>
      <c r="G18" s="52">
        <f t="shared" si="0"/>
        <v>2530.8576271186439</v>
      </c>
      <c r="H18" s="13">
        <f t="shared" si="1"/>
        <v>1323</v>
      </c>
      <c r="I18" s="13">
        <f t="shared" si="1"/>
        <v>3189878</v>
      </c>
      <c r="J18" s="13">
        <f t="shared" si="2"/>
        <v>2411.0944822373394</v>
      </c>
      <c r="L18">
        <f t="shared" si="3"/>
        <v>0.33106575963718821</v>
      </c>
    </row>
    <row r="19" spans="1:12" x14ac:dyDescent="0.25">
      <c r="A19" s="52">
        <v>26</v>
      </c>
      <c r="B19" s="52">
        <v>604</v>
      </c>
      <c r="C19" s="52">
        <v>1506710</v>
      </c>
      <c r="D19" s="52">
        <f t="shared" si="4"/>
        <v>2494.5529801324506</v>
      </c>
      <c r="E19" s="52">
        <v>1354</v>
      </c>
      <c r="F19" s="52">
        <v>4154847</v>
      </c>
      <c r="G19" s="52">
        <f t="shared" si="0"/>
        <v>3068.5723781388479</v>
      </c>
      <c r="H19" s="13">
        <f t="shared" si="1"/>
        <v>1958</v>
      </c>
      <c r="I19" s="13">
        <f t="shared" si="1"/>
        <v>5661557</v>
      </c>
      <c r="J19" s="13">
        <f t="shared" si="2"/>
        <v>2891.5</v>
      </c>
      <c r="L19">
        <f t="shared" si="3"/>
        <v>0.30847803881511748</v>
      </c>
    </row>
    <row r="20" spans="1:12" x14ac:dyDescent="0.25">
      <c r="A20" s="52">
        <v>27</v>
      </c>
      <c r="B20" s="52">
        <v>717</v>
      </c>
      <c r="C20" s="52">
        <v>2320948</v>
      </c>
      <c r="D20" s="52">
        <f t="shared" si="4"/>
        <v>3237.0264993026499</v>
      </c>
      <c r="E20" s="52">
        <v>1744</v>
      </c>
      <c r="F20" s="52">
        <v>6607898</v>
      </c>
      <c r="G20" s="52">
        <f t="shared" si="0"/>
        <v>3788.9323394495414</v>
      </c>
      <c r="H20" s="13">
        <f t="shared" si="1"/>
        <v>2461</v>
      </c>
      <c r="I20" s="13">
        <f t="shared" si="1"/>
        <v>8928846</v>
      </c>
      <c r="J20" s="13">
        <f t="shared" si="2"/>
        <v>3628.1373425436814</v>
      </c>
      <c r="L20">
        <f t="shared" si="3"/>
        <v>0.2913449817147501</v>
      </c>
    </row>
    <row r="21" spans="1:12" x14ac:dyDescent="0.25">
      <c r="A21" s="52">
        <v>28</v>
      </c>
      <c r="B21" s="52">
        <v>832</v>
      </c>
      <c r="C21" s="52">
        <v>2854950</v>
      </c>
      <c r="D21" s="52">
        <f t="shared" si="4"/>
        <v>3431.4302884615386</v>
      </c>
      <c r="E21" s="52">
        <v>2096</v>
      </c>
      <c r="F21" s="52">
        <v>9117464</v>
      </c>
      <c r="G21" s="52">
        <f t="shared" si="0"/>
        <v>4349.9351145038172</v>
      </c>
      <c r="H21" s="13">
        <f t="shared" si="1"/>
        <v>2928</v>
      </c>
      <c r="I21" s="13">
        <f t="shared" si="1"/>
        <v>11972414</v>
      </c>
      <c r="J21" s="13">
        <f t="shared" si="2"/>
        <v>4088.9392076502731</v>
      </c>
      <c r="L21">
        <f t="shared" si="3"/>
        <v>0.28415300546448086</v>
      </c>
    </row>
    <row r="22" spans="1:12" x14ac:dyDescent="0.25">
      <c r="A22" s="52">
        <v>29</v>
      </c>
      <c r="B22" s="52">
        <v>936</v>
      </c>
      <c r="C22" s="52">
        <v>3632341</v>
      </c>
      <c r="D22" s="52">
        <f t="shared" si="4"/>
        <v>3880.7061965811968</v>
      </c>
      <c r="E22" s="52">
        <v>2296</v>
      </c>
      <c r="F22" s="52">
        <v>11487850</v>
      </c>
      <c r="G22" s="52">
        <f t="shared" si="0"/>
        <v>5003.4189895470381</v>
      </c>
      <c r="H22" s="13">
        <f t="shared" si="1"/>
        <v>3232</v>
      </c>
      <c r="I22" s="13">
        <f t="shared" si="1"/>
        <v>15120191</v>
      </c>
      <c r="J22" s="13">
        <f t="shared" si="2"/>
        <v>4678.2769183168321</v>
      </c>
      <c r="L22">
        <f t="shared" si="3"/>
        <v>0.28960396039603958</v>
      </c>
    </row>
    <row r="23" spans="1:12" x14ac:dyDescent="0.25">
      <c r="A23" s="52">
        <v>30</v>
      </c>
      <c r="B23" s="52">
        <v>1107</v>
      </c>
      <c r="C23" s="52">
        <v>4861457</v>
      </c>
      <c r="D23" s="52">
        <f t="shared" si="4"/>
        <v>4391.5600722673889</v>
      </c>
      <c r="E23" s="52">
        <v>2409</v>
      </c>
      <c r="F23" s="52">
        <v>13479636</v>
      </c>
      <c r="G23" s="52">
        <f t="shared" si="0"/>
        <v>5595.5317559153173</v>
      </c>
      <c r="H23" s="13">
        <f t="shared" si="1"/>
        <v>3516</v>
      </c>
      <c r="I23" s="13">
        <f t="shared" si="1"/>
        <v>18341093</v>
      </c>
      <c r="J23" s="13">
        <f t="shared" si="2"/>
        <v>5216.4655858930601</v>
      </c>
      <c r="L23">
        <f t="shared" si="3"/>
        <v>0.31484641638225258</v>
      </c>
    </row>
    <row r="24" spans="1:12" x14ac:dyDescent="0.25">
      <c r="A24" s="52">
        <v>31</v>
      </c>
      <c r="B24" s="52">
        <v>1156</v>
      </c>
      <c r="C24" s="52">
        <v>5866785</v>
      </c>
      <c r="D24" s="52">
        <f t="shared" si="4"/>
        <v>5075.0735294117649</v>
      </c>
      <c r="E24" s="52">
        <v>2839</v>
      </c>
      <c r="F24" s="52">
        <v>18251760</v>
      </c>
      <c r="G24" s="52">
        <f t="shared" si="0"/>
        <v>6428.939767523776</v>
      </c>
      <c r="H24" s="13">
        <f t="shared" si="1"/>
        <v>3995</v>
      </c>
      <c r="I24" s="13">
        <f t="shared" si="1"/>
        <v>24118545</v>
      </c>
      <c r="J24" s="13">
        <f t="shared" si="2"/>
        <v>6037.1827284105129</v>
      </c>
      <c r="L24">
        <f t="shared" si="3"/>
        <v>0.28936170212765955</v>
      </c>
    </row>
    <row r="25" spans="1:12" x14ac:dyDescent="0.25">
      <c r="A25" s="52">
        <v>32</v>
      </c>
      <c r="B25" s="52">
        <v>1313</v>
      </c>
      <c r="C25" s="52">
        <v>7432698</v>
      </c>
      <c r="D25" s="52">
        <f t="shared" si="4"/>
        <v>5660.8514851485152</v>
      </c>
      <c r="E25" s="52">
        <v>3214</v>
      </c>
      <c r="F25" s="52">
        <v>22144469</v>
      </c>
      <c r="G25" s="52">
        <f t="shared" si="0"/>
        <v>6890.0028002489107</v>
      </c>
      <c r="H25" s="13">
        <f t="shared" si="1"/>
        <v>4527</v>
      </c>
      <c r="I25" s="13">
        <f t="shared" si="1"/>
        <v>29577167</v>
      </c>
      <c r="J25" s="13">
        <f t="shared" si="2"/>
        <v>6533.502761210515</v>
      </c>
      <c r="L25">
        <f t="shared" si="3"/>
        <v>0.29003755246299978</v>
      </c>
    </row>
    <row r="26" spans="1:12" x14ac:dyDescent="0.25">
      <c r="A26" s="52">
        <v>33</v>
      </c>
      <c r="B26" s="52">
        <v>1224</v>
      </c>
      <c r="C26" s="52">
        <v>7805575</v>
      </c>
      <c r="D26" s="52">
        <f t="shared" si="4"/>
        <v>6377.1037581699347</v>
      </c>
      <c r="E26" s="52">
        <v>3447</v>
      </c>
      <c r="F26" s="52">
        <v>27257935</v>
      </c>
      <c r="G26" s="52">
        <f t="shared" si="0"/>
        <v>7907.7270089933272</v>
      </c>
      <c r="H26" s="13">
        <f t="shared" si="1"/>
        <v>4671</v>
      </c>
      <c r="I26" s="13">
        <f t="shared" si="1"/>
        <v>35063510</v>
      </c>
      <c r="J26" s="13">
        <f t="shared" si="2"/>
        <v>7506.6388353671591</v>
      </c>
      <c r="L26">
        <f t="shared" si="3"/>
        <v>0.26204238921001927</v>
      </c>
    </row>
    <row r="27" spans="1:12" x14ac:dyDescent="0.25">
      <c r="A27" s="52">
        <v>34</v>
      </c>
      <c r="B27" s="52">
        <v>1443</v>
      </c>
      <c r="C27" s="52">
        <v>9975727</v>
      </c>
      <c r="D27" s="52">
        <f t="shared" si="4"/>
        <v>6913.1857241857242</v>
      </c>
      <c r="E27" s="52">
        <v>3567</v>
      </c>
      <c r="F27" s="52">
        <v>30044823</v>
      </c>
      <c r="G27" s="52">
        <f t="shared" si="0"/>
        <v>8422.9949537426401</v>
      </c>
      <c r="H27" s="13">
        <f t="shared" si="1"/>
        <v>5010</v>
      </c>
      <c r="I27" s="13">
        <f t="shared" si="1"/>
        <v>40020550</v>
      </c>
      <c r="J27" s="13">
        <f t="shared" si="2"/>
        <v>7988.1337325349305</v>
      </c>
      <c r="L27">
        <f t="shared" si="3"/>
        <v>0.28802395209580839</v>
      </c>
    </row>
    <row r="28" spans="1:12" x14ac:dyDescent="0.25">
      <c r="A28" s="52">
        <v>35</v>
      </c>
      <c r="B28" s="52">
        <v>1398</v>
      </c>
      <c r="C28" s="52">
        <v>11123823</v>
      </c>
      <c r="D28" s="52">
        <f t="shared" si="4"/>
        <v>7956.9549356223179</v>
      </c>
      <c r="E28" s="52">
        <v>3786</v>
      </c>
      <c r="F28" s="52">
        <v>34540586</v>
      </c>
      <c r="G28" s="52">
        <f t="shared" si="0"/>
        <v>9123.239830956154</v>
      </c>
      <c r="H28" s="13">
        <f t="shared" si="1"/>
        <v>5184</v>
      </c>
      <c r="I28" s="13">
        <f t="shared" si="1"/>
        <v>45664409</v>
      </c>
      <c r="J28" s="13">
        <f t="shared" si="2"/>
        <v>8808.7208719135797</v>
      </c>
      <c r="L28">
        <f t="shared" si="3"/>
        <v>0.26967592592592593</v>
      </c>
    </row>
    <row r="29" spans="1:12" x14ac:dyDescent="0.25">
      <c r="A29" s="52">
        <v>36</v>
      </c>
      <c r="B29" s="52">
        <v>1386</v>
      </c>
      <c r="C29" s="52">
        <v>12005303</v>
      </c>
      <c r="D29" s="52">
        <f t="shared" si="4"/>
        <v>8661.8347763347756</v>
      </c>
      <c r="E29" s="52">
        <v>3679</v>
      </c>
      <c r="F29" s="52">
        <v>36722391</v>
      </c>
      <c r="G29" s="52">
        <f t="shared" si="0"/>
        <v>9981.622995379179</v>
      </c>
      <c r="H29" s="13">
        <f t="shared" si="1"/>
        <v>5065</v>
      </c>
      <c r="I29" s="13">
        <f t="shared" si="1"/>
        <v>48727694</v>
      </c>
      <c r="J29" s="13">
        <f t="shared" si="2"/>
        <v>9620.4726554787758</v>
      </c>
      <c r="L29">
        <f t="shared" si="3"/>
        <v>0.2736426456071076</v>
      </c>
    </row>
    <row r="30" spans="1:12" x14ac:dyDescent="0.25">
      <c r="A30" s="52">
        <v>37</v>
      </c>
      <c r="B30" s="52">
        <v>1429</v>
      </c>
      <c r="C30" s="52">
        <v>12538707</v>
      </c>
      <c r="D30" s="52">
        <f t="shared" si="4"/>
        <v>8774.4625612316304</v>
      </c>
      <c r="E30" s="52">
        <v>3743</v>
      </c>
      <c r="F30" s="52">
        <v>37799160</v>
      </c>
      <c r="G30" s="52">
        <f t="shared" si="0"/>
        <v>10098.626769970611</v>
      </c>
      <c r="H30" s="13">
        <f t="shared" si="1"/>
        <v>5172</v>
      </c>
      <c r="I30" s="13">
        <f t="shared" si="1"/>
        <v>50337867</v>
      </c>
      <c r="J30" s="13">
        <f t="shared" si="2"/>
        <v>9732.7662412993031</v>
      </c>
      <c r="L30">
        <f t="shared" si="3"/>
        <v>0.27629543696829079</v>
      </c>
    </row>
    <row r="31" spans="1:12" x14ac:dyDescent="0.25">
      <c r="A31" s="52">
        <v>38</v>
      </c>
      <c r="B31" s="52">
        <v>1374</v>
      </c>
      <c r="C31" s="52">
        <v>13639074</v>
      </c>
      <c r="D31" s="52">
        <f t="shared" si="4"/>
        <v>9926.5458515283844</v>
      </c>
      <c r="E31" s="52">
        <v>3562</v>
      </c>
      <c r="F31" s="52">
        <v>37979160</v>
      </c>
      <c r="G31" s="52">
        <f t="shared" si="0"/>
        <v>10662.313307130826</v>
      </c>
      <c r="H31" s="13">
        <f t="shared" si="1"/>
        <v>4936</v>
      </c>
      <c r="I31" s="13">
        <f t="shared" si="1"/>
        <v>51618234</v>
      </c>
      <c r="J31" s="13">
        <f t="shared" si="2"/>
        <v>10457.5028363047</v>
      </c>
      <c r="L31">
        <f t="shared" si="3"/>
        <v>0.27836304700162073</v>
      </c>
    </row>
    <row r="32" spans="1:12" x14ac:dyDescent="0.25">
      <c r="A32" s="52">
        <v>39</v>
      </c>
      <c r="B32" s="52">
        <v>1359</v>
      </c>
      <c r="C32" s="52">
        <v>14632594</v>
      </c>
      <c r="D32" s="52">
        <f t="shared" si="4"/>
        <v>10767.177336276674</v>
      </c>
      <c r="E32" s="52">
        <v>3450</v>
      </c>
      <c r="F32" s="52">
        <v>38923386</v>
      </c>
      <c r="G32" s="52">
        <f t="shared" si="0"/>
        <v>11282.140869565217</v>
      </c>
      <c r="H32" s="13">
        <f t="shared" si="1"/>
        <v>4809</v>
      </c>
      <c r="I32" s="13">
        <f t="shared" si="1"/>
        <v>53555980</v>
      </c>
      <c r="J32" s="13">
        <f t="shared" si="2"/>
        <v>11136.614680806821</v>
      </c>
      <c r="L32">
        <f t="shared" si="3"/>
        <v>0.28259513412351839</v>
      </c>
    </row>
    <row r="33" spans="1:12" x14ac:dyDescent="0.25">
      <c r="A33" s="52">
        <v>40</v>
      </c>
      <c r="B33" s="52">
        <v>1385</v>
      </c>
      <c r="C33" s="52">
        <v>15145810</v>
      </c>
      <c r="D33" s="52">
        <f t="shared" si="4"/>
        <v>10935.602888086643</v>
      </c>
      <c r="E33" s="52">
        <v>3363</v>
      </c>
      <c r="F33" s="52">
        <v>39034567</v>
      </c>
      <c r="G33" s="52">
        <f t="shared" si="0"/>
        <v>11607.067201903063</v>
      </c>
      <c r="H33" s="13">
        <f t="shared" si="1"/>
        <v>4748</v>
      </c>
      <c r="I33" s="13">
        <f t="shared" si="1"/>
        <v>54180377</v>
      </c>
      <c r="J33" s="13">
        <f t="shared" si="2"/>
        <v>11411.199873631003</v>
      </c>
      <c r="L33">
        <f t="shared" si="3"/>
        <v>0.29170176916596463</v>
      </c>
    </row>
    <row r="34" spans="1:12" x14ac:dyDescent="0.25">
      <c r="A34" s="52">
        <v>41</v>
      </c>
      <c r="B34" s="52">
        <v>1215</v>
      </c>
      <c r="C34" s="52">
        <v>15928014</v>
      </c>
      <c r="D34" s="52">
        <f t="shared" si="4"/>
        <v>13109.476543209876</v>
      </c>
      <c r="E34" s="52">
        <v>3124</v>
      </c>
      <c r="F34" s="52">
        <v>38039060</v>
      </c>
      <c r="G34" s="52">
        <f t="shared" si="0"/>
        <v>12176.395646606914</v>
      </c>
      <c r="H34" s="13">
        <f t="shared" si="1"/>
        <v>4339</v>
      </c>
      <c r="I34" s="13">
        <f t="shared" si="1"/>
        <v>53967074</v>
      </c>
      <c r="J34" s="13">
        <f t="shared" si="2"/>
        <v>12437.675501267573</v>
      </c>
      <c r="L34">
        <f t="shared" si="3"/>
        <v>0.28001843742797877</v>
      </c>
    </row>
    <row r="35" spans="1:12" x14ac:dyDescent="0.25">
      <c r="A35" s="52">
        <v>42</v>
      </c>
      <c r="B35" s="52">
        <v>1349</v>
      </c>
      <c r="C35" s="52">
        <v>18151203</v>
      </c>
      <c r="D35" s="52">
        <f t="shared" si="4"/>
        <v>13455.302446256486</v>
      </c>
      <c r="E35" s="52">
        <v>3150</v>
      </c>
      <c r="F35" s="52">
        <v>39424571</v>
      </c>
      <c r="G35" s="52">
        <f t="shared" si="0"/>
        <v>12515.736825396825</v>
      </c>
      <c r="H35" s="13">
        <f t="shared" si="1"/>
        <v>4499</v>
      </c>
      <c r="I35" s="13">
        <f t="shared" si="1"/>
        <v>57575774</v>
      </c>
      <c r="J35" s="13">
        <f t="shared" si="2"/>
        <v>12797.46032451656</v>
      </c>
      <c r="L35">
        <f t="shared" si="3"/>
        <v>0.29984440986885974</v>
      </c>
    </row>
    <row r="36" spans="1:12" x14ac:dyDescent="0.25">
      <c r="A36" s="52">
        <v>43</v>
      </c>
      <c r="B36" s="52">
        <v>1283</v>
      </c>
      <c r="C36" s="52">
        <v>18129942</v>
      </c>
      <c r="D36" s="52">
        <f t="shared" si="4"/>
        <v>14130.897895557287</v>
      </c>
      <c r="E36" s="52">
        <v>2938</v>
      </c>
      <c r="F36" s="52">
        <v>39241919</v>
      </c>
      <c r="G36" s="52">
        <f t="shared" si="0"/>
        <v>13356.677671885636</v>
      </c>
      <c r="H36" s="13">
        <f t="shared" si="1"/>
        <v>4221</v>
      </c>
      <c r="I36" s="13">
        <f t="shared" si="1"/>
        <v>57371861</v>
      </c>
      <c r="J36" s="13">
        <f t="shared" si="2"/>
        <v>13592.006870409856</v>
      </c>
      <c r="L36">
        <f t="shared" si="3"/>
        <v>0.30395640843402039</v>
      </c>
    </row>
    <row r="37" spans="1:12" x14ac:dyDescent="0.25">
      <c r="A37" s="52">
        <v>44</v>
      </c>
      <c r="B37" s="52">
        <v>1316</v>
      </c>
      <c r="C37" s="52">
        <v>19012572</v>
      </c>
      <c r="D37" s="52">
        <f t="shared" si="4"/>
        <v>14447.243161094226</v>
      </c>
      <c r="E37" s="52">
        <v>2969</v>
      </c>
      <c r="F37" s="52">
        <v>40949459</v>
      </c>
      <c r="G37" s="52">
        <f t="shared" si="0"/>
        <v>13792.340518693163</v>
      </c>
      <c r="H37" s="13">
        <f t="shared" si="1"/>
        <v>4285</v>
      </c>
      <c r="I37" s="13">
        <f t="shared" si="1"/>
        <v>59962031</v>
      </c>
      <c r="J37" s="13">
        <f t="shared" si="2"/>
        <v>13993.472812135356</v>
      </c>
      <c r="L37">
        <f t="shared" si="3"/>
        <v>0.30711785297549593</v>
      </c>
    </row>
    <row r="38" spans="1:12" x14ac:dyDescent="0.25">
      <c r="A38" s="52">
        <v>45</v>
      </c>
      <c r="B38" s="52">
        <v>1353</v>
      </c>
      <c r="C38" s="52">
        <v>21541310</v>
      </c>
      <c r="D38" s="52">
        <f t="shared" si="4"/>
        <v>15921.145602365115</v>
      </c>
      <c r="E38" s="52">
        <v>3000</v>
      </c>
      <c r="F38" s="52">
        <v>41932724</v>
      </c>
      <c r="G38" s="52">
        <f t="shared" si="0"/>
        <v>13977.574666666667</v>
      </c>
      <c r="H38" s="13">
        <f t="shared" si="1"/>
        <v>4353</v>
      </c>
      <c r="I38" s="13">
        <f t="shared" si="1"/>
        <v>63474034</v>
      </c>
      <c r="J38" s="13">
        <f t="shared" si="2"/>
        <v>14581.675626005053</v>
      </c>
      <c r="L38">
        <f t="shared" si="3"/>
        <v>0.31082012405237769</v>
      </c>
    </row>
    <row r="39" spans="1:12" x14ac:dyDescent="0.25">
      <c r="A39" s="52">
        <v>46</v>
      </c>
      <c r="B39" s="52">
        <v>1496</v>
      </c>
      <c r="C39" s="52">
        <v>23422702</v>
      </c>
      <c r="D39" s="52">
        <f t="shared" si="4"/>
        <v>15656.886363636364</v>
      </c>
      <c r="E39" s="52">
        <v>3250</v>
      </c>
      <c r="F39" s="52">
        <v>48301963</v>
      </c>
      <c r="G39" s="52">
        <f t="shared" si="0"/>
        <v>14862.142461538462</v>
      </c>
      <c r="H39" s="13">
        <f t="shared" si="1"/>
        <v>4746</v>
      </c>
      <c r="I39" s="13">
        <f t="shared" si="1"/>
        <v>71724665</v>
      </c>
      <c r="J39" s="13">
        <f t="shared" si="2"/>
        <v>15112.655920775389</v>
      </c>
      <c r="L39">
        <f t="shared" si="3"/>
        <v>0.31521281078803204</v>
      </c>
    </row>
    <row r="40" spans="1:12" x14ac:dyDescent="0.25">
      <c r="A40" s="52">
        <v>47</v>
      </c>
      <c r="B40" s="52">
        <v>1380</v>
      </c>
      <c r="C40" s="52">
        <v>23596519</v>
      </c>
      <c r="D40" s="52">
        <f t="shared" si="4"/>
        <v>17098.926811594203</v>
      </c>
      <c r="E40" s="52">
        <v>3137</v>
      </c>
      <c r="F40" s="52">
        <v>44923435</v>
      </c>
      <c r="G40" s="52">
        <f t="shared" si="0"/>
        <v>14320.508447561364</v>
      </c>
      <c r="H40" s="13">
        <f t="shared" si="1"/>
        <v>4517</v>
      </c>
      <c r="I40" s="13">
        <f t="shared" si="1"/>
        <v>68519954</v>
      </c>
      <c r="J40" s="13">
        <f t="shared" si="2"/>
        <v>15169.350011069293</v>
      </c>
      <c r="L40">
        <f t="shared" si="3"/>
        <v>0.30551250830197035</v>
      </c>
    </row>
    <row r="41" spans="1:12" x14ac:dyDescent="0.25">
      <c r="A41" s="52">
        <v>48</v>
      </c>
      <c r="B41" s="52">
        <v>1233</v>
      </c>
      <c r="C41" s="52">
        <v>20740632</v>
      </c>
      <c r="D41" s="52">
        <f t="shared" si="4"/>
        <v>16821.274939172748</v>
      </c>
      <c r="E41" s="52">
        <v>2900</v>
      </c>
      <c r="F41" s="52">
        <v>44584134</v>
      </c>
      <c r="G41" s="52">
        <f t="shared" si="0"/>
        <v>15373.839310344827</v>
      </c>
      <c r="H41" s="13">
        <f t="shared" si="1"/>
        <v>4133</v>
      </c>
      <c r="I41" s="13">
        <f t="shared" si="1"/>
        <v>65324766</v>
      </c>
      <c r="J41" s="13">
        <f t="shared" si="2"/>
        <v>15805.653520445198</v>
      </c>
      <c r="L41">
        <f t="shared" si="3"/>
        <v>0.29833051052504234</v>
      </c>
    </row>
    <row r="42" spans="1:12" x14ac:dyDescent="0.25">
      <c r="A42" s="52">
        <v>49</v>
      </c>
      <c r="B42" s="52">
        <v>1184</v>
      </c>
      <c r="C42" s="52">
        <v>21524657</v>
      </c>
      <c r="D42" s="52">
        <f t="shared" si="4"/>
        <v>18179.608952702703</v>
      </c>
      <c r="E42" s="52">
        <v>2677</v>
      </c>
      <c r="F42" s="52">
        <v>42598943</v>
      </c>
      <c r="G42" s="52">
        <f t="shared" si="0"/>
        <v>15912.940978707509</v>
      </c>
      <c r="H42" s="13">
        <f t="shared" si="1"/>
        <v>3861</v>
      </c>
      <c r="I42" s="13">
        <f t="shared" si="1"/>
        <v>64123600</v>
      </c>
      <c r="J42" s="13">
        <f t="shared" si="2"/>
        <v>16608.029008029007</v>
      </c>
      <c r="L42">
        <f t="shared" si="3"/>
        <v>0.30665630665630667</v>
      </c>
    </row>
    <row r="43" spans="1:12" x14ac:dyDescent="0.25">
      <c r="A43" s="52">
        <v>50</v>
      </c>
      <c r="B43" s="52">
        <v>1157</v>
      </c>
      <c r="C43" s="52">
        <v>21642864</v>
      </c>
      <c r="D43" s="52">
        <f t="shared" si="4"/>
        <v>18706.019014693171</v>
      </c>
      <c r="E43" s="52">
        <v>2494</v>
      </c>
      <c r="F43" s="52">
        <v>39832606</v>
      </c>
      <c r="G43" s="52">
        <f t="shared" si="0"/>
        <v>15971.373696872493</v>
      </c>
      <c r="H43" s="13">
        <f t="shared" si="1"/>
        <v>3651</v>
      </c>
      <c r="I43" s="13">
        <f t="shared" si="1"/>
        <v>61475470</v>
      </c>
      <c r="J43" s="13">
        <f t="shared" si="2"/>
        <v>16837.981374965762</v>
      </c>
      <c r="L43">
        <f t="shared" si="3"/>
        <v>0.31689947959463161</v>
      </c>
    </row>
    <row r="44" spans="1:12" x14ac:dyDescent="0.25">
      <c r="A44" s="52">
        <v>51</v>
      </c>
      <c r="B44" s="52">
        <v>1119</v>
      </c>
      <c r="C44" s="52">
        <v>19074542</v>
      </c>
      <c r="D44" s="52">
        <f t="shared" si="4"/>
        <v>17046.060768543342</v>
      </c>
      <c r="E44" s="52">
        <v>2383</v>
      </c>
      <c r="F44" s="52">
        <v>38055331</v>
      </c>
      <c r="G44" s="52">
        <f t="shared" si="0"/>
        <v>15969.505245488879</v>
      </c>
      <c r="H44" s="13">
        <f t="shared" si="1"/>
        <v>3502</v>
      </c>
      <c r="I44" s="13">
        <f t="shared" si="1"/>
        <v>57129873</v>
      </c>
      <c r="J44" s="13">
        <f t="shared" si="2"/>
        <v>16313.498857795545</v>
      </c>
      <c r="L44">
        <f t="shared" si="3"/>
        <v>0.3195316961736151</v>
      </c>
    </row>
    <row r="45" spans="1:12" x14ac:dyDescent="0.25">
      <c r="A45" s="52">
        <v>52</v>
      </c>
      <c r="B45" s="52">
        <v>1093</v>
      </c>
      <c r="C45" s="52">
        <v>20027437</v>
      </c>
      <c r="D45" s="52">
        <f t="shared" si="4"/>
        <v>18323.364135407137</v>
      </c>
      <c r="E45" s="52">
        <v>2469</v>
      </c>
      <c r="F45" s="52">
        <v>36742234</v>
      </c>
      <c r="G45" s="52">
        <f t="shared" si="0"/>
        <v>14881.423248278656</v>
      </c>
      <c r="H45" s="13">
        <f t="shared" si="1"/>
        <v>3562</v>
      </c>
      <c r="I45" s="13">
        <f t="shared" si="1"/>
        <v>56769671</v>
      </c>
      <c r="J45" s="13">
        <f t="shared" si="2"/>
        <v>15937.583099382369</v>
      </c>
      <c r="L45">
        <f t="shared" si="3"/>
        <v>0.306850084222347</v>
      </c>
    </row>
    <row r="46" spans="1:12" x14ac:dyDescent="0.25">
      <c r="A46" s="52">
        <v>53</v>
      </c>
      <c r="B46" s="52">
        <v>1021</v>
      </c>
      <c r="C46" s="52">
        <v>19301139</v>
      </c>
      <c r="D46" s="52">
        <f t="shared" si="4"/>
        <v>18904.151811949068</v>
      </c>
      <c r="E46" s="52">
        <v>2402</v>
      </c>
      <c r="F46" s="52">
        <v>38800767</v>
      </c>
      <c r="G46" s="52">
        <f t="shared" si="0"/>
        <v>16153.524979184014</v>
      </c>
      <c r="H46" s="13">
        <f t="shared" si="1"/>
        <v>3423</v>
      </c>
      <c r="I46" s="13">
        <f t="shared" si="1"/>
        <v>58101906</v>
      </c>
      <c r="J46" s="13">
        <f t="shared" si="2"/>
        <v>16973.971954425942</v>
      </c>
      <c r="L46">
        <f t="shared" si="3"/>
        <v>0.29827636576102834</v>
      </c>
    </row>
    <row r="47" spans="1:12" x14ac:dyDescent="0.25">
      <c r="A47" s="52">
        <v>54</v>
      </c>
      <c r="B47" s="52">
        <v>1015</v>
      </c>
      <c r="C47" s="52">
        <v>18963766</v>
      </c>
      <c r="D47" s="52">
        <f t="shared" si="4"/>
        <v>18683.51330049261</v>
      </c>
      <c r="E47" s="52">
        <v>2347</v>
      </c>
      <c r="F47" s="52">
        <v>38272288</v>
      </c>
      <c r="G47" s="52">
        <f t="shared" si="0"/>
        <v>16306.897315722199</v>
      </c>
      <c r="H47" s="13">
        <f t="shared" si="1"/>
        <v>3362</v>
      </c>
      <c r="I47" s="13">
        <f t="shared" si="1"/>
        <v>57236054</v>
      </c>
      <c r="J47" s="13">
        <f t="shared" si="2"/>
        <v>17024.406305770375</v>
      </c>
      <c r="L47">
        <f t="shared" si="3"/>
        <v>0.30190362879238547</v>
      </c>
    </row>
    <row r="48" spans="1:12" x14ac:dyDescent="0.25">
      <c r="A48" s="52">
        <v>55</v>
      </c>
      <c r="B48" s="52">
        <v>947</v>
      </c>
      <c r="C48" s="52">
        <v>18236239</v>
      </c>
      <c r="D48" s="52">
        <f t="shared" si="4"/>
        <v>19256.852164730728</v>
      </c>
      <c r="E48" s="52">
        <v>2321</v>
      </c>
      <c r="F48" s="52">
        <v>38612590</v>
      </c>
      <c r="G48" s="52">
        <f t="shared" si="0"/>
        <v>16636.186988367084</v>
      </c>
      <c r="H48" s="13">
        <f t="shared" si="1"/>
        <v>3268</v>
      </c>
      <c r="I48" s="13">
        <f t="shared" si="1"/>
        <v>56848829</v>
      </c>
      <c r="J48" s="13">
        <f t="shared" si="2"/>
        <v>17395.602509179927</v>
      </c>
      <c r="L48">
        <f t="shared" si="3"/>
        <v>0.28977968176254593</v>
      </c>
    </row>
    <row r="49" spans="1:12" x14ac:dyDescent="0.25">
      <c r="A49" s="52">
        <v>56</v>
      </c>
      <c r="B49" s="52">
        <v>998</v>
      </c>
      <c r="C49" s="52">
        <v>19378481</v>
      </c>
      <c r="D49" s="52">
        <f t="shared" si="4"/>
        <v>19417.315631262525</v>
      </c>
      <c r="E49" s="52">
        <v>2266</v>
      </c>
      <c r="F49" s="52">
        <v>39786876</v>
      </c>
      <c r="G49" s="52">
        <f t="shared" si="0"/>
        <v>17558.197705207414</v>
      </c>
      <c r="H49" s="13">
        <f t="shared" si="1"/>
        <v>3264</v>
      </c>
      <c r="I49" s="13">
        <f t="shared" si="1"/>
        <v>59165357</v>
      </c>
      <c r="J49" s="13">
        <f t="shared" si="2"/>
        <v>18126.641237745098</v>
      </c>
      <c r="L49">
        <f t="shared" si="3"/>
        <v>0.30575980392156865</v>
      </c>
    </row>
    <row r="50" spans="1:12" x14ac:dyDescent="0.25">
      <c r="A50" s="54">
        <v>57</v>
      </c>
      <c r="B50" s="54">
        <v>908</v>
      </c>
      <c r="C50" s="54">
        <v>19508225</v>
      </c>
      <c r="D50" s="52">
        <f t="shared" si="4"/>
        <v>21484.829295154184</v>
      </c>
      <c r="E50" s="54">
        <v>2105</v>
      </c>
      <c r="F50" s="54">
        <v>38491815</v>
      </c>
      <c r="G50" s="52">
        <f t="shared" si="0"/>
        <v>18285.897862232778</v>
      </c>
      <c r="H50" s="13">
        <f t="shared" si="1"/>
        <v>3013</v>
      </c>
      <c r="I50" s="13">
        <f t="shared" si="1"/>
        <v>58000040</v>
      </c>
      <c r="J50" s="13">
        <f t="shared" si="2"/>
        <v>19249.930302024561</v>
      </c>
      <c r="L50">
        <f t="shared" si="3"/>
        <v>0.30136076999668104</v>
      </c>
    </row>
    <row r="51" spans="1:12" x14ac:dyDescent="0.25">
      <c r="A51" s="52">
        <v>58</v>
      </c>
      <c r="B51" s="52">
        <v>891</v>
      </c>
      <c r="C51" s="52" t="s">
        <v>155</v>
      </c>
      <c r="D51" s="52">
        <f t="shared" si="4"/>
        <v>22565.952861952861</v>
      </c>
      <c r="E51" s="52">
        <v>2098</v>
      </c>
      <c r="F51" s="52" t="s">
        <v>156</v>
      </c>
      <c r="G51" s="52">
        <f t="shared" si="0"/>
        <v>19141.772640610106</v>
      </c>
      <c r="H51" s="13">
        <f t="shared" si="1"/>
        <v>2989</v>
      </c>
      <c r="I51" s="13">
        <f t="shared" si="1"/>
        <v>60265703</v>
      </c>
      <c r="J51" s="13">
        <f t="shared" si="2"/>
        <v>20162.496821679491</v>
      </c>
      <c r="L51">
        <f t="shared" si="3"/>
        <v>0.29809300769488123</v>
      </c>
    </row>
    <row r="52" spans="1:12" x14ac:dyDescent="0.25">
      <c r="A52" s="52">
        <v>59</v>
      </c>
      <c r="B52" s="52">
        <v>886</v>
      </c>
      <c r="C52" s="52">
        <v>18909826</v>
      </c>
      <c r="D52" s="52">
        <f t="shared" si="4"/>
        <v>21342.918735891646</v>
      </c>
      <c r="E52" s="52">
        <v>2023</v>
      </c>
      <c r="F52" s="52">
        <v>38924613</v>
      </c>
      <c r="G52" s="52">
        <f t="shared" si="0"/>
        <v>19241.034602076124</v>
      </c>
      <c r="H52" s="13">
        <f t="shared" si="1"/>
        <v>2909</v>
      </c>
      <c r="I52" s="13">
        <f t="shared" si="1"/>
        <v>57834439</v>
      </c>
      <c r="J52" s="13">
        <f t="shared" si="2"/>
        <v>19881.209694052941</v>
      </c>
      <c r="L52">
        <f t="shared" si="3"/>
        <v>0.3045720178755586</v>
      </c>
    </row>
    <row r="53" spans="1:12" x14ac:dyDescent="0.25">
      <c r="A53" s="52">
        <v>60</v>
      </c>
      <c r="B53" s="52">
        <v>802</v>
      </c>
      <c r="C53" s="52">
        <v>16945810</v>
      </c>
      <c r="D53" s="52">
        <f t="shared" si="4"/>
        <v>21129.438902743143</v>
      </c>
      <c r="E53" s="52">
        <v>1770</v>
      </c>
      <c r="F53" s="52">
        <v>35802816</v>
      </c>
      <c r="G53" s="52">
        <f t="shared" si="0"/>
        <v>20227.579661016949</v>
      </c>
      <c r="H53" s="13">
        <f t="shared" si="1"/>
        <v>2572</v>
      </c>
      <c r="I53" s="13">
        <f t="shared" si="1"/>
        <v>52748626</v>
      </c>
      <c r="J53" s="13">
        <f t="shared" si="2"/>
        <v>20508.797045101088</v>
      </c>
      <c r="L53">
        <f t="shared" si="3"/>
        <v>0.31181959564541212</v>
      </c>
    </row>
    <row r="54" spans="1:12" x14ac:dyDescent="0.25">
      <c r="A54" s="52">
        <v>61</v>
      </c>
      <c r="B54" s="52">
        <v>645</v>
      </c>
      <c r="C54" s="52">
        <v>12236800</v>
      </c>
      <c r="D54" s="52">
        <f t="shared" si="4"/>
        <v>18971.782945736435</v>
      </c>
      <c r="E54" s="52">
        <v>1374</v>
      </c>
      <c r="F54" s="52">
        <v>25716421</v>
      </c>
      <c r="G54" s="52">
        <f t="shared" si="0"/>
        <v>18716.463609898106</v>
      </c>
      <c r="H54" s="13">
        <f t="shared" si="1"/>
        <v>2019</v>
      </c>
      <c r="I54" s="13">
        <f t="shared" si="1"/>
        <v>37953221</v>
      </c>
      <c r="J54" s="13">
        <f t="shared" si="2"/>
        <v>18798.029222387322</v>
      </c>
      <c r="L54">
        <f t="shared" si="3"/>
        <v>0.31946508172362553</v>
      </c>
    </row>
    <row r="55" spans="1:12" x14ac:dyDescent="0.25">
      <c r="A55" s="52">
        <v>62</v>
      </c>
      <c r="B55" s="52">
        <v>633</v>
      </c>
      <c r="C55" s="52">
        <v>12186244</v>
      </c>
      <c r="D55" s="52">
        <f t="shared" si="4"/>
        <v>19251.570300157979</v>
      </c>
      <c r="E55" s="52">
        <v>1354</v>
      </c>
      <c r="F55" s="52">
        <v>23139750</v>
      </c>
      <c r="G55" s="52">
        <f t="shared" si="0"/>
        <v>17089.918759231907</v>
      </c>
      <c r="H55" s="13">
        <f t="shared" si="1"/>
        <v>1987</v>
      </c>
      <c r="I55" s="13">
        <f t="shared" si="1"/>
        <v>35325994</v>
      </c>
      <c r="J55" s="13">
        <f t="shared" si="2"/>
        <v>17778.557624559638</v>
      </c>
      <c r="L55">
        <f t="shared" si="3"/>
        <v>0.31857070961248113</v>
      </c>
    </row>
    <row r="56" spans="1:12" x14ac:dyDescent="0.25">
      <c r="A56" s="52">
        <v>63</v>
      </c>
      <c r="B56" s="52">
        <v>531</v>
      </c>
      <c r="C56" s="52">
        <v>9276570</v>
      </c>
      <c r="D56" s="52">
        <f t="shared" si="4"/>
        <v>17470</v>
      </c>
      <c r="E56" s="52">
        <v>1141</v>
      </c>
      <c r="F56" s="52">
        <v>19457522</v>
      </c>
      <c r="G56" s="52">
        <f t="shared" si="0"/>
        <v>17053.042944785277</v>
      </c>
      <c r="H56" s="13">
        <f t="shared" si="1"/>
        <v>1672</v>
      </c>
      <c r="I56" s="13">
        <f t="shared" si="1"/>
        <v>28734092</v>
      </c>
      <c r="J56" s="13">
        <f t="shared" si="2"/>
        <v>17185.461722488039</v>
      </c>
      <c r="L56">
        <f t="shared" si="3"/>
        <v>0.31758373205741625</v>
      </c>
    </row>
    <row r="57" spans="1:12" x14ac:dyDescent="0.25">
      <c r="A57" s="52">
        <v>64</v>
      </c>
      <c r="B57" s="52">
        <v>507</v>
      </c>
      <c r="C57" s="52">
        <v>8908008</v>
      </c>
      <c r="D57" s="52">
        <f t="shared" si="4"/>
        <v>17570.035502958581</v>
      </c>
      <c r="E57" s="52">
        <v>986</v>
      </c>
      <c r="F57" s="52">
        <v>16735732</v>
      </c>
      <c r="G57" s="52">
        <f t="shared" si="0"/>
        <v>16973.359026369169</v>
      </c>
      <c r="H57" s="13">
        <f t="shared" si="1"/>
        <v>1493</v>
      </c>
      <c r="I57" s="13">
        <f t="shared" si="1"/>
        <v>25643740</v>
      </c>
      <c r="J57" s="13">
        <f t="shared" si="2"/>
        <v>17175.981245813797</v>
      </c>
      <c r="L57">
        <f t="shared" si="3"/>
        <v>0.33958472873409246</v>
      </c>
    </row>
    <row r="58" spans="1:12" x14ac:dyDescent="0.25">
      <c r="A58" s="52">
        <v>65</v>
      </c>
      <c r="B58" s="52">
        <v>450</v>
      </c>
      <c r="C58" s="52">
        <v>6801246</v>
      </c>
      <c r="D58" s="52">
        <f t="shared" si="4"/>
        <v>15113.88</v>
      </c>
      <c r="E58" s="52">
        <v>727</v>
      </c>
      <c r="F58" s="52">
        <v>10897834</v>
      </c>
      <c r="G58" s="52">
        <f t="shared" si="0"/>
        <v>14990.143053645117</v>
      </c>
      <c r="H58" s="13">
        <f t="shared" si="1"/>
        <v>1177</v>
      </c>
      <c r="I58" s="13">
        <f t="shared" si="1"/>
        <v>17699080</v>
      </c>
      <c r="J58" s="13">
        <f t="shared" si="2"/>
        <v>15037.451146983858</v>
      </c>
      <c r="L58">
        <f t="shared" si="3"/>
        <v>0.38232795242141038</v>
      </c>
    </row>
    <row r="59" spans="1:12" x14ac:dyDescent="0.25">
      <c r="A59" s="52">
        <v>66</v>
      </c>
      <c r="B59" s="52">
        <v>322</v>
      </c>
      <c r="C59" s="52">
        <v>3974732</v>
      </c>
      <c r="D59" s="52">
        <f t="shared" si="4"/>
        <v>12343.888198757764</v>
      </c>
      <c r="E59" s="52">
        <v>560</v>
      </c>
      <c r="F59" s="52">
        <v>7311259</v>
      </c>
      <c r="G59" s="52">
        <f t="shared" si="0"/>
        <v>13055.819642857143</v>
      </c>
      <c r="H59" s="13">
        <f t="shared" si="1"/>
        <v>882</v>
      </c>
      <c r="I59" s="13">
        <f t="shared" si="1"/>
        <v>11285991</v>
      </c>
      <c r="J59" s="13">
        <f t="shared" si="2"/>
        <v>12795.908163265307</v>
      </c>
      <c r="L59">
        <f t="shared" si="3"/>
        <v>0.36507936507936506</v>
      </c>
    </row>
    <row r="60" spans="1:12" x14ac:dyDescent="0.25">
      <c r="A60" s="52">
        <v>67</v>
      </c>
      <c r="B60" s="52">
        <v>262</v>
      </c>
      <c r="C60" s="52">
        <v>2050370</v>
      </c>
      <c r="D60" s="52">
        <f t="shared" si="4"/>
        <v>7825.839694656489</v>
      </c>
      <c r="E60" s="52">
        <v>541</v>
      </c>
      <c r="F60" s="52">
        <v>5587325</v>
      </c>
      <c r="G60" s="52">
        <f t="shared" si="0"/>
        <v>10327.772643253234</v>
      </c>
      <c r="H60" s="13">
        <f t="shared" si="1"/>
        <v>803</v>
      </c>
      <c r="I60" s="13">
        <f t="shared" si="1"/>
        <v>7637695</v>
      </c>
      <c r="J60" s="13">
        <f t="shared" si="2"/>
        <v>9511.450809464508</v>
      </c>
      <c r="L60">
        <f t="shared" si="3"/>
        <v>0.32627646326276466</v>
      </c>
    </row>
    <row r="61" spans="1:12" x14ac:dyDescent="0.25">
      <c r="A61" s="52">
        <v>68</v>
      </c>
      <c r="B61" s="52">
        <v>263</v>
      </c>
      <c r="C61" s="52">
        <v>2633036</v>
      </c>
      <c r="D61" s="52">
        <f t="shared" si="4"/>
        <v>10011.543726235741</v>
      </c>
      <c r="E61" s="52">
        <v>420</v>
      </c>
      <c r="F61" s="52">
        <v>4071069</v>
      </c>
      <c r="G61" s="52">
        <f t="shared" si="0"/>
        <v>9693.0214285714283</v>
      </c>
      <c r="H61" s="13">
        <f t="shared" si="1"/>
        <v>683</v>
      </c>
      <c r="I61" s="13">
        <f t="shared" si="1"/>
        <v>6704105</v>
      </c>
      <c r="J61" s="13">
        <f t="shared" si="2"/>
        <v>9815.6734992679358</v>
      </c>
      <c r="L61">
        <f t="shared" si="3"/>
        <v>0.3850658857979502</v>
      </c>
    </row>
    <row r="62" spans="1:12" x14ac:dyDescent="0.25">
      <c r="A62" s="52">
        <v>69</v>
      </c>
      <c r="B62" s="52">
        <v>223</v>
      </c>
      <c r="C62" s="52">
        <v>1817762</v>
      </c>
      <c r="D62" s="52">
        <f t="shared" si="4"/>
        <v>8151.3991031390133</v>
      </c>
      <c r="E62" s="52">
        <v>352</v>
      </c>
      <c r="F62" s="52">
        <v>3647031</v>
      </c>
      <c r="G62" s="52">
        <f t="shared" si="0"/>
        <v>10360.883522727272</v>
      </c>
      <c r="H62" s="13">
        <f t="shared" si="1"/>
        <v>575</v>
      </c>
      <c r="I62" s="13">
        <f t="shared" si="1"/>
        <v>5464793</v>
      </c>
      <c r="J62" s="13">
        <f t="shared" si="2"/>
        <v>9503.9878260869573</v>
      </c>
      <c r="L62">
        <f t="shared" si="3"/>
        <v>0.38782608695652177</v>
      </c>
    </row>
    <row r="63" spans="1:12" x14ac:dyDescent="0.25">
      <c r="A63" s="52">
        <v>70</v>
      </c>
      <c r="B63" s="52">
        <v>159</v>
      </c>
      <c r="C63" s="52">
        <v>1988439</v>
      </c>
      <c r="D63" s="52">
        <f t="shared" si="4"/>
        <v>12505.905660377359</v>
      </c>
      <c r="E63" s="52">
        <v>237</v>
      </c>
      <c r="F63" s="52">
        <v>2345373</v>
      </c>
      <c r="G63" s="52">
        <f t="shared" si="0"/>
        <v>9896.0886075949365</v>
      </c>
      <c r="H63" s="13">
        <f t="shared" si="1"/>
        <v>396</v>
      </c>
      <c r="I63" s="13">
        <f t="shared" si="1"/>
        <v>4333812</v>
      </c>
      <c r="J63" s="13">
        <f t="shared" si="2"/>
        <v>10943.969696969696</v>
      </c>
      <c r="L63">
        <f t="shared" si="3"/>
        <v>0.40151515151515149</v>
      </c>
    </row>
    <row r="64" spans="1:12" x14ac:dyDescent="0.25">
      <c r="A64" s="52">
        <v>71</v>
      </c>
      <c r="B64" s="52">
        <v>63</v>
      </c>
      <c r="C64" s="52">
        <v>740899</v>
      </c>
      <c r="D64" s="52">
        <f t="shared" si="4"/>
        <v>11760.301587301587</v>
      </c>
      <c r="E64" s="52">
        <v>99</v>
      </c>
      <c r="F64" s="52">
        <v>1222988</v>
      </c>
      <c r="G64" s="52">
        <f t="shared" si="0"/>
        <v>12353.414141414141</v>
      </c>
      <c r="H64" s="13">
        <f t="shared" si="1"/>
        <v>162</v>
      </c>
      <c r="I64" s="13">
        <f t="shared" si="1"/>
        <v>1963887</v>
      </c>
      <c r="J64" s="13">
        <f t="shared" si="2"/>
        <v>12122.759259259259</v>
      </c>
      <c r="L64">
        <f t="shared" si="3"/>
        <v>0.3888888888888889</v>
      </c>
    </row>
    <row r="65" spans="1:12" x14ac:dyDescent="0.25">
      <c r="A65" s="52">
        <v>72</v>
      </c>
      <c r="B65" s="52">
        <v>42</v>
      </c>
      <c r="C65" s="52">
        <v>389539</v>
      </c>
      <c r="D65" s="52">
        <f t="shared" si="4"/>
        <v>9274.7380952380954</v>
      </c>
      <c r="E65" s="52">
        <v>40</v>
      </c>
      <c r="F65" s="52">
        <v>392999</v>
      </c>
      <c r="G65" s="52">
        <f t="shared" si="0"/>
        <v>9824.9750000000004</v>
      </c>
      <c r="H65" s="13">
        <f t="shared" si="1"/>
        <v>82</v>
      </c>
      <c r="I65" s="13">
        <f t="shared" si="1"/>
        <v>782538</v>
      </c>
      <c r="J65" s="13">
        <f t="shared" si="2"/>
        <v>9543.1463414634145</v>
      </c>
      <c r="L65">
        <f t="shared" si="3"/>
        <v>0.51219512195121952</v>
      </c>
    </row>
    <row r="66" spans="1:12" x14ac:dyDescent="0.25">
      <c r="A66" s="52">
        <v>73</v>
      </c>
      <c r="B66" s="52">
        <v>24</v>
      </c>
      <c r="C66" s="52">
        <v>212685</v>
      </c>
      <c r="D66" s="52">
        <f t="shared" si="4"/>
        <v>8861.875</v>
      </c>
      <c r="E66" s="52">
        <v>27</v>
      </c>
      <c r="F66" s="52">
        <v>368852</v>
      </c>
      <c r="G66" s="52">
        <f t="shared" si="0"/>
        <v>13661.185185185184</v>
      </c>
      <c r="H66" s="13">
        <f t="shared" si="1"/>
        <v>51</v>
      </c>
      <c r="I66" s="13">
        <f t="shared" si="1"/>
        <v>581537</v>
      </c>
      <c r="J66" s="13">
        <f t="shared" si="2"/>
        <v>11402.686274509804</v>
      </c>
      <c r="L66">
        <f t="shared" si="3"/>
        <v>0.47058823529411764</v>
      </c>
    </row>
    <row r="67" spans="1:12" x14ac:dyDescent="0.25">
      <c r="A67" s="52">
        <v>74</v>
      </c>
      <c r="B67" s="52">
        <v>23</v>
      </c>
      <c r="C67" s="52">
        <v>199144</v>
      </c>
      <c r="D67" s="52">
        <f t="shared" si="4"/>
        <v>8658.434782608696</v>
      </c>
      <c r="E67" s="52">
        <v>22</v>
      </c>
      <c r="F67" s="52">
        <v>263007</v>
      </c>
      <c r="G67" s="52">
        <f t="shared" si="0"/>
        <v>11954.863636363636</v>
      </c>
      <c r="H67" s="13">
        <f t="shared" si="1"/>
        <v>45</v>
      </c>
      <c r="I67" s="13">
        <f t="shared" si="1"/>
        <v>462151</v>
      </c>
      <c r="J67" s="13">
        <f t="shared" si="2"/>
        <v>10270.022222222222</v>
      </c>
      <c r="L67">
        <f t="shared" si="3"/>
        <v>0.51111111111111107</v>
      </c>
    </row>
    <row r="68" spans="1:12" x14ac:dyDescent="0.25">
      <c r="A68" s="52">
        <v>75</v>
      </c>
      <c r="B68" s="52">
        <v>16</v>
      </c>
      <c r="C68" s="52">
        <v>61443</v>
      </c>
      <c r="D68" s="52">
        <f t="shared" si="4"/>
        <v>3840.1875</v>
      </c>
      <c r="E68" s="52">
        <v>19</v>
      </c>
      <c r="F68" s="52">
        <v>221139</v>
      </c>
      <c r="G68" s="52">
        <f t="shared" si="0"/>
        <v>11638.894736842105</v>
      </c>
      <c r="H68" s="13">
        <f t="shared" si="1"/>
        <v>35</v>
      </c>
      <c r="I68" s="13">
        <f t="shared" si="1"/>
        <v>282582</v>
      </c>
      <c r="J68" s="13">
        <f t="shared" si="2"/>
        <v>8073.7714285714283</v>
      </c>
      <c r="L68">
        <f t="shared" si="3"/>
        <v>0.45714285714285713</v>
      </c>
    </row>
    <row r="69" spans="1:12" x14ac:dyDescent="0.25">
      <c r="A69" s="52">
        <v>76</v>
      </c>
      <c r="B69" s="52">
        <v>13</v>
      </c>
      <c r="C69" s="52">
        <v>381104</v>
      </c>
      <c r="D69" s="52">
        <f t="shared" si="4"/>
        <v>29315.692307692309</v>
      </c>
      <c r="E69" s="52">
        <v>15</v>
      </c>
      <c r="F69" s="52">
        <v>148399</v>
      </c>
      <c r="G69" s="52">
        <f t="shared" si="0"/>
        <v>9893.2666666666664</v>
      </c>
      <c r="H69" s="13">
        <f t="shared" si="1"/>
        <v>28</v>
      </c>
      <c r="I69" s="13">
        <f t="shared" si="1"/>
        <v>529503</v>
      </c>
      <c r="J69" s="13">
        <f t="shared" si="2"/>
        <v>18910.821428571428</v>
      </c>
      <c r="L69">
        <f t="shared" si="3"/>
        <v>0.4642857142857143</v>
      </c>
    </row>
    <row r="70" spans="1:12" x14ac:dyDescent="0.25">
      <c r="A70" s="52">
        <v>77</v>
      </c>
      <c r="B70" s="52">
        <v>14</v>
      </c>
      <c r="C70" s="52">
        <v>70777</v>
      </c>
      <c r="D70" s="52">
        <f t="shared" si="4"/>
        <v>5055.5</v>
      </c>
      <c r="E70" s="52">
        <v>12</v>
      </c>
      <c r="F70" s="52">
        <v>91533</v>
      </c>
      <c r="G70" s="52">
        <f t="shared" si="0"/>
        <v>7627.75</v>
      </c>
      <c r="H70" s="13">
        <f t="shared" si="1"/>
        <v>26</v>
      </c>
      <c r="I70" s="13">
        <f t="shared" si="1"/>
        <v>162310</v>
      </c>
      <c r="J70" s="13">
        <f t="shared" si="2"/>
        <v>6242.6923076923076</v>
      </c>
      <c r="L70">
        <f t="shared" si="3"/>
        <v>0.53846153846153844</v>
      </c>
    </row>
    <row r="71" spans="1:12" x14ac:dyDescent="0.25">
      <c r="A71" s="52">
        <v>78</v>
      </c>
      <c r="B71" s="52">
        <v>13</v>
      </c>
      <c r="C71" s="52">
        <v>152255</v>
      </c>
      <c r="D71" s="52">
        <f t="shared" si="4"/>
        <v>11711.923076923076</v>
      </c>
      <c r="E71" s="52">
        <v>9</v>
      </c>
      <c r="F71" s="52">
        <v>40724</v>
      </c>
      <c r="G71" s="52">
        <f t="shared" si="0"/>
        <v>4524.8888888888887</v>
      </c>
      <c r="H71" s="13">
        <f t="shared" si="1"/>
        <v>22</v>
      </c>
      <c r="I71" s="13">
        <f t="shared" si="1"/>
        <v>192979</v>
      </c>
      <c r="J71" s="13">
        <f t="shared" si="2"/>
        <v>8771.7727272727279</v>
      </c>
      <c r="L71">
        <f t="shared" si="3"/>
        <v>0.59090909090909094</v>
      </c>
    </row>
    <row r="72" spans="1:12" x14ac:dyDescent="0.25">
      <c r="A72" s="52">
        <v>79</v>
      </c>
      <c r="B72" s="52">
        <v>7</v>
      </c>
      <c r="C72" s="52">
        <v>100927</v>
      </c>
      <c r="D72" s="52">
        <f t="shared" si="4"/>
        <v>14418.142857142857</v>
      </c>
      <c r="E72" s="52">
        <v>10</v>
      </c>
      <c r="F72" s="52">
        <v>84499</v>
      </c>
      <c r="G72" s="52">
        <f t="shared" si="0"/>
        <v>8449.9</v>
      </c>
      <c r="H72" s="13">
        <f t="shared" si="1"/>
        <v>17</v>
      </c>
      <c r="I72" s="13">
        <f t="shared" si="1"/>
        <v>185426</v>
      </c>
      <c r="J72" s="13">
        <f t="shared" si="2"/>
        <v>10907.411764705883</v>
      </c>
      <c r="L72">
        <f t="shared" si="3"/>
        <v>0.41176470588235292</v>
      </c>
    </row>
    <row r="73" spans="1:12" x14ac:dyDescent="0.25">
      <c r="A73" s="52">
        <v>80</v>
      </c>
      <c r="B73" s="52">
        <v>9</v>
      </c>
      <c r="C73" s="52">
        <v>43216</v>
      </c>
      <c r="D73" s="52">
        <f t="shared" si="4"/>
        <v>4801.7777777777774</v>
      </c>
      <c r="E73" s="52">
        <v>7</v>
      </c>
      <c r="F73" s="52">
        <v>92097</v>
      </c>
      <c r="G73" s="52">
        <f t="shared" si="0"/>
        <v>13156.714285714286</v>
      </c>
      <c r="H73" s="13">
        <f t="shared" si="1"/>
        <v>16</v>
      </c>
      <c r="I73" s="13">
        <f t="shared" si="1"/>
        <v>135313</v>
      </c>
      <c r="J73" s="13">
        <f t="shared" si="2"/>
        <v>8457.0625</v>
      </c>
      <c r="L73">
        <f t="shared" si="3"/>
        <v>0.5625</v>
      </c>
    </row>
    <row r="74" spans="1:12" x14ac:dyDescent="0.25">
      <c r="A74" s="52">
        <v>81</v>
      </c>
      <c r="B74" s="52">
        <v>5</v>
      </c>
      <c r="C74" s="52">
        <v>40407</v>
      </c>
      <c r="D74" s="52">
        <f t="shared" si="4"/>
        <v>8081.4</v>
      </c>
      <c r="E74" s="52">
        <v>4</v>
      </c>
      <c r="F74" s="52">
        <v>57943</v>
      </c>
      <c r="G74" s="52">
        <f t="shared" si="0"/>
        <v>14485.75</v>
      </c>
      <c r="H74" s="13">
        <f t="shared" si="1"/>
        <v>9</v>
      </c>
      <c r="I74" s="13">
        <f t="shared" si="1"/>
        <v>98350</v>
      </c>
      <c r="J74" s="13">
        <f t="shared" si="2"/>
        <v>10927.777777777777</v>
      </c>
      <c r="L74">
        <f t="shared" si="3"/>
        <v>0.55555555555555558</v>
      </c>
    </row>
    <row r="75" spans="1:12" x14ac:dyDescent="0.25">
      <c r="A75" s="52">
        <v>82</v>
      </c>
      <c r="B75" s="52">
        <v>7</v>
      </c>
      <c r="C75" s="52">
        <v>55231</v>
      </c>
      <c r="D75" s="52">
        <f t="shared" si="4"/>
        <v>7890.1428571428569</v>
      </c>
      <c r="E75" s="52">
        <v>6</v>
      </c>
      <c r="F75" s="52">
        <v>51697</v>
      </c>
      <c r="G75" s="52">
        <f t="shared" si="0"/>
        <v>8616.1666666666661</v>
      </c>
      <c r="H75" s="13">
        <f t="shared" si="1"/>
        <v>13</v>
      </c>
      <c r="I75" s="13">
        <f t="shared" si="1"/>
        <v>106928</v>
      </c>
      <c r="J75" s="13">
        <f t="shared" si="2"/>
        <v>8225.2307692307695</v>
      </c>
      <c r="L75">
        <f t="shared" si="3"/>
        <v>0.53846153846153844</v>
      </c>
    </row>
    <row r="76" spans="1:12" x14ac:dyDescent="0.25">
      <c r="A76" s="52">
        <v>83</v>
      </c>
      <c r="B76" s="52">
        <v>2</v>
      </c>
      <c r="C76" s="52">
        <v>2776</v>
      </c>
      <c r="D76" s="52">
        <f t="shared" si="4"/>
        <v>1388</v>
      </c>
      <c r="E76" s="52"/>
      <c r="F76" s="52"/>
      <c r="G76" s="52" t="e">
        <f t="shared" si="0"/>
        <v>#DIV/0!</v>
      </c>
      <c r="H76" s="13">
        <f t="shared" ref="H76:I88" si="5">B76+E76</f>
        <v>2</v>
      </c>
      <c r="I76" s="13">
        <f t="shared" si="5"/>
        <v>2776</v>
      </c>
      <c r="J76" s="13">
        <f t="shared" ref="J76:J88" si="6">I76/H76</f>
        <v>1388</v>
      </c>
      <c r="L76">
        <f t="shared" ref="L76:L88" si="7">B76/(B76+E76)</f>
        <v>1</v>
      </c>
    </row>
    <row r="77" spans="1:12" x14ac:dyDescent="0.25">
      <c r="A77" s="52">
        <v>84</v>
      </c>
      <c r="B77" s="52">
        <v>4</v>
      </c>
      <c r="C77" s="52">
        <v>24903</v>
      </c>
      <c r="D77" s="52">
        <f t="shared" ref="D77:D85" si="8">C77/B77</f>
        <v>6225.75</v>
      </c>
      <c r="E77" s="52">
        <v>2</v>
      </c>
      <c r="F77" s="52">
        <v>300</v>
      </c>
      <c r="G77" s="52">
        <f t="shared" ref="G77:G91" si="9">F77/E77</f>
        <v>150</v>
      </c>
      <c r="H77" s="13">
        <f t="shared" si="5"/>
        <v>6</v>
      </c>
      <c r="I77" s="13">
        <f t="shared" si="5"/>
        <v>25203</v>
      </c>
      <c r="J77" s="13">
        <f t="shared" si="6"/>
        <v>4200.5</v>
      </c>
      <c r="L77">
        <f t="shared" si="7"/>
        <v>0.66666666666666663</v>
      </c>
    </row>
    <row r="78" spans="1:12" x14ac:dyDescent="0.25">
      <c r="A78" s="52">
        <v>85</v>
      </c>
      <c r="B78" s="52">
        <v>3</v>
      </c>
      <c r="C78" s="52">
        <v>1253</v>
      </c>
      <c r="D78" s="52">
        <f t="shared" si="8"/>
        <v>417.66666666666669</v>
      </c>
      <c r="E78" s="52"/>
      <c r="F78" s="52"/>
      <c r="G78" s="52" t="e">
        <f t="shared" si="9"/>
        <v>#DIV/0!</v>
      </c>
      <c r="H78" s="13">
        <f t="shared" si="5"/>
        <v>3</v>
      </c>
      <c r="I78" s="13">
        <f t="shared" si="5"/>
        <v>1253</v>
      </c>
      <c r="J78" s="13">
        <f t="shared" si="6"/>
        <v>417.66666666666669</v>
      </c>
      <c r="L78">
        <f t="shared" si="7"/>
        <v>1</v>
      </c>
    </row>
    <row r="79" spans="1:12" x14ac:dyDescent="0.25">
      <c r="A79" s="52">
        <v>86</v>
      </c>
      <c r="B79" s="52">
        <v>2</v>
      </c>
      <c r="C79" s="52">
        <v>5306</v>
      </c>
      <c r="D79" s="52">
        <f t="shared" si="8"/>
        <v>2653</v>
      </c>
      <c r="E79" s="53">
        <v>3</v>
      </c>
      <c r="F79" s="53">
        <v>666</v>
      </c>
      <c r="G79" s="52">
        <f t="shared" si="9"/>
        <v>222</v>
      </c>
      <c r="H79" s="13">
        <f t="shared" si="5"/>
        <v>5</v>
      </c>
      <c r="I79" s="13">
        <f t="shared" si="5"/>
        <v>5972</v>
      </c>
      <c r="J79" s="13">
        <f t="shared" si="6"/>
        <v>1194.4000000000001</v>
      </c>
      <c r="L79">
        <f t="shared" si="7"/>
        <v>0.4</v>
      </c>
    </row>
    <row r="80" spans="1:12" x14ac:dyDescent="0.25">
      <c r="A80" s="52">
        <v>87</v>
      </c>
      <c r="B80" s="52">
        <v>2</v>
      </c>
      <c r="C80" s="52">
        <v>1699</v>
      </c>
      <c r="D80" s="52">
        <f t="shared" si="8"/>
        <v>849.5</v>
      </c>
      <c r="E80" s="52"/>
      <c r="F80" s="52"/>
      <c r="G80" s="52" t="e">
        <f t="shared" si="9"/>
        <v>#DIV/0!</v>
      </c>
      <c r="H80" s="13">
        <f t="shared" si="5"/>
        <v>2</v>
      </c>
      <c r="I80" s="13">
        <f t="shared" si="5"/>
        <v>1699</v>
      </c>
      <c r="J80" s="13">
        <f t="shared" si="6"/>
        <v>849.5</v>
      </c>
      <c r="L80">
        <f t="shared" si="7"/>
        <v>1</v>
      </c>
    </row>
    <row r="81" spans="1:12" x14ac:dyDescent="0.25">
      <c r="A81" s="52">
        <v>88</v>
      </c>
      <c r="B81" s="52">
        <v>2</v>
      </c>
      <c r="C81" s="52">
        <v>6352</v>
      </c>
      <c r="D81" s="52">
        <f t="shared" si="8"/>
        <v>3176</v>
      </c>
      <c r="E81" s="53"/>
      <c r="F81" s="53"/>
      <c r="G81" s="52" t="e">
        <f t="shared" si="9"/>
        <v>#DIV/0!</v>
      </c>
      <c r="H81" s="13">
        <f t="shared" si="5"/>
        <v>2</v>
      </c>
      <c r="I81" s="13">
        <f t="shared" si="5"/>
        <v>6352</v>
      </c>
      <c r="J81" s="13">
        <f t="shared" si="6"/>
        <v>3176</v>
      </c>
      <c r="L81">
        <f t="shared" si="7"/>
        <v>1</v>
      </c>
    </row>
    <row r="82" spans="1:12" x14ac:dyDescent="0.25">
      <c r="A82" s="52">
        <v>89</v>
      </c>
      <c r="B82" s="52">
        <v>1</v>
      </c>
      <c r="C82" s="52"/>
      <c r="D82" s="52">
        <f t="shared" si="8"/>
        <v>0</v>
      </c>
      <c r="E82" s="52"/>
      <c r="F82" s="52"/>
      <c r="G82" s="52" t="e">
        <f t="shared" si="9"/>
        <v>#DIV/0!</v>
      </c>
      <c r="H82" s="13">
        <f t="shared" si="5"/>
        <v>1</v>
      </c>
      <c r="I82" s="13">
        <f t="shared" si="5"/>
        <v>0</v>
      </c>
      <c r="J82" s="13">
        <f t="shared" si="6"/>
        <v>0</v>
      </c>
      <c r="L82">
        <f t="shared" si="7"/>
        <v>1</v>
      </c>
    </row>
    <row r="83" spans="1:12" x14ac:dyDescent="0.25">
      <c r="A83" s="52">
        <v>90</v>
      </c>
      <c r="B83" s="52">
        <v>1</v>
      </c>
      <c r="C83" s="52">
        <v>17074</v>
      </c>
      <c r="D83" s="52">
        <f t="shared" si="8"/>
        <v>17074</v>
      </c>
      <c r="E83" s="52">
        <v>2</v>
      </c>
      <c r="F83" s="52">
        <v>6055</v>
      </c>
      <c r="G83" s="52">
        <f t="shared" si="9"/>
        <v>3027.5</v>
      </c>
      <c r="H83" s="13">
        <f t="shared" si="5"/>
        <v>3</v>
      </c>
      <c r="I83" s="13">
        <f t="shared" si="5"/>
        <v>23129</v>
      </c>
      <c r="J83" s="13">
        <f t="shared" si="6"/>
        <v>7709.666666666667</v>
      </c>
      <c r="L83">
        <f t="shared" si="7"/>
        <v>0.33333333333333331</v>
      </c>
    </row>
    <row r="84" spans="1:12" x14ac:dyDescent="0.25">
      <c r="A84" s="52">
        <v>91</v>
      </c>
      <c r="B84" s="52">
        <v>1</v>
      </c>
      <c r="C84" s="52">
        <v>33</v>
      </c>
      <c r="D84" s="52">
        <f t="shared" si="8"/>
        <v>33</v>
      </c>
      <c r="E84" s="53">
        <v>1</v>
      </c>
      <c r="F84" s="53">
        <v>3</v>
      </c>
      <c r="G84" s="52">
        <f t="shared" si="9"/>
        <v>3</v>
      </c>
      <c r="H84" s="13">
        <f t="shared" si="5"/>
        <v>2</v>
      </c>
      <c r="I84" s="13">
        <f t="shared" si="5"/>
        <v>36</v>
      </c>
      <c r="J84" s="13">
        <f t="shared" si="6"/>
        <v>18</v>
      </c>
      <c r="L84">
        <f t="shared" si="7"/>
        <v>0.5</v>
      </c>
    </row>
    <row r="85" spans="1:12" x14ac:dyDescent="0.25">
      <c r="A85" s="52">
        <v>93</v>
      </c>
      <c r="B85" s="52">
        <v>1</v>
      </c>
      <c r="C85" s="52">
        <v>2078</v>
      </c>
      <c r="D85" s="52">
        <f t="shared" si="8"/>
        <v>2078</v>
      </c>
      <c r="E85" s="52">
        <v>1</v>
      </c>
      <c r="F85" s="52">
        <v>5</v>
      </c>
      <c r="G85" s="52">
        <f t="shared" si="9"/>
        <v>5</v>
      </c>
      <c r="H85" s="13">
        <f t="shared" si="5"/>
        <v>2</v>
      </c>
      <c r="I85" s="13">
        <f t="shared" si="5"/>
        <v>2083</v>
      </c>
      <c r="J85" s="13">
        <f t="shared" si="6"/>
        <v>1041.5</v>
      </c>
      <c r="L85">
        <f t="shared" si="7"/>
        <v>0.5</v>
      </c>
    </row>
    <row r="86" spans="1:12" x14ac:dyDescent="0.25">
      <c r="A86" s="52">
        <v>94</v>
      </c>
      <c r="B86" s="53"/>
      <c r="C86" s="53"/>
      <c r="D86" s="52"/>
      <c r="E86" s="52">
        <v>1</v>
      </c>
      <c r="F86" s="52">
        <v>87</v>
      </c>
      <c r="G86" s="52">
        <f t="shared" si="9"/>
        <v>87</v>
      </c>
      <c r="H86" s="13">
        <f t="shared" si="5"/>
        <v>1</v>
      </c>
      <c r="I86" s="13">
        <f t="shared" si="5"/>
        <v>87</v>
      </c>
      <c r="J86" s="13">
        <f t="shared" si="6"/>
        <v>87</v>
      </c>
      <c r="L86">
        <f t="shared" si="7"/>
        <v>0</v>
      </c>
    </row>
    <row r="87" spans="1:12" x14ac:dyDescent="0.25">
      <c r="A87" s="52">
        <v>95</v>
      </c>
      <c r="B87" s="53"/>
      <c r="C87" s="53"/>
      <c r="D87" s="52"/>
      <c r="E87" s="52">
        <v>2</v>
      </c>
      <c r="F87" s="52">
        <v>242</v>
      </c>
      <c r="G87" s="52">
        <f t="shared" si="9"/>
        <v>121</v>
      </c>
      <c r="H87" s="13">
        <f t="shared" si="5"/>
        <v>2</v>
      </c>
      <c r="I87" s="13">
        <f t="shared" si="5"/>
        <v>242</v>
      </c>
      <c r="J87" s="13">
        <f t="shared" si="6"/>
        <v>121</v>
      </c>
      <c r="L87">
        <f t="shared" si="7"/>
        <v>0</v>
      </c>
    </row>
    <row r="88" spans="1:12" x14ac:dyDescent="0.25">
      <c r="A88" s="52">
        <v>96</v>
      </c>
      <c r="B88" s="53"/>
      <c r="C88" s="53"/>
      <c r="D88" s="52"/>
      <c r="E88" s="52">
        <v>1</v>
      </c>
      <c r="F88" s="52">
        <v>345</v>
      </c>
      <c r="G88" s="52">
        <f t="shared" si="9"/>
        <v>345</v>
      </c>
      <c r="H88" s="13">
        <f t="shared" si="5"/>
        <v>1</v>
      </c>
      <c r="I88" s="13">
        <f t="shared" si="5"/>
        <v>345</v>
      </c>
      <c r="J88" s="13">
        <f t="shared" si="6"/>
        <v>345</v>
      </c>
      <c r="L88">
        <f t="shared" si="7"/>
        <v>0</v>
      </c>
    </row>
    <row r="89" spans="1:12" x14ac:dyDescent="0.25">
      <c r="A89">
        <v>97</v>
      </c>
      <c r="E89">
        <v>1</v>
      </c>
      <c r="F89">
        <v>250</v>
      </c>
      <c r="G89" s="52">
        <f t="shared" si="9"/>
        <v>250</v>
      </c>
      <c r="H89" s="13">
        <f t="shared" ref="H89:H91" si="10">B89+E89</f>
        <v>1</v>
      </c>
      <c r="I89" s="13">
        <f t="shared" ref="I89:I91" si="11">C89+F89</f>
        <v>250</v>
      </c>
      <c r="J89" s="13">
        <f t="shared" ref="J89:J91" si="12">I89/H89</f>
        <v>250</v>
      </c>
      <c r="L89">
        <f t="shared" ref="L89:L91" si="13">B89/(B89+E89)</f>
        <v>0</v>
      </c>
    </row>
    <row r="90" spans="1:12" x14ac:dyDescent="0.25">
      <c r="A90">
        <v>98</v>
      </c>
      <c r="E90">
        <v>1</v>
      </c>
      <c r="F90">
        <v>57</v>
      </c>
      <c r="G90" s="52">
        <f t="shared" si="9"/>
        <v>57</v>
      </c>
      <c r="H90" s="13">
        <f t="shared" si="10"/>
        <v>1</v>
      </c>
      <c r="I90" s="13">
        <f t="shared" si="11"/>
        <v>57</v>
      </c>
      <c r="J90" s="13">
        <f t="shared" si="12"/>
        <v>57</v>
      </c>
      <c r="L90">
        <f t="shared" si="13"/>
        <v>0</v>
      </c>
    </row>
    <row r="91" spans="1:12" x14ac:dyDescent="0.25">
      <c r="A91">
        <v>100</v>
      </c>
      <c r="E91">
        <v>1</v>
      </c>
      <c r="F91">
        <v>5</v>
      </c>
      <c r="G91" s="52">
        <f t="shared" si="9"/>
        <v>5</v>
      </c>
      <c r="H91" s="13">
        <f t="shared" si="10"/>
        <v>1</v>
      </c>
      <c r="I91" s="13">
        <f t="shared" si="11"/>
        <v>5</v>
      </c>
      <c r="J91" s="13">
        <f t="shared" si="12"/>
        <v>5</v>
      </c>
      <c r="L91">
        <f t="shared" si="13"/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55" workbookViewId="0">
      <selection activeCell="J35" sqref="J35"/>
    </sheetView>
  </sheetViews>
  <sheetFormatPr defaultRowHeight="15" x14ac:dyDescent="0.25"/>
  <cols>
    <col min="1" max="1" width="18.28515625" customWidth="1"/>
    <col min="4" max="4" width="9.140625" style="13"/>
    <col min="5" max="5" width="12" style="13" customWidth="1"/>
    <col min="6" max="6" width="12.85546875" style="13" customWidth="1"/>
  </cols>
  <sheetData>
    <row r="1" spans="1:6" x14ac:dyDescent="0.25">
      <c r="A1" s="1" t="s">
        <v>0</v>
      </c>
    </row>
    <row r="2" spans="1:6" x14ac:dyDescent="0.25">
      <c r="A2" t="s">
        <v>1</v>
      </c>
      <c r="B2" s="21" t="s">
        <v>123</v>
      </c>
    </row>
    <row r="3" spans="1:6" x14ac:dyDescent="0.25">
      <c r="A3" s="22" t="s">
        <v>3</v>
      </c>
      <c r="B3" s="21" t="s">
        <v>164</v>
      </c>
    </row>
    <row r="4" spans="1:6" x14ac:dyDescent="0.25">
      <c r="A4" s="2" t="s">
        <v>77</v>
      </c>
      <c r="B4" s="2" t="s">
        <v>88</v>
      </c>
    </row>
    <row r="5" spans="1:6" x14ac:dyDescent="0.25">
      <c r="A5" s="2" t="s">
        <v>78</v>
      </c>
      <c r="B5" s="2" t="s">
        <v>79</v>
      </c>
    </row>
    <row r="6" spans="1:6" x14ac:dyDescent="0.25">
      <c r="A6" s="2" t="s">
        <v>80</v>
      </c>
      <c r="B6" s="2" t="s">
        <v>81</v>
      </c>
    </row>
    <row r="8" spans="1:6" x14ac:dyDescent="0.25">
      <c r="C8" s="58" t="s">
        <v>86</v>
      </c>
      <c r="D8" s="13" t="s">
        <v>79</v>
      </c>
      <c r="E8" s="13" t="s">
        <v>87</v>
      </c>
      <c r="F8" s="13" t="s">
        <v>81</v>
      </c>
    </row>
    <row r="9" spans="1:6" x14ac:dyDescent="0.25">
      <c r="C9" s="55">
        <v>21</v>
      </c>
      <c r="D9" s="13">
        <v>15</v>
      </c>
      <c r="E9" s="13">
        <v>100179</v>
      </c>
      <c r="F9" s="13">
        <v>6678.6</v>
      </c>
    </row>
    <row r="10" spans="1:6" x14ac:dyDescent="0.25">
      <c r="C10" s="55">
        <v>22</v>
      </c>
      <c r="D10" s="13">
        <v>5</v>
      </c>
      <c r="E10" s="13">
        <v>68066</v>
      </c>
      <c r="F10" s="13">
        <v>13613.2</v>
      </c>
    </row>
    <row r="11" spans="1:6" x14ac:dyDescent="0.25">
      <c r="C11" s="55">
        <v>23</v>
      </c>
      <c r="D11" s="13">
        <v>4</v>
      </c>
      <c r="E11" s="13">
        <v>54882</v>
      </c>
      <c r="F11" s="13">
        <v>13720.5</v>
      </c>
    </row>
    <row r="12" spans="1:6" x14ac:dyDescent="0.25">
      <c r="C12" s="55">
        <v>24</v>
      </c>
      <c r="D12" s="13">
        <v>5</v>
      </c>
      <c r="E12" s="13">
        <v>73985</v>
      </c>
      <c r="F12" s="13">
        <v>14797</v>
      </c>
    </row>
    <row r="13" spans="1:6" x14ac:dyDescent="0.25">
      <c r="C13" s="55">
        <v>25</v>
      </c>
      <c r="D13" s="13">
        <v>4</v>
      </c>
      <c r="E13" s="13">
        <v>52799</v>
      </c>
      <c r="F13" s="13">
        <v>13199.75</v>
      </c>
    </row>
    <row r="14" spans="1:6" x14ac:dyDescent="0.25">
      <c r="C14" s="55">
        <v>26</v>
      </c>
      <c r="D14" s="13">
        <v>9</v>
      </c>
      <c r="E14" s="13">
        <v>100826</v>
      </c>
      <c r="F14" s="13">
        <v>11202.888888888889</v>
      </c>
    </row>
    <row r="15" spans="1:6" x14ac:dyDescent="0.25">
      <c r="C15" s="55">
        <v>27</v>
      </c>
      <c r="D15" s="13">
        <v>11</v>
      </c>
      <c r="E15" s="13">
        <v>122661</v>
      </c>
      <c r="F15" s="13">
        <v>11151</v>
      </c>
    </row>
    <row r="16" spans="1:6" x14ac:dyDescent="0.25">
      <c r="C16" s="55">
        <v>28</v>
      </c>
      <c r="D16" s="13">
        <v>13</v>
      </c>
      <c r="E16" s="13">
        <v>138964</v>
      </c>
      <c r="F16" s="13">
        <v>10689.538461538461</v>
      </c>
    </row>
    <row r="17" spans="3:6" x14ac:dyDescent="0.25">
      <c r="C17" s="55">
        <v>29</v>
      </c>
      <c r="D17" s="13">
        <v>16</v>
      </c>
      <c r="E17" s="13">
        <v>232918</v>
      </c>
      <c r="F17" s="13">
        <v>14557.375</v>
      </c>
    </row>
    <row r="18" spans="3:6" x14ac:dyDescent="0.25">
      <c r="C18" s="55">
        <v>30</v>
      </c>
      <c r="D18" s="13">
        <v>13</v>
      </c>
      <c r="E18" s="13">
        <v>155739</v>
      </c>
      <c r="F18" s="13">
        <v>11979.923076923076</v>
      </c>
    </row>
    <row r="19" spans="3:6" x14ac:dyDescent="0.25">
      <c r="C19" s="55">
        <v>31</v>
      </c>
      <c r="D19" s="13">
        <v>16</v>
      </c>
      <c r="E19" s="13">
        <v>129707</v>
      </c>
      <c r="F19" s="13">
        <v>8106.6875</v>
      </c>
    </row>
    <row r="20" spans="3:6" x14ac:dyDescent="0.25">
      <c r="C20" s="55">
        <v>32</v>
      </c>
      <c r="D20" s="13">
        <v>17</v>
      </c>
      <c r="E20" s="13">
        <v>232826</v>
      </c>
      <c r="F20" s="13">
        <v>13695.64705882353</v>
      </c>
    </row>
    <row r="21" spans="3:6" x14ac:dyDescent="0.25">
      <c r="C21" s="55">
        <v>33</v>
      </c>
      <c r="D21" s="13">
        <v>18</v>
      </c>
      <c r="E21" s="13">
        <v>188150</v>
      </c>
      <c r="F21" s="13">
        <v>10452.777777777777</v>
      </c>
    </row>
    <row r="22" spans="3:6" x14ac:dyDescent="0.25">
      <c r="C22" s="55">
        <v>34</v>
      </c>
      <c r="D22" s="13">
        <v>23</v>
      </c>
      <c r="E22" s="13">
        <v>288235</v>
      </c>
      <c r="F22" s="13">
        <v>12531.95652173913</v>
      </c>
    </row>
    <row r="23" spans="3:6" x14ac:dyDescent="0.25">
      <c r="C23" s="55">
        <v>35</v>
      </c>
      <c r="D23" s="13">
        <v>33</v>
      </c>
      <c r="E23" s="13">
        <v>375038</v>
      </c>
      <c r="F23" s="13">
        <v>11364.787878787878</v>
      </c>
    </row>
    <row r="24" spans="3:6" x14ac:dyDescent="0.25">
      <c r="C24" s="55">
        <v>36</v>
      </c>
      <c r="D24" s="13">
        <v>30</v>
      </c>
      <c r="E24" s="13">
        <v>341812</v>
      </c>
      <c r="F24" s="13">
        <v>11393.733333333334</v>
      </c>
    </row>
    <row r="25" spans="3:6" x14ac:dyDescent="0.25">
      <c r="C25" s="55">
        <v>37</v>
      </c>
      <c r="D25" s="13">
        <v>16</v>
      </c>
      <c r="E25" s="13">
        <v>200819</v>
      </c>
      <c r="F25" s="13">
        <v>12551.1875</v>
      </c>
    </row>
    <row r="26" spans="3:6" x14ac:dyDescent="0.25">
      <c r="C26" s="55">
        <v>38</v>
      </c>
      <c r="D26" s="13">
        <v>19</v>
      </c>
      <c r="E26" s="13">
        <v>196925</v>
      </c>
      <c r="F26" s="13">
        <v>10364.473684210527</v>
      </c>
    </row>
    <row r="27" spans="3:6" x14ac:dyDescent="0.25">
      <c r="C27" s="55">
        <v>39</v>
      </c>
      <c r="D27" s="13">
        <v>31</v>
      </c>
      <c r="E27" s="13">
        <v>363814</v>
      </c>
      <c r="F27" s="13">
        <v>11735.935483870968</v>
      </c>
    </row>
    <row r="28" spans="3:6" x14ac:dyDescent="0.25">
      <c r="C28" s="55">
        <v>40</v>
      </c>
      <c r="D28" s="13">
        <v>38</v>
      </c>
      <c r="E28" s="13">
        <v>459634</v>
      </c>
      <c r="F28" s="13">
        <v>12095.631578947368</v>
      </c>
    </row>
    <row r="29" spans="3:6" x14ac:dyDescent="0.25">
      <c r="C29" s="55">
        <v>41</v>
      </c>
      <c r="D29" s="13">
        <v>35</v>
      </c>
      <c r="E29" s="13">
        <v>499669</v>
      </c>
      <c r="F29" s="13">
        <v>14276.257142857143</v>
      </c>
    </row>
    <row r="30" spans="3:6" x14ac:dyDescent="0.25">
      <c r="C30" s="55">
        <v>42</v>
      </c>
      <c r="D30" s="13">
        <v>37</v>
      </c>
      <c r="E30" s="13">
        <v>416662</v>
      </c>
      <c r="F30" s="13">
        <v>11261.135135135135</v>
      </c>
    </row>
    <row r="31" spans="3:6" x14ac:dyDescent="0.25">
      <c r="C31" s="55">
        <v>43</v>
      </c>
      <c r="D31" s="13">
        <v>38</v>
      </c>
      <c r="E31" s="13">
        <v>370861</v>
      </c>
      <c r="F31" s="13">
        <v>9759.5</v>
      </c>
    </row>
    <row r="32" spans="3:6" x14ac:dyDescent="0.25">
      <c r="C32" s="55">
        <v>44</v>
      </c>
      <c r="D32" s="13">
        <v>44</v>
      </c>
      <c r="E32" s="13">
        <v>483343</v>
      </c>
      <c r="F32" s="13">
        <v>10985.068181818182</v>
      </c>
    </row>
    <row r="33" spans="3:6" x14ac:dyDescent="0.25">
      <c r="C33" s="55">
        <v>45</v>
      </c>
      <c r="D33" s="13">
        <v>54</v>
      </c>
      <c r="E33" s="13">
        <v>554911</v>
      </c>
      <c r="F33" s="13">
        <v>10276.12962962963</v>
      </c>
    </row>
    <row r="34" spans="3:6" x14ac:dyDescent="0.25">
      <c r="C34" s="55">
        <v>46</v>
      </c>
      <c r="D34" s="13">
        <v>63</v>
      </c>
      <c r="E34" s="13">
        <v>690776</v>
      </c>
      <c r="F34" s="13">
        <v>10964.698412698413</v>
      </c>
    </row>
    <row r="35" spans="3:6" x14ac:dyDescent="0.25">
      <c r="C35" s="55">
        <v>47</v>
      </c>
      <c r="D35" s="13">
        <v>72</v>
      </c>
      <c r="E35" s="13">
        <v>915777</v>
      </c>
      <c r="F35" s="13">
        <v>12719.125</v>
      </c>
    </row>
    <row r="36" spans="3:6" x14ac:dyDescent="0.25">
      <c r="C36" s="55">
        <v>48</v>
      </c>
      <c r="D36" s="13">
        <v>96</v>
      </c>
      <c r="E36" s="13">
        <v>1323999</v>
      </c>
      <c r="F36" s="13">
        <v>13791.65625</v>
      </c>
    </row>
    <row r="37" spans="3:6" x14ac:dyDescent="0.25">
      <c r="C37" s="55">
        <v>49</v>
      </c>
      <c r="D37" s="13">
        <v>101</v>
      </c>
      <c r="E37" s="13">
        <v>1676614</v>
      </c>
      <c r="F37" s="13">
        <v>16600.138613861385</v>
      </c>
    </row>
    <row r="38" spans="3:6" x14ac:dyDescent="0.25">
      <c r="C38" s="55">
        <v>50</v>
      </c>
      <c r="D38" s="13">
        <v>209</v>
      </c>
      <c r="E38" s="13">
        <v>4443998</v>
      </c>
      <c r="F38" s="13">
        <v>21263.148325358852</v>
      </c>
    </row>
    <row r="39" spans="3:6" x14ac:dyDescent="0.25">
      <c r="C39" s="55">
        <v>51</v>
      </c>
      <c r="D39" s="13">
        <v>429</v>
      </c>
      <c r="E39" s="13">
        <v>10132696</v>
      </c>
      <c r="F39" s="13">
        <v>23619.337995337995</v>
      </c>
    </row>
    <row r="40" spans="3:6" x14ac:dyDescent="0.25">
      <c r="C40" s="57">
        <v>52</v>
      </c>
      <c r="D40" s="13">
        <v>696</v>
      </c>
      <c r="E40" s="13">
        <v>17994197</v>
      </c>
      <c r="F40" s="13">
        <v>25853.731321839081</v>
      </c>
    </row>
    <row r="41" spans="3:6" x14ac:dyDescent="0.25">
      <c r="C41" s="55">
        <v>53</v>
      </c>
      <c r="D41" s="13">
        <v>970</v>
      </c>
      <c r="E41" s="13">
        <v>26120192</v>
      </c>
      <c r="F41" s="13">
        <v>26928.032989690721</v>
      </c>
    </row>
    <row r="42" spans="3:6" x14ac:dyDescent="0.25">
      <c r="C42" s="55">
        <v>54</v>
      </c>
      <c r="D42" s="13">
        <v>1275</v>
      </c>
      <c r="E42" s="13">
        <v>35927973</v>
      </c>
      <c r="F42" s="13">
        <v>28178.802352941177</v>
      </c>
    </row>
    <row r="43" spans="3:6" x14ac:dyDescent="0.25">
      <c r="C43" s="55">
        <v>55</v>
      </c>
      <c r="D43" s="13">
        <v>1590</v>
      </c>
      <c r="E43" s="13">
        <v>46307075</v>
      </c>
      <c r="F43" s="13">
        <v>29123.946540880504</v>
      </c>
    </row>
    <row r="44" spans="3:6" x14ac:dyDescent="0.25">
      <c r="C44" s="55">
        <v>56</v>
      </c>
      <c r="D44" s="13">
        <v>1923</v>
      </c>
      <c r="E44" s="13">
        <v>55994599</v>
      </c>
      <c r="F44" s="13">
        <v>29118.356214248572</v>
      </c>
    </row>
    <row r="45" spans="3:6" x14ac:dyDescent="0.25">
      <c r="C45" s="55">
        <v>57</v>
      </c>
      <c r="D45" s="13">
        <v>2165</v>
      </c>
      <c r="E45" s="13">
        <v>63794401</v>
      </c>
      <c r="F45" s="13">
        <v>29466.236027713625</v>
      </c>
    </row>
    <row r="46" spans="3:6" x14ac:dyDescent="0.25">
      <c r="C46" s="55">
        <v>58</v>
      </c>
      <c r="D46" s="13">
        <v>2436</v>
      </c>
      <c r="E46" s="13">
        <v>71540177</v>
      </c>
      <c r="F46" s="13">
        <v>29367.888752052546</v>
      </c>
    </row>
    <row r="47" spans="3:6" x14ac:dyDescent="0.25">
      <c r="C47" s="55">
        <v>59</v>
      </c>
      <c r="D47" s="13">
        <v>2920</v>
      </c>
      <c r="E47" s="13">
        <v>89814775</v>
      </c>
      <c r="F47" s="13">
        <v>30758.484589041094</v>
      </c>
    </row>
    <row r="48" spans="3:6" x14ac:dyDescent="0.25">
      <c r="C48" s="55">
        <v>60</v>
      </c>
      <c r="D48" s="13">
        <v>3777</v>
      </c>
      <c r="E48" s="13">
        <v>111612937</v>
      </c>
      <c r="F48" s="13">
        <v>29550.684935133704</v>
      </c>
    </row>
    <row r="49" spans="3:6" x14ac:dyDescent="0.25">
      <c r="C49" s="55">
        <v>61</v>
      </c>
      <c r="D49" s="13">
        <v>5072</v>
      </c>
      <c r="E49" s="13">
        <v>137745482</v>
      </c>
      <c r="F49" s="13">
        <v>27158.020899053627</v>
      </c>
    </row>
    <row r="50" spans="3:6" x14ac:dyDescent="0.25">
      <c r="C50" s="55">
        <v>62</v>
      </c>
      <c r="D50" s="13">
        <v>6097</v>
      </c>
      <c r="E50" s="13">
        <v>153307488</v>
      </c>
      <c r="F50" s="13">
        <v>25144.741348204036</v>
      </c>
    </row>
    <row r="51" spans="3:6" x14ac:dyDescent="0.25">
      <c r="C51" s="55">
        <v>63</v>
      </c>
      <c r="D51" s="13">
        <v>7612</v>
      </c>
      <c r="E51" s="13">
        <v>166254807</v>
      </c>
      <c r="F51" s="13">
        <v>21841.1464792433</v>
      </c>
    </row>
    <row r="52" spans="3:6" x14ac:dyDescent="0.25">
      <c r="C52" s="55">
        <v>64</v>
      </c>
      <c r="D52" s="13">
        <v>8599</v>
      </c>
      <c r="E52" s="13">
        <v>189569969</v>
      </c>
      <c r="F52" s="13">
        <v>22045.583091057098</v>
      </c>
    </row>
    <row r="53" spans="3:6" x14ac:dyDescent="0.25">
      <c r="C53" s="55">
        <v>65</v>
      </c>
      <c r="D53" s="13">
        <v>9294</v>
      </c>
      <c r="E53" s="13">
        <v>201680210</v>
      </c>
      <c r="F53" s="13">
        <v>21700.044114482462</v>
      </c>
    </row>
    <row r="54" spans="3:6" x14ac:dyDescent="0.25">
      <c r="C54" s="55">
        <v>66</v>
      </c>
      <c r="D54" s="13">
        <v>9734</v>
      </c>
      <c r="E54" s="13">
        <v>206414676</v>
      </c>
      <c r="F54" s="13">
        <v>21205.534826381754</v>
      </c>
    </row>
    <row r="55" spans="3:6" x14ac:dyDescent="0.25">
      <c r="C55" s="55">
        <v>67</v>
      </c>
      <c r="D55" s="13">
        <v>9957</v>
      </c>
      <c r="E55" s="13">
        <v>207828238</v>
      </c>
      <c r="F55" s="13">
        <v>20872.575876267951</v>
      </c>
    </row>
    <row r="56" spans="3:6" x14ac:dyDescent="0.25">
      <c r="C56" s="55">
        <v>68</v>
      </c>
      <c r="D56" s="13">
        <v>10179</v>
      </c>
      <c r="E56" s="13">
        <v>209119019</v>
      </c>
      <c r="F56" s="13">
        <v>20544.161410747616</v>
      </c>
    </row>
    <row r="57" spans="3:6" x14ac:dyDescent="0.25">
      <c r="C57" s="55">
        <v>69</v>
      </c>
      <c r="D57" s="13">
        <v>10247</v>
      </c>
      <c r="E57" s="13">
        <v>207690664</v>
      </c>
      <c r="F57" s="13">
        <v>20268.436030057579</v>
      </c>
    </row>
    <row r="58" spans="3:6" x14ac:dyDescent="0.25">
      <c r="C58" s="55">
        <v>70</v>
      </c>
      <c r="D58" s="13">
        <v>11004</v>
      </c>
      <c r="E58" s="13">
        <v>225061604</v>
      </c>
      <c r="F58" s="13">
        <v>20452.708469647401</v>
      </c>
    </row>
    <row r="59" spans="3:6" x14ac:dyDescent="0.25">
      <c r="C59" s="55">
        <v>71</v>
      </c>
      <c r="D59" s="13">
        <v>7633</v>
      </c>
      <c r="E59" s="13">
        <v>151670107</v>
      </c>
      <c r="F59" s="13">
        <v>19870.314031180402</v>
      </c>
    </row>
    <row r="60" spans="3:6" x14ac:dyDescent="0.25">
      <c r="C60" s="55">
        <v>72</v>
      </c>
      <c r="D60" s="13">
        <v>7322</v>
      </c>
      <c r="E60" s="13">
        <v>144460750</v>
      </c>
      <c r="F60" s="13">
        <v>19729.684512428299</v>
      </c>
    </row>
    <row r="61" spans="3:6" x14ac:dyDescent="0.25">
      <c r="C61" s="55">
        <v>73</v>
      </c>
      <c r="D61" s="13">
        <v>7138</v>
      </c>
      <c r="E61" s="13">
        <v>141033165</v>
      </c>
      <c r="F61" s="13">
        <v>19758.078593443541</v>
      </c>
    </row>
    <row r="62" spans="3:6" x14ac:dyDescent="0.25">
      <c r="C62" s="55">
        <v>74</v>
      </c>
      <c r="D62" s="13">
        <v>7153</v>
      </c>
      <c r="E62" s="13">
        <v>142871120</v>
      </c>
      <c r="F62" s="13">
        <v>19973.594296099538</v>
      </c>
    </row>
    <row r="63" spans="3:6" x14ac:dyDescent="0.25">
      <c r="C63" s="55">
        <v>75</v>
      </c>
      <c r="D63" s="13">
        <v>5908</v>
      </c>
      <c r="E63" s="13">
        <v>115477278</v>
      </c>
      <c r="F63" s="13">
        <v>19545.917061611373</v>
      </c>
    </row>
    <row r="64" spans="3:6" x14ac:dyDescent="0.25">
      <c r="C64" s="55">
        <v>76</v>
      </c>
      <c r="D64" s="13">
        <v>5418</v>
      </c>
      <c r="E64" s="13">
        <v>104961829</v>
      </c>
      <c r="F64" s="13">
        <v>19372.799741602066</v>
      </c>
    </row>
    <row r="65" spans="3:6" x14ac:dyDescent="0.25">
      <c r="C65" s="55">
        <v>77</v>
      </c>
      <c r="D65" s="13">
        <v>4958</v>
      </c>
      <c r="E65" s="13">
        <v>95115564</v>
      </c>
      <c r="F65" s="13">
        <v>19184.260588947156</v>
      </c>
    </row>
    <row r="66" spans="3:6" x14ac:dyDescent="0.25">
      <c r="C66" s="55">
        <v>78</v>
      </c>
      <c r="D66" s="13">
        <v>4592</v>
      </c>
      <c r="E66" s="13">
        <v>88297555</v>
      </c>
      <c r="F66" s="13">
        <v>19228.561628919862</v>
      </c>
    </row>
    <row r="67" spans="3:6" x14ac:dyDescent="0.25">
      <c r="C67" s="55">
        <v>79</v>
      </c>
      <c r="D67" s="13">
        <v>4363</v>
      </c>
      <c r="E67" s="13">
        <v>81972996</v>
      </c>
      <c r="F67" s="13">
        <v>18788.21819848728</v>
      </c>
    </row>
    <row r="68" spans="3:6" x14ac:dyDescent="0.25">
      <c r="C68" s="55">
        <v>80</v>
      </c>
      <c r="D68" s="13">
        <v>3934</v>
      </c>
      <c r="E68" s="13">
        <v>75988074</v>
      </c>
      <c r="F68" s="13">
        <v>19315.728012201322</v>
      </c>
    </row>
    <row r="69" spans="3:6" x14ac:dyDescent="0.25">
      <c r="C69" s="55">
        <v>81</v>
      </c>
      <c r="D69" s="13">
        <v>3812</v>
      </c>
      <c r="E69" s="13">
        <v>71275639</v>
      </c>
      <c r="F69" s="13">
        <v>18697.701731374607</v>
      </c>
    </row>
    <row r="70" spans="3:6" x14ac:dyDescent="0.25">
      <c r="C70" s="55">
        <v>82</v>
      </c>
      <c r="D70" s="13">
        <v>3634</v>
      </c>
      <c r="E70" s="13">
        <v>67156041</v>
      </c>
      <c r="F70" s="13">
        <v>18479.923225096314</v>
      </c>
    </row>
    <row r="71" spans="3:6" x14ac:dyDescent="0.25">
      <c r="C71" s="55">
        <v>83</v>
      </c>
      <c r="D71" s="13">
        <v>3075</v>
      </c>
      <c r="E71" s="13">
        <v>56292731</v>
      </c>
      <c r="F71" s="13">
        <v>18306.579186991868</v>
      </c>
    </row>
    <row r="72" spans="3:6" x14ac:dyDescent="0.25">
      <c r="C72" s="55">
        <v>84</v>
      </c>
      <c r="D72" s="13">
        <v>2890</v>
      </c>
      <c r="E72" s="13">
        <v>52789974</v>
      </c>
      <c r="F72" s="13">
        <v>18266.426989619376</v>
      </c>
    </row>
    <row r="73" spans="3:6" x14ac:dyDescent="0.25">
      <c r="C73" s="55">
        <v>85</v>
      </c>
      <c r="D73" s="13">
        <v>2684</v>
      </c>
      <c r="E73" s="13">
        <v>47946283</v>
      </c>
      <c r="F73" s="13">
        <v>17863.741803278688</v>
      </c>
    </row>
    <row r="74" spans="3:6" x14ac:dyDescent="0.25">
      <c r="C74" s="55">
        <v>86</v>
      </c>
      <c r="D74" s="13">
        <v>2485</v>
      </c>
      <c r="E74" s="13">
        <v>46067695</v>
      </c>
      <c r="F74" s="13">
        <v>18538.307847082495</v>
      </c>
    </row>
    <row r="75" spans="3:6" x14ac:dyDescent="0.25">
      <c r="C75" s="57">
        <v>87</v>
      </c>
      <c r="D75" s="13">
        <v>2194</v>
      </c>
      <c r="E75" s="13">
        <v>40478553</v>
      </c>
      <c r="F75" s="13">
        <v>18449.659525979947</v>
      </c>
    </row>
    <row r="76" spans="3:6" x14ac:dyDescent="0.25">
      <c r="C76" s="55">
        <v>88</v>
      </c>
      <c r="D76" s="13">
        <v>1894</v>
      </c>
      <c r="E76" s="13">
        <v>33069810</v>
      </c>
      <c r="F76" s="13">
        <v>17460.300950369587</v>
      </c>
    </row>
    <row r="77" spans="3:6" x14ac:dyDescent="0.25">
      <c r="C77" s="55">
        <v>89</v>
      </c>
      <c r="D77" s="13">
        <v>1652</v>
      </c>
      <c r="E77" s="13">
        <v>28332809</v>
      </c>
      <c r="F77" s="13">
        <v>17150.6107748184</v>
      </c>
    </row>
    <row r="78" spans="3:6" x14ac:dyDescent="0.25">
      <c r="C78" s="55">
        <v>90</v>
      </c>
      <c r="D78" s="13">
        <v>1360</v>
      </c>
      <c r="E78" s="13">
        <v>23459428</v>
      </c>
      <c r="F78" s="13">
        <v>17249.579411764706</v>
      </c>
    </row>
    <row r="79" spans="3:6" x14ac:dyDescent="0.25">
      <c r="C79" s="55">
        <v>91</v>
      </c>
      <c r="D79" s="13">
        <v>1158</v>
      </c>
      <c r="E79" s="13">
        <v>18668994</v>
      </c>
      <c r="F79" s="13">
        <v>16121.756476683939</v>
      </c>
    </row>
    <row r="80" spans="3:6" x14ac:dyDescent="0.25">
      <c r="C80" s="55">
        <v>92</v>
      </c>
      <c r="D80" s="13">
        <v>952</v>
      </c>
      <c r="E80" s="13">
        <v>14659818</v>
      </c>
      <c r="F80" s="13">
        <v>15398.968487394957</v>
      </c>
    </row>
    <row r="81" spans="3:6" x14ac:dyDescent="0.25">
      <c r="C81" s="55">
        <v>93</v>
      </c>
      <c r="D81" s="13">
        <v>740</v>
      </c>
      <c r="E81" s="13">
        <v>11252792</v>
      </c>
      <c r="F81" s="13">
        <v>15206.475675675676</v>
      </c>
    </row>
    <row r="82" spans="3:6" x14ac:dyDescent="0.25">
      <c r="C82" s="55">
        <v>94</v>
      </c>
      <c r="D82" s="13">
        <v>582</v>
      </c>
      <c r="E82" s="13">
        <v>8357040</v>
      </c>
      <c r="F82" s="13">
        <v>14359.175257731958</v>
      </c>
    </row>
    <row r="83" spans="3:6" x14ac:dyDescent="0.25">
      <c r="C83" s="55">
        <v>95</v>
      </c>
      <c r="D83" s="13">
        <v>437</v>
      </c>
      <c r="E83" s="13">
        <v>7107273</v>
      </c>
      <c r="F83" s="13">
        <v>16263.782608695652</v>
      </c>
    </row>
    <row r="84" spans="3:6" x14ac:dyDescent="0.25">
      <c r="C84" s="55">
        <v>96</v>
      </c>
      <c r="D84" s="13">
        <v>384</v>
      </c>
      <c r="E84" s="13">
        <v>5500574</v>
      </c>
      <c r="F84" s="13">
        <v>14324.411458333334</v>
      </c>
    </row>
    <row r="85" spans="3:6" x14ac:dyDescent="0.25">
      <c r="C85" s="55">
        <v>97</v>
      </c>
      <c r="D85" s="13">
        <v>225</v>
      </c>
      <c r="E85" s="13">
        <v>3107454</v>
      </c>
      <c r="F85" s="13">
        <v>13810.906666666666</v>
      </c>
    </row>
    <row r="86" spans="3:6" x14ac:dyDescent="0.25">
      <c r="C86" s="55">
        <v>98</v>
      </c>
      <c r="D86" s="13">
        <v>177</v>
      </c>
      <c r="E86" s="13">
        <v>2431269</v>
      </c>
      <c r="F86" s="13">
        <v>13735.983050847457</v>
      </c>
    </row>
    <row r="87" spans="3:6" x14ac:dyDescent="0.25">
      <c r="C87" s="55">
        <v>99</v>
      </c>
      <c r="D87" s="13">
        <v>126</v>
      </c>
      <c r="E87" s="13">
        <v>1679650</v>
      </c>
      <c r="F87" s="13">
        <v>13330.555555555555</v>
      </c>
    </row>
    <row r="88" spans="3:6" x14ac:dyDescent="0.25">
      <c r="C88" s="55">
        <v>100</v>
      </c>
      <c r="D88" s="13">
        <v>209</v>
      </c>
      <c r="E88" s="13">
        <v>2938154</v>
      </c>
      <c r="F88" s="13">
        <v>14058.153110047846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2" zoomScale="85" zoomScaleNormal="85" workbookViewId="0">
      <selection activeCell="I12" activeCellId="1" sqref="B12:B91 I12:K91"/>
    </sheetView>
  </sheetViews>
  <sheetFormatPr defaultRowHeight="15" x14ac:dyDescent="0.25"/>
  <cols>
    <col min="1" max="1" width="18.28515625" customWidth="1"/>
    <col min="3" max="5" width="18.5703125" style="13" customWidth="1"/>
    <col min="6" max="7" width="18.5703125" customWidth="1"/>
    <col min="8" max="8" width="16.5703125" customWidth="1"/>
    <col min="9" max="9" width="18.5703125" customWidth="1"/>
    <col min="10" max="10" width="17.7109375" customWidth="1"/>
    <col min="11" max="11" width="24" customWidth="1"/>
    <col min="12" max="13" width="15.140625" style="78" customWidth="1"/>
  </cols>
  <sheetData>
    <row r="1" spans="1:13" x14ac:dyDescent="0.25">
      <c r="A1" s="1" t="s">
        <v>0</v>
      </c>
    </row>
    <row r="2" spans="1:13" x14ac:dyDescent="0.25">
      <c r="A2" t="s">
        <v>1</v>
      </c>
      <c r="B2" s="21" t="s">
        <v>76</v>
      </c>
    </row>
    <row r="3" spans="1:13" x14ac:dyDescent="0.25">
      <c r="A3" s="22" t="s">
        <v>3</v>
      </c>
      <c r="B3" s="21" t="s">
        <v>89</v>
      </c>
    </row>
    <row r="4" spans="1:13" x14ac:dyDescent="0.25">
      <c r="A4" s="2" t="s">
        <v>77</v>
      </c>
      <c r="B4" s="2" t="s">
        <v>88</v>
      </c>
    </row>
    <row r="5" spans="1:13" x14ac:dyDescent="0.25">
      <c r="A5" s="2" t="s">
        <v>78</v>
      </c>
      <c r="B5" s="2" t="s">
        <v>79</v>
      </c>
    </row>
    <row r="6" spans="1:13" x14ac:dyDescent="0.25">
      <c r="A6" s="2" t="s">
        <v>80</v>
      </c>
      <c r="B6" s="2" t="s">
        <v>81</v>
      </c>
    </row>
    <row r="8" spans="1:13" x14ac:dyDescent="0.25">
      <c r="B8" s="58" t="s">
        <v>86</v>
      </c>
      <c r="C8" s="59" t="s">
        <v>109</v>
      </c>
      <c r="D8" s="59" t="s">
        <v>110</v>
      </c>
      <c r="E8" s="59" t="s">
        <v>111</v>
      </c>
      <c r="F8" s="59" t="s">
        <v>112</v>
      </c>
      <c r="G8" s="59" t="s">
        <v>113</v>
      </c>
      <c r="H8" s="59" t="s">
        <v>114</v>
      </c>
      <c r="I8" s="59" t="s">
        <v>79</v>
      </c>
      <c r="J8" s="59" t="s">
        <v>87</v>
      </c>
      <c r="K8" s="59" t="s">
        <v>81</v>
      </c>
      <c r="L8" s="87" t="s">
        <v>151</v>
      </c>
      <c r="M8" s="87" t="s">
        <v>152</v>
      </c>
    </row>
    <row r="9" spans="1:13" ht="30" x14ac:dyDescent="0.25">
      <c r="A9" s="66" t="s">
        <v>153</v>
      </c>
      <c r="B9" s="65">
        <v>18</v>
      </c>
      <c r="C9" s="55">
        <v>2</v>
      </c>
      <c r="D9" s="55" t="s">
        <v>158</v>
      </c>
      <c r="E9" s="55">
        <f>D9/C9</f>
        <v>5642.5</v>
      </c>
      <c r="F9" s="55">
        <v>2</v>
      </c>
      <c r="G9" s="55" t="s">
        <v>159</v>
      </c>
      <c r="H9" s="55">
        <f>G9/F9</f>
        <v>7444.5</v>
      </c>
      <c r="I9" s="13">
        <f>C9+F9</f>
        <v>4</v>
      </c>
      <c r="J9" s="13">
        <f>D9+G9</f>
        <v>26174</v>
      </c>
      <c r="K9" s="13">
        <f>J9/I9</f>
        <v>6543.5</v>
      </c>
      <c r="L9" s="78">
        <f>C9/(C9+F9)</f>
        <v>0.5</v>
      </c>
      <c r="M9" s="78">
        <f>1-L9</f>
        <v>0.5</v>
      </c>
    </row>
    <row r="10" spans="1:13" x14ac:dyDescent="0.25">
      <c r="B10" s="65">
        <v>19</v>
      </c>
      <c r="C10" s="56">
        <v>2</v>
      </c>
      <c r="D10" s="56">
        <v>38125</v>
      </c>
      <c r="E10" s="55"/>
      <c r="F10" s="55">
        <v>1</v>
      </c>
      <c r="G10" s="55">
        <v>2439</v>
      </c>
      <c r="H10" s="55">
        <f t="shared" ref="H10:H73" si="0">G10/F10</f>
        <v>2439</v>
      </c>
      <c r="I10" s="13">
        <f t="shared" ref="I10:I73" si="1">C10+F10</f>
        <v>3</v>
      </c>
      <c r="J10" s="13">
        <f t="shared" ref="J10:J73" si="2">D10+G10</f>
        <v>40564</v>
      </c>
      <c r="K10" s="13">
        <f t="shared" ref="K10:K73" si="3">J10/I10</f>
        <v>13521.333333333334</v>
      </c>
      <c r="L10" s="78">
        <f t="shared" ref="L10:L73" si="4">C10/(C10+F10)</f>
        <v>0.66666666666666663</v>
      </c>
      <c r="M10" s="78">
        <f t="shared" ref="M10:M73" si="5">1-L10</f>
        <v>0.33333333333333337</v>
      </c>
    </row>
    <row r="11" spans="1:13" x14ac:dyDescent="0.25">
      <c r="B11" s="55">
        <v>20</v>
      </c>
      <c r="C11" s="55">
        <v>2</v>
      </c>
      <c r="D11" s="55">
        <v>7968</v>
      </c>
      <c r="E11" s="55">
        <f t="shared" ref="E11:E73" si="6">D11/C11</f>
        <v>3984</v>
      </c>
      <c r="F11" s="55">
        <v>1</v>
      </c>
      <c r="G11" s="55">
        <v>15365</v>
      </c>
      <c r="H11" s="55">
        <f t="shared" si="0"/>
        <v>15365</v>
      </c>
      <c r="I11" s="13">
        <f t="shared" si="1"/>
        <v>3</v>
      </c>
      <c r="J11" s="13">
        <f t="shared" si="2"/>
        <v>23333</v>
      </c>
      <c r="K11" s="13">
        <f t="shared" si="3"/>
        <v>7777.666666666667</v>
      </c>
      <c r="L11" s="78">
        <f t="shared" si="4"/>
        <v>0.66666666666666663</v>
      </c>
      <c r="M11" s="78">
        <f t="shared" si="5"/>
        <v>0.33333333333333337</v>
      </c>
    </row>
    <row r="12" spans="1:13" x14ac:dyDescent="0.25">
      <c r="B12" s="55">
        <v>21</v>
      </c>
      <c r="C12" s="55">
        <v>9</v>
      </c>
      <c r="D12" s="55">
        <v>82375</v>
      </c>
      <c r="E12" s="55">
        <f t="shared" si="6"/>
        <v>9152.7777777777774</v>
      </c>
      <c r="F12" s="55">
        <v>6</v>
      </c>
      <c r="G12" s="55">
        <v>17804</v>
      </c>
      <c r="H12" s="55">
        <f t="shared" si="0"/>
        <v>2967.3333333333335</v>
      </c>
      <c r="I12" s="13">
        <f t="shared" si="1"/>
        <v>15</v>
      </c>
      <c r="J12" s="13">
        <f t="shared" si="2"/>
        <v>100179</v>
      </c>
      <c r="K12" s="13">
        <f t="shared" si="3"/>
        <v>6678.6</v>
      </c>
      <c r="L12" s="78">
        <f t="shared" si="4"/>
        <v>0.6</v>
      </c>
      <c r="M12" s="78">
        <f t="shared" si="5"/>
        <v>0.4</v>
      </c>
    </row>
    <row r="13" spans="1:13" x14ac:dyDescent="0.25">
      <c r="B13" s="55">
        <v>22</v>
      </c>
      <c r="C13" s="55">
        <v>3</v>
      </c>
      <c r="D13" s="55">
        <v>32765</v>
      </c>
      <c r="E13" s="55">
        <f t="shared" si="6"/>
        <v>10921.666666666666</v>
      </c>
      <c r="F13" s="56">
        <v>2</v>
      </c>
      <c r="G13" s="56">
        <v>35301</v>
      </c>
      <c r="H13" s="55"/>
      <c r="I13" s="13">
        <f t="shared" si="1"/>
        <v>5</v>
      </c>
      <c r="J13" s="13">
        <f t="shared" si="2"/>
        <v>68066</v>
      </c>
      <c r="K13" s="13">
        <f t="shared" si="3"/>
        <v>13613.2</v>
      </c>
      <c r="L13" s="78">
        <f t="shared" si="4"/>
        <v>0.6</v>
      </c>
      <c r="M13" s="78">
        <f t="shared" si="5"/>
        <v>0.4</v>
      </c>
    </row>
    <row r="14" spans="1:13" x14ac:dyDescent="0.25">
      <c r="B14" s="55">
        <v>23</v>
      </c>
      <c r="C14" s="56">
        <v>3</v>
      </c>
      <c r="D14" s="56">
        <v>19808</v>
      </c>
      <c r="E14" s="55"/>
      <c r="F14" s="55">
        <v>1</v>
      </c>
      <c r="G14" s="55">
        <v>35074</v>
      </c>
      <c r="H14" s="55">
        <f t="shared" si="0"/>
        <v>35074</v>
      </c>
      <c r="I14" s="13">
        <f t="shared" si="1"/>
        <v>4</v>
      </c>
      <c r="J14" s="13">
        <f t="shared" si="2"/>
        <v>54882</v>
      </c>
      <c r="K14" s="13">
        <f t="shared" si="3"/>
        <v>13720.5</v>
      </c>
      <c r="L14" s="78">
        <f t="shared" si="4"/>
        <v>0.75</v>
      </c>
      <c r="M14" s="78">
        <f t="shared" si="5"/>
        <v>0.25</v>
      </c>
    </row>
    <row r="15" spans="1:13" x14ac:dyDescent="0.25">
      <c r="B15" s="55">
        <v>24</v>
      </c>
      <c r="C15" s="55"/>
      <c r="D15" s="55"/>
      <c r="E15" s="55" t="e">
        <f t="shared" si="6"/>
        <v>#DIV/0!</v>
      </c>
      <c r="F15" s="55">
        <v>5</v>
      </c>
      <c r="G15" s="55">
        <v>73985</v>
      </c>
      <c r="H15" s="55">
        <f t="shared" si="0"/>
        <v>14797</v>
      </c>
      <c r="I15" s="13">
        <f t="shared" si="1"/>
        <v>5</v>
      </c>
      <c r="J15" s="13">
        <f t="shared" si="2"/>
        <v>73985</v>
      </c>
      <c r="K15" s="13">
        <f t="shared" si="3"/>
        <v>14797</v>
      </c>
      <c r="L15" s="78">
        <f t="shared" si="4"/>
        <v>0</v>
      </c>
      <c r="M15" s="78">
        <f t="shared" si="5"/>
        <v>1</v>
      </c>
    </row>
    <row r="16" spans="1:13" x14ac:dyDescent="0.25">
      <c r="B16" s="55">
        <v>25</v>
      </c>
      <c r="C16" s="55">
        <v>1</v>
      </c>
      <c r="D16" s="55">
        <v>34815</v>
      </c>
      <c r="E16" s="55">
        <f t="shared" si="6"/>
        <v>34815</v>
      </c>
      <c r="F16" s="55">
        <v>3</v>
      </c>
      <c r="G16" s="55">
        <v>17984</v>
      </c>
      <c r="H16" s="55">
        <f t="shared" si="0"/>
        <v>5994.666666666667</v>
      </c>
      <c r="I16" s="13">
        <f t="shared" si="1"/>
        <v>4</v>
      </c>
      <c r="J16" s="13">
        <f t="shared" si="2"/>
        <v>52799</v>
      </c>
      <c r="K16" s="13">
        <f t="shared" si="3"/>
        <v>13199.75</v>
      </c>
      <c r="L16" s="78">
        <f t="shared" si="4"/>
        <v>0.25</v>
      </c>
      <c r="M16" s="78">
        <f t="shared" si="5"/>
        <v>0.75</v>
      </c>
    </row>
    <row r="17" spans="2:13" x14ac:dyDescent="0.25">
      <c r="B17" s="55">
        <v>26</v>
      </c>
      <c r="C17" s="55">
        <v>4</v>
      </c>
      <c r="D17" s="55">
        <v>36009</v>
      </c>
      <c r="E17" s="55">
        <f t="shared" si="6"/>
        <v>9002.25</v>
      </c>
      <c r="F17" s="55">
        <v>5</v>
      </c>
      <c r="G17" s="55">
        <v>64817</v>
      </c>
      <c r="H17" s="55">
        <f t="shared" si="0"/>
        <v>12963.4</v>
      </c>
      <c r="I17" s="13">
        <f t="shared" si="1"/>
        <v>9</v>
      </c>
      <c r="J17" s="13">
        <f t="shared" si="2"/>
        <v>100826</v>
      </c>
      <c r="K17" s="13">
        <f t="shared" si="3"/>
        <v>11202.888888888889</v>
      </c>
      <c r="L17" s="78">
        <f t="shared" si="4"/>
        <v>0.44444444444444442</v>
      </c>
      <c r="M17" s="78">
        <f t="shared" si="5"/>
        <v>0.55555555555555558</v>
      </c>
    </row>
    <row r="18" spans="2:13" x14ac:dyDescent="0.25">
      <c r="B18" s="55">
        <v>27</v>
      </c>
      <c r="C18" s="55">
        <v>5</v>
      </c>
      <c r="D18" s="55">
        <v>66812</v>
      </c>
      <c r="E18" s="55">
        <f t="shared" si="6"/>
        <v>13362.4</v>
      </c>
      <c r="F18" s="55">
        <v>6</v>
      </c>
      <c r="G18" s="55">
        <v>55849</v>
      </c>
      <c r="H18" s="55">
        <f t="shared" si="0"/>
        <v>9308.1666666666661</v>
      </c>
      <c r="I18" s="13">
        <f t="shared" si="1"/>
        <v>11</v>
      </c>
      <c r="J18" s="13">
        <f t="shared" si="2"/>
        <v>122661</v>
      </c>
      <c r="K18" s="13">
        <f t="shared" si="3"/>
        <v>11151</v>
      </c>
      <c r="L18" s="78">
        <f t="shared" si="4"/>
        <v>0.45454545454545453</v>
      </c>
      <c r="M18" s="78">
        <f t="shared" si="5"/>
        <v>0.54545454545454541</v>
      </c>
    </row>
    <row r="19" spans="2:13" x14ac:dyDescent="0.25">
      <c r="B19" s="55">
        <v>28</v>
      </c>
      <c r="C19" s="55">
        <v>8</v>
      </c>
      <c r="D19" s="55">
        <v>73104</v>
      </c>
      <c r="E19" s="55">
        <f t="shared" si="6"/>
        <v>9138</v>
      </c>
      <c r="F19" s="55">
        <v>5</v>
      </c>
      <c r="G19" s="55">
        <v>65860</v>
      </c>
      <c r="H19" s="55">
        <f t="shared" si="0"/>
        <v>13172</v>
      </c>
      <c r="I19" s="13">
        <f t="shared" si="1"/>
        <v>13</v>
      </c>
      <c r="J19" s="13">
        <f t="shared" si="2"/>
        <v>138964</v>
      </c>
      <c r="K19" s="13">
        <f t="shared" si="3"/>
        <v>10689.538461538461</v>
      </c>
      <c r="L19" s="78">
        <f t="shared" si="4"/>
        <v>0.61538461538461542</v>
      </c>
      <c r="M19" s="78">
        <f t="shared" si="5"/>
        <v>0.38461538461538458</v>
      </c>
    </row>
    <row r="20" spans="2:13" x14ac:dyDescent="0.25">
      <c r="B20" s="55">
        <v>29</v>
      </c>
      <c r="C20" s="55">
        <v>8</v>
      </c>
      <c r="D20" s="55">
        <v>114229</v>
      </c>
      <c r="E20" s="55">
        <f t="shared" si="6"/>
        <v>14278.625</v>
      </c>
      <c r="F20" s="55">
        <v>8</v>
      </c>
      <c r="G20" s="55">
        <v>118689</v>
      </c>
      <c r="H20" s="55">
        <f t="shared" si="0"/>
        <v>14836.125</v>
      </c>
      <c r="I20" s="13">
        <f t="shared" si="1"/>
        <v>16</v>
      </c>
      <c r="J20" s="13">
        <f t="shared" si="2"/>
        <v>232918</v>
      </c>
      <c r="K20" s="13">
        <f t="shared" si="3"/>
        <v>14557.375</v>
      </c>
      <c r="L20" s="78">
        <f t="shared" si="4"/>
        <v>0.5</v>
      </c>
      <c r="M20" s="78">
        <f t="shared" si="5"/>
        <v>0.5</v>
      </c>
    </row>
    <row r="21" spans="2:13" x14ac:dyDescent="0.25">
      <c r="B21" s="55">
        <v>30</v>
      </c>
      <c r="C21" s="55">
        <v>4</v>
      </c>
      <c r="D21" s="55">
        <v>41662</v>
      </c>
      <c r="E21" s="55">
        <f t="shared" si="6"/>
        <v>10415.5</v>
      </c>
      <c r="F21" s="55">
        <v>9</v>
      </c>
      <c r="G21" s="55">
        <v>114077</v>
      </c>
      <c r="H21" s="55">
        <f t="shared" si="0"/>
        <v>12675.222222222223</v>
      </c>
      <c r="I21" s="13">
        <f t="shared" si="1"/>
        <v>13</v>
      </c>
      <c r="J21" s="13">
        <f t="shared" si="2"/>
        <v>155739</v>
      </c>
      <c r="K21" s="13">
        <f t="shared" si="3"/>
        <v>11979.923076923076</v>
      </c>
      <c r="L21" s="78">
        <f t="shared" si="4"/>
        <v>0.30769230769230771</v>
      </c>
      <c r="M21" s="78">
        <f t="shared" si="5"/>
        <v>0.69230769230769229</v>
      </c>
    </row>
    <row r="22" spans="2:13" x14ac:dyDescent="0.25">
      <c r="B22" s="55">
        <v>31</v>
      </c>
      <c r="C22" s="55">
        <v>6</v>
      </c>
      <c r="D22" s="55">
        <v>34890</v>
      </c>
      <c r="E22" s="55">
        <f t="shared" si="6"/>
        <v>5815</v>
      </c>
      <c r="F22" s="55">
        <v>10</v>
      </c>
      <c r="G22" s="55">
        <v>94817</v>
      </c>
      <c r="H22" s="55">
        <f t="shared" si="0"/>
        <v>9481.7000000000007</v>
      </c>
      <c r="I22" s="13">
        <f t="shared" si="1"/>
        <v>16</v>
      </c>
      <c r="J22" s="13">
        <f t="shared" si="2"/>
        <v>129707</v>
      </c>
      <c r="K22" s="13">
        <f t="shared" si="3"/>
        <v>8106.6875</v>
      </c>
      <c r="L22" s="78">
        <f t="shared" si="4"/>
        <v>0.375</v>
      </c>
      <c r="M22" s="78">
        <f t="shared" si="5"/>
        <v>0.625</v>
      </c>
    </row>
    <row r="23" spans="2:13" x14ac:dyDescent="0.25">
      <c r="B23" s="55">
        <v>32</v>
      </c>
      <c r="C23" s="55">
        <v>8</v>
      </c>
      <c r="D23" s="55">
        <v>107578</v>
      </c>
      <c r="E23" s="55">
        <f t="shared" si="6"/>
        <v>13447.25</v>
      </c>
      <c r="F23" s="55">
        <v>9</v>
      </c>
      <c r="G23" s="55">
        <v>125248</v>
      </c>
      <c r="H23" s="55">
        <f t="shared" si="0"/>
        <v>13916.444444444445</v>
      </c>
      <c r="I23" s="13">
        <f t="shared" si="1"/>
        <v>17</v>
      </c>
      <c r="J23" s="13">
        <f t="shared" si="2"/>
        <v>232826</v>
      </c>
      <c r="K23" s="13">
        <f t="shared" si="3"/>
        <v>13695.64705882353</v>
      </c>
      <c r="L23" s="78">
        <f t="shared" si="4"/>
        <v>0.47058823529411764</v>
      </c>
      <c r="M23" s="78">
        <f t="shared" si="5"/>
        <v>0.52941176470588236</v>
      </c>
    </row>
    <row r="24" spans="2:13" x14ac:dyDescent="0.25">
      <c r="B24" s="55">
        <v>33</v>
      </c>
      <c r="C24" s="55">
        <v>9</v>
      </c>
      <c r="D24" s="55">
        <v>94671</v>
      </c>
      <c r="E24" s="55">
        <f t="shared" si="6"/>
        <v>10519</v>
      </c>
      <c r="F24" s="55">
        <v>9</v>
      </c>
      <c r="G24" s="55">
        <v>93479</v>
      </c>
      <c r="H24" s="55">
        <f t="shared" si="0"/>
        <v>10386.555555555555</v>
      </c>
      <c r="I24" s="13">
        <f t="shared" si="1"/>
        <v>18</v>
      </c>
      <c r="J24" s="13">
        <f t="shared" si="2"/>
        <v>188150</v>
      </c>
      <c r="K24" s="13">
        <f t="shared" si="3"/>
        <v>10452.777777777777</v>
      </c>
      <c r="L24" s="78">
        <f t="shared" si="4"/>
        <v>0.5</v>
      </c>
      <c r="M24" s="78">
        <f t="shared" si="5"/>
        <v>0.5</v>
      </c>
    </row>
    <row r="25" spans="2:13" x14ac:dyDescent="0.25">
      <c r="B25" s="55">
        <v>34</v>
      </c>
      <c r="C25" s="55">
        <v>10</v>
      </c>
      <c r="D25" s="55">
        <v>131538</v>
      </c>
      <c r="E25" s="55">
        <f t="shared" si="6"/>
        <v>13153.8</v>
      </c>
      <c r="F25" s="55">
        <v>13</v>
      </c>
      <c r="G25" s="55">
        <v>156697</v>
      </c>
      <c r="H25" s="55">
        <f t="shared" si="0"/>
        <v>12053.615384615385</v>
      </c>
      <c r="I25" s="13">
        <f t="shared" si="1"/>
        <v>23</v>
      </c>
      <c r="J25" s="13">
        <f t="shared" si="2"/>
        <v>288235</v>
      </c>
      <c r="K25" s="13">
        <f t="shared" si="3"/>
        <v>12531.95652173913</v>
      </c>
      <c r="L25" s="78">
        <f t="shared" si="4"/>
        <v>0.43478260869565216</v>
      </c>
      <c r="M25" s="78">
        <f t="shared" si="5"/>
        <v>0.56521739130434789</v>
      </c>
    </row>
    <row r="26" spans="2:13" x14ac:dyDescent="0.25">
      <c r="B26" s="55">
        <v>35</v>
      </c>
      <c r="C26" s="55">
        <v>16</v>
      </c>
      <c r="D26" s="55">
        <v>128877</v>
      </c>
      <c r="E26" s="55">
        <f t="shared" si="6"/>
        <v>8054.8125</v>
      </c>
      <c r="F26" s="55">
        <v>17</v>
      </c>
      <c r="G26" s="55">
        <v>246161</v>
      </c>
      <c r="H26" s="55">
        <f t="shared" si="0"/>
        <v>14480.058823529413</v>
      </c>
      <c r="I26" s="13">
        <f t="shared" si="1"/>
        <v>33</v>
      </c>
      <c r="J26" s="13">
        <f t="shared" si="2"/>
        <v>375038</v>
      </c>
      <c r="K26" s="13">
        <f t="shared" si="3"/>
        <v>11364.787878787878</v>
      </c>
      <c r="L26" s="78">
        <f t="shared" si="4"/>
        <v>0.48484848484848486</v>
      </c>
      <c r="M26" s="78">
        <f t="shared" si="5"/>
        <v>0.51515151515151514</v>
      </c>
    </row>
    <row r="27" spans="2:13" x14ac:dyDescent="0.25">
      <c r="B27" s="55">
        <v>36</v>
      </c>
      <c r="C27" s="55">
        <v>16</v>
      </c>
      <c r="D27" s="55">
        <v>262462</v>
      </c>
      <c r="E27" s="55">
        <f t="shared" si="6"/>
        <v>16403.875</v>
      </c>
      <c r="F27" s="55">
        <v>14</v>
      </c>
      <c r="G27" s="55">
        <v>79350</v>
      </c>
      <c r="H27" s="55">
        <f t="shared" si="0"/>
        <v>5667.8571428571431</v>
      </c>
      <c r="I27" s="13">
        <f t="shared" si="1"/>
        <v>30</v>
      </c>
      <c r="J27" s="13">
        <f t="shared" si="2"/>
        <v>341812</v>
      </c>
      <c r="K27" s="13">
        <f t="shared" si="3"/>
        <v>11393.733333333334</v>
      </c>
      <c r="L27" s="78">
        <f t="shared" si="4"/>
        <v>0.53333333333333333</v>
      </c>
      <c r="M27" s="78">
        <f t="shared" si="5"/>
        <v>0.46666666666666667</v>
      </c>
    </row>
    <row r="28" spans="2:13" x14ac:dyDescent="0.25">
      <c r="B28" s="55">
        <v>37</v>
      </c>
      <c r="C28" s="55">
        <v>5</v>
      </c>
      <c r="D28" s="55">
        <v>69404</v>
      </c>
      <c r="E28" s="55">
        <f t="shared" si="6"/>
        <v>13880.8</v>
      </c>
      <c r="F28" s="55">
        <v>11</v>
      </c>
      <c r="G28" s="55">
        <v>131415</v>
      </c>
      <c r="H28" s="55">
        <f t="shared" si="0"/>
        <v>11946.818181818182</v>
      </c>
      <c r="I28" s="13">
        <f t="shared" si="1"/>
        <v>16</v>
      </c>
      <c r="J28" s="13">
        <f t="shared" si="2"/>
        <v>200819</v>
      </c>
      <c r="K28" s="13">
        <f t="shared" si="3"/>
        <v>12551.1875</v>
      </c>
      <c r="L28" s="78">
        <f t="shared" si="4"/>
        <v>0.3125</v>
      </c>
      <c r="M28" s="78">
        <f t="shared" si="5"/>
        <v>0.6875</v>
      </c>
    </row>
    <row r="29" spans="2:13" x14ac:dyDescent="0.25">
      <c r="B29" s="55">
        <v>38</v>
      </c>
      <c r="C29" s="55">
        <v>7</v>
      </c>
      <c r="D29" s="55">
        <v>54329</v>
      </c>
      <c r="E29" s="55">
        <f t="shared" si="6"/>
        <v>7761.2857142857147</v>
      </c>
      <c r="F29" s="55">
        <v>12</v>
      </c>
      <c r="G29" s="55">
        <v>142596</v>
      </c>
      <c r="H29" s="55">
        <f t="shared" si="0"/>
        <v>11883</v>
      </c>
      <c r="I29" s="13">
        <f t="shared" si="1"/>
        <v>19</v>
      </c>
      <c r="J29" s="13">
        <f t="shared" si="2"/>
        <v>196925</v>
      </c>
      <c r="K29" s="13">
        <f t="shared" si="3"/>
        <v>10364.473684210527</v>
      </c>
      <c r="L29" s="78">
        <f t="shared" si="4"/>
        <v>0.36842105263157893</v>
      </c>
      <c r="M29" s="78">
        <f t="shared" si="5"/>
        <v>0.63157894736842102</v>
      </c>
    </row>
    <row r="30" spans="2:13" x14ac:dyDescent="0.25">
      <c r="B30" s="55">
        <v>39</v>
      </c>
      <c r="C30" s="55">
        <v>11</v>
      </c>
      <c r="D30" s="55">
        <v>116921</v>
      </c>
      <c r="E30" s="55">
        <f t="shared" si="6"/>
        <v>10629.181818181818</v>
      </c>
      <c r="F30" s="55">
        <v>20</v>
      </c>
      <c r="G30" s="55">
        <v>246893</v>
      </c>
      <c r="H30" s="55">
        <f t="shared" si="0"/>
        <v>12344.65</v>
      </c>
      <c r="I30" s="13">
        <f t="shared" si="1"/>
        <v>31</v>
      </c>
      <c r="J30" s="13">
        <f t="shared" si="2"/>
        <v>363814</v>
      </c>
      <c r="K30" s="13">
        <f t="shared" si="3"/>
        <v>11735.935483870968</v>
      </c>
      <c r="L30" s="78">
        <f t="shared" si="4"/>
        <v>0.35483870967741937</v>
      </c>
      <c r="M30" s="78">
        <f t="shared" si="5"/>
        <v>0.64516129032258063</v>
      </c>
    </row>
    <row r="31" spans="2:13" x14ac:dyDescent="0.25">
      <c r="B31" s="55">
        <v>40</v>
      </c>
      <c r="C31" s="55">
        <v>20</v>
      </c>
      <c r="D31" s="55">
        <v>284408</v>
      </c>
      <c r="E31" s="55">
        <f t="shared" si="6"/>
        <v>14220.4</v>
      </c>
      <c r="F31" s="55">
        <v>18</v>
      </c>
      <c r="G31" s="55">
        <v>175226</v>
      </c>
      <c r="H31" s="55">
        <f t="shared" si="0"/>
        <v>9734.7777777777774</v>
      </c>
      <c r="I31" s="13">
        <f t="shared" si="1"/>
        <v>38</v>
      </c>
      <c r="J31" s="13">
        <f t="shared" si="2"/>
        <v>459634</v>
      </c>
      <c r="K31" s="13">
        <f t="shared" si="3"/>
        <v>12095.631578947368</v>
      </c>
      <c r="L31" s="78">
        <f t="shared" si="4"/>
        <v>0.52631578947368418</v>
      </c>
      <c r="M31" s="78">
        <f t="shared" si="5"/>
        <v>0.47368421052631582</v>
      </c>
    </row>
    <row r="32" spans="2:13" x14ac:dyDescent="0.25">
      <c r="B32" s="55">
        <v>41</v>
      </c>
      <c r="C32" s="55">
        <v>13</v>
      </c>
      <c r="D32" s="55">
        <v>186153</v>
      </c>
      <c r="E32" s="55">
        <f t="shared" si="6"/>
        <v>14319.461538461539</v>
      </c>
      <c r="F32" s="55">
        <v>22</v>
      </c>
      <c r="G32" s="55">
        <v>313516</v>
      </c>
      <c r="H32" s="55">
        <f t="shared" si="0"/>
        <v>14250.727272727272</v>
      </c>
      <c r="I32" s="13">
        <f t="shared" si="1"/>
        <v>35</v>
      </c>
      <c r="J32" s="13">
        <f t="shared" si="2"/>
        <v>499669</v>
      </c>
      <c r="K32" s="13">
        <f t="shared" si="3"/>
        <v>14276.257142857143</v>
      </c>
      <c r="L32" s="78">
        <f t="shared" si="4"/>
        <v>0.37142857142857144</v>
      </c>
      <c r="M32" s="78">
        <f t="shared" si="5"/>
        <v>0.62857142857142856</v>
      </c>
    </row>
    <row r="33" spans="2:13" x14ac:dyDescent="0.25">
      <c r="B33" s="55">
        <v>42</v>
      </c>
      <c r="C33" s="55">
        <v>17</v>
      </c>
      <c r="D33" s="55">
        <v>173280</v>
      </c>
      <c r="E33" s="55">
        <f t="shared" si="6"/>
        <v>10192.941176470587</v>
      </c>
      <c r="F33" s="55">
        <v>20</v>
      </c>
      <c r="G33" s="55">
        <v>243382</v>
      </c>
      <c r="H33" s="55">
        <f t="shared" si="0"/>
        <v>12169.1</v>
      </c>
      <c r="I33" s="13">
        <f t="shared" si="1"/>
        <v>37</v>
      </c>
      <c r="J33" s="13">
        <f t="shared" si="2"/>
        <v>416662</v>
      </c>
      <c r="K33" s="13">
        <f t="shared" si="3"/>
        <v>11261.135135135135</v>
      </c>
      <c r="L33" s="78">
        <f t="shared" si="4"/>
        <v>0.45945945945945948</v>
      </c>
      <c r="M33" s="78">
        <f t="shared" si="5"/>
        <v>0.54054054054054057</v>
      </c>
    </row>
    <row r="34" spans="2:13" x14ac:dyDescent="0.25">
      <c r="B34" s="55">
        <v>43</v>
      </c>
      <c r="C34" s="55">
        <v>18</v>
      </c>
      <c r="D34" s="55">
        <v>198574</v>
      </c>
      <c r="E34" s="55">
        <f t="shared" si="6"/>
        <v>11031.888888888889</v>
      </c>
      <c r="F34" s="55">
        <v>20</v>
      </c>
      <c r="G34" s="55">
        <v>172287</v>
      </c>
      <c r="H34" s="55">
        <f t="shared" si="0"/>
        <v>8614.35</v>
      </c>
      <c r="I34" s="13">
        <f t="shared" si="1"/>
        <v>38</v>
      </c>
      <c r="J34" s="13">
        <f t="shared" si="2"/>
        <v>370861</v>
      </c>
      <c r="K34" s="13">
        <f t="shared" si="3"/>
        <v>9759.5</v>
      </c>
      <c r="L34" s="78">
        <f t="shared" si="4"/>
        <v>0.47368421052631576</v>
      </c>
      <c r="M34" s="78">
        <f t="shared" si="5"/>
        <v>0.52631578947368429</v>
      </c>
    </row>
    <row r="35" spans="2:13" x14ac:dyDescent="0.25">
      <c r="B35" s="55">
        <v>44</v>
      </c>
      <c r="C35" s="55">
        <v>19</v>
      </c>
      <c r="D35" s="55">
        <v>207136</v>
      </c>
      <c r="E35" s="55">
        <f t="shared" si="6"/>
        <v>10901.894736842105</v>
      </c>
      <c r="F35" s="55">
        <v>25</v>
      </c>
      <c r="G35" s="55">
        <v>276207</v>
      </c>
      <c r="H35" s="55">
        <f t="shared" si="0"/>
        <v>11048.28</v>
      </c>
      <c r="I35" s="13">
        <f t="shared" si="1"/>
        <v>44</v>
      </c>
      <c r="J35" s="13">
        <f t="shared" si="2"/>
        <v>483343</v>
      </c>
      <c r="K35" s="13">
        <f t="shared" si="3"/>
        <v>10985.068181818182</v>
      </c>
      <c r="L35" s="78">
        <f t="shared" si="4"/>
        <v>0.43181818181818182</v>
      </c>
      <c r="M35" s="78">
        <f t="shared" si="5"/>
        <v>0.56818181818181812</v>
      </c>
    </row>
    <row r="36" spans="2:13" x14ac:dyDescent="0.25">
      <c r="B36" s="55">
        <v>45</v>
      </c>
      <c r="C36" s="55">
        <v>22</v>
      </c>
      <c r="D36" s="55">
        <v>234826</v>
      </c>
      <c r="E36" s="55">
        <f t="shared" si="6"/>
        <v>10673.90909090909</v>
      </c>
      <c r="F36" s="55">
        <v>32</v>
      </c>
      <c r="G36" s="55">
        <v>320085</v>
      </c>
      <c r="H36" s="55">
        <f t="shared" si="0"/>
        <v>10002.65625</v>
      </c>
      <c r="I36" s="13">
        <f t="shared" si="1"/>
        <v>54</v>
      </c>
      <c r="J36" s="13">
        <f t="shared" si="2"/>
        <v>554911</v>
      </c>
      <c r="K36" s="13">
        <f t="shared" si="3"/>
        <v>10276.12962962963</v>
      </c>
      <c r="L36" s="78">
        <f t="shared" si="4"/>
        <v>0.40740740740740738</v>
      </c>
      <c r="M36" s="78">
        <f t="shared" si="5"/>
        <v>0.59259259259259256</v>
      </c>
    </row>
    <row r="37" spans="2:13" x14ac:dyDescent="0.25">
      <c r="B37" s="55">
        <v>46</v>
      </c>
      <c r="C37" s="55">
        <v>26</v>
      </c>
      <c r="D37" s="55">
        <v>260235</v>
      </c>
      <c r="E37" s="55">
        <f t="shared" si="6"/>
        <v>10009.038461538461</v>
      </c>
      <c r="F37" s="55">
        <v>37</v>
      </c>
      <c r="G37" s="55">
        <v>430541</v>
      </c>
      <c r="H37" s="55">
        <f t="shared" si="0"/>
        <v>11636.243243243243</v>
      </c>
      <c r="I37" s="13">
        <f t="shared" si="1"/>
        <v>63</v>
      </c>
      <c r="J37" s="13">
        <f t="shared" si="2"/>
        <v>690776</v>
      </c>
      <c r="K37" s="13">
        <f t="shared" si="3"/>
        <v>10964.698412698413</v>
      </c>
      <c r="L37" s="78">
        <f t="shared" si="4"/>
        <v>0.41269841269841268</v>
      </c>
      <c r="M37" s="78">
        <f t="shared" si="5"/>
        <v>0.58730158730158732</v>
      </c>
    </row>
    <row r="38" spans="2:13" x14ac:dyDescent="0.25">
      <c r="B38" s="55">
        <v>47</v>
      </c>
      <c r="C38" s="55">
        <v>36</v>
      </c>
      <c r="D38" s="55">
        <v>463136</v>
      </c>
      <c r="E38" s="55">
        <f t="shared" si="6"/>
        <v>12864.888888888889</v>
      </c>
      <c r="F38" s="55">
        <v>36</v>
      </c>
      <c r="G38" s="55">
        <v>452641</v>
      </c>
      <c r="H38" s="55">
        <f t="shared" si="0"/>
        <v>12573.361111111111</v>
      </c>
      <c r="I38" s="13">
        <f t="shared" si="1"/>
        <v>72</v>
      </c>
      <c r="J38" s="13">
        <f t="shared" si="2"/>
        <v>915777</v>
      </c>
      <c r="K38" s="13">
        <f t="shared" si="3"/>
        <v>12719.125</v>
      </c>
      <c r="L38" s="78">
        <f t="shared" si="4"/>
        <v>0.5</v>
      </c>
      <c r="M38" s="78">
        <f t="shared" si="5"/>
        <v>0.5</v>
      </c>
    </row>
    <row r="39" spans="2:13" x14ac:dyDescent="0.25">
      <c r="B39" s="55">
        <v>48</v>
      </c>
      <c r="C39" s="55">
        <v>38</v>
      </c>
      <c r="D39" s="55">
        <v>641977</v>
      </c>
      <c r="E39" s="55">
        <f t="shared" si="6"/>
        <v>16894.13157894737</v>
      </c>
      <c r="F39" s="55">
        <v>58</v>
      </c>
      <c r="G39" s="55">
        <v>682022</v>
      </c>
      <c r="H39" s="55">
        <f t="shared" si="0"/>
        <v>11759</v>
      </c>
      <c r="I39" s="13">
        <f t="shared" si="1"/>
        <v>96</v>
      </c>
      <c r="J39" s="13">
        <f t="shared" si="2"/>
        <v>1323999</v>
      </c>
      <c r="K39" s="13">
        <f t="shared" si="3"/>
        <v>13791.65625</v>
      </c>
      <c r="L39" s="78">
        <f t="shared" si="4"/>
        <v>0.39583333333333331</v>
      </c>
      <c r="M39" s="78">
        <f t="shared" si="5"/>
        <v>0.60416666666666674</v>
      </c>
    </row>
    <row r="40" spans="2:13" x14ac:dyDescent="0.25">
      <c r="B40" s="55">
        <v>49</v>
      </c>
      <c r="C40" s="55">
        <v>52</v>
      </c>
      <c r="D40" s="55">
        <v>1076037</v>
      </c>
      <c r="E40" s="55">
        <f t="shared" si="6"/>
        <v>20693.01923076923</v>
      </c>
      <c r="F40" s="55">
        <v>49</v>
      </c>
      <c r="G40" s="55">
        <v>600577</v>
      </c>
      <c r="H40" s="55">
        <f t="shared" si="0"/>
        <v>12256.673469387755</v>
      </c>
      <c r="I40" s="13">
        <f t="shared" si="1"/>
        <v>101</v>
      </c>
      <c r="J40" s="13">
        <f t="shared" si="2"/>
        <v>1676614</v>
      </c>
      <c r="K40" s="13">
        <f t="shared" si="3"/>
        <v>16600.138613861385</v>
      </c>
      <c r="L40" s="78">
        <f t="shared" si="4"/>
        <v>0.51485148514851486</v>
      </c>
      <c r="M40" s="78">
        <f t="shared" si="5"/>
        <v>0.48514851485148514</v>
      </c>
    </row>
    <row r="41" spans="2:13" x14ac:dyDescent="0.25">
      <c r="B41" s="55">
        <v>50</v>
      </c>
      <c r="C41" s="55">
        <v>105</v>
      </c>
      <c r="D41" s="55">
        <v>2629813</v>
      </c>
      <c r="E41" s="55">
        <f t="shared" si="6"/>
        <v>25045.838095238094</v>
      </c>
      <c r="F41" s="55">
        <v>104</v>
      </c>
      <c r="G41" s="55">
        <v>1814185</v>
      </c>
      <c r="H41" s="55">
        <f t="shared" si="0"/>
        <v>17444.086538461539</v>
      </c>
      <c r="I41" s="13">
        <f t="shared" si="1"/>
        <v>209</v>
      </c>
      <c r="J41" s="13">
        <f t="shared" si="2"/>
        <v>4443998</v>
      </c>
      <c r="K41" s="13">
        <f t="shared" si="3"/>
        <v>21263.148325358852</v>
      </c>
      <c r="L41" s="78">
        <f t="shared" si="4"/>
        <v>0.50239234449760761</v>
      </c>
      <c r="M41" s="78">
        <f t="shared" si="5"/>
        <v>0.49760765550239239</v>
      </c>
    </row>
    <row r="42" spans="2:13" x14ac:dyDescent="0.25">
      <c r="B42" s="55">
        <v>51</v>
      </c>
      <c r="C42" s="55">
        <v>205</v>
      </c>
      <c r="D42" s="55">
        <v>5423815</v>
      </c>
      <c r="E42" s="55">
        <f t="shared" si="6"/>
        <v>26457.634146341465</v>
      </c>
      <c r="F42" s="55">
        <v>224</v>
      </c>
      <c r="G42" s="55">
        <v>4708881</v>
      </c>
      <c r="H42" s="55">
        <f t="shared" si="0"/>
        <v>21021.790178571428</v>
      </c>
      <c r="I42" s="13">
        <f t="shared" si="1"/>
        <v>429</v>
      </c>
      <c r="J42" s="13">
        <f t="shared" si="2"/>
        <v>10132696</v>
      </c>
      <c r="K42" s="13">
        <f t="shared" si="3"/>
        <v>23619.337995337995</v>
      </c>
      <c r="L42" s="78">
        <f t="shared" si="4"/>
        <v>0.47785547785547783</v>
      </c>
      <c r="M42" s="78">
        <f t="shared" si="5"/>
        <v>0.52214452214452223</v>
      </c>
    </row>
    <row r="43" spans="2:13" x14ac:dyDescent="0.25">
      <c r="B43" s="57">
        <v>52</v>
      </c>
      <c r="C43" s="57">
        <v>300</v>
      </c>
      <c r="D43" s="57">
        <v>8505045</v>
      </c>
      <c r="E43" s="55">
        <f t="shared" si="6"/>
        <v>28350.15</v>
      </c>
      <c r="F43" s="57">
        <v>396</v>
      </c>
      <c r="G43" s="57">
        <v>9489152</v>
      </c>
      <c r="H43" s="55">
        <f t="shared" si="0"/>
        <v>23962.505050505049</v>
      </c>
      <c r="I43" s="13">
        <f t="shared" si="1"/>
        <v>696</v>
      </c>
      <c r="J43" s="13">
        <f t="shared" si="2"/>
        <v>17994197</v>
      </c>
      <c r="K43" s="13">
        <f t="shared" si="3"/>
        <v>25853.731321839081</v>
      </c>
      <c r="L43" s="78">
        <f t="shared" si="4"/>
        <v>0.43103448275862066</v>
      </c>
      <c r="M43" s="78">
        <f t="shared" si="5"/>
        <v>0.56896551724137934</v>
      </c>
    </row>
    <row r="44" spans="2:13" x14ac:dyDescent="0.25">
      <c r="B44" s="55">
        <v>53</v>
      </c>
      <c r="C44" s="55">
        <v>430</v>
      </c>
      <c r="D44" s="55" t="s">
        <v>160</v>
      </c>
      <c r="E44" s="55">
        <f t="shared" si="6"/>
        <v>28860.318604651162</v>
      </c>
      <c r="F44" s="55">
        <v>540</v>
      </c>
      <c r="G44" s="55" t="s">
        <v>161</v>
      </c>
      <c r="H44" s="55">
        <f t="shared" si="0"/>
        <v>25389.361111111109</v>
      </c>
      <c r="I44" s="13">
        <f t="shared" si="1"/>
        <v>970</v>
      </c>
      <c r="J44" s="13">
        <f t="shared" si="2"/>
        <v>26120192</v>
      </c>
      <c r="K44" s="13">
        <f t="shared" si="3"/>
        <v>26928.032989690721</v>
      </c>
      <c r="L44" s="78">
        <f t="shared" si="4"/>
        <v>0.44329896907216493</v>
      </c>
      <c r="M44" s="78">
        <f t="shared" si="5"/>
        <v>0.55670103092783507</v>
      </c>
    </row>
    <row r="45" spans="2:13" x14ac:dyDescent="0.25">
      <c r="B45" s="55">
        <v>54</v>
      </c>
      <c r="C45" s="55">
        <v>525</v>
      </c>
      <c r="D45" s="55">
        <v>15565581</v>
      </c>
      <c r="E45" s="55">
        <f t="shared" si="6"/>
        <v>29648.725714285716</v>
      </c>
      <c r="F45" s="55">
        <v>750</v>
      </c>
      <c r="G45" s="55">
        <v>20362392</v>
      </c>
      <c r="H45" s="55">
        <f t="shared" si="0"/>
        <v>27149.856</v>
      </c>
      <c r="I45" s="13">
        <f t="shared" si="1"/>
        <v>1275</v>
      </c>
      <c r="J45" s="13">
        <f t="shared" si="2"/>
        <v>35927973</v>
      </c>
      <c r="K45" s="13">
        <f t="shared" si="3"/>
        <v>28178.802352941177</v>
      </c>
      <c r="L45" s="78">
        <f t="shared" si="4"/>
        <v>0.41176470588235292</v>
      </c>
      <c r="M45" s="78">
        <f t="shared" si="5"/>
        <v>0.58823529411764708</v>
      </c>
    </row>
    <row r="46" spans="2:13" x14ac:dyDescent="0.25">
      <c r="B46" s="55">
        <v>55</v>
      </c>
      <c r="C46" s="55">
        <v>624</v>
      </c>
      <c r="D46" s="55">
        <v>19369661</v>
      </c>
      <c r="E46" s="55">
        <f t="shared" si="6"/>
        <v>31041.123397435898</v>
      </c>
      <c r="F46" s="55">
        <v>966</v>
      </c>
      <c r="G46" s="55">
        <v>26937414</v>
      </c>
      <c r="H46" s="55">
        <f t="shared" si="0"/>
        <v>27885.521739130436</v>
      </c>
      <c r="I46" s="13">
        <f t="shared" si="1"/>
        <v>1590</v>
      </c>
      <c r="J46" s="13">
        <f t="shared" si="2"/>
        <v>46307075</v>
      </c>
      <c r="K46" s="13">
        <f t="shared" si="3"/>
        <v>29123.946540880504</v>
      </c>
      <c r="L46" s="78">
        <f t="shared" si="4"/>
        <v>0.39245283018867927</v>
      </c>
      <c r="M46" s="78">
        <f t="shared" si="5"/>
        <v>0.60754716981132073</v>
      </c>
    </row>
    <row r="47" spans="2:13" x14ac:dyDescent="0.25">
      <c r="B47" s="55">
        <v>56</v>
      </c>
      <c r="C47" s="55">
        <v>680</v>
      </c>
      <c r="D47" s="55">
        <v>20949736</v>
      </c>
      <c r="E47" s="55">
        <f t="shared" si="6"/>
        <v>30808.435294117648</v>
      </c>
      <c r="F47" s="55">
        <v>1243</v>
      </c>
      <c r="G47" s="55">
        <v>35044863</v>
      </c>
      <c r="H47" s="55">
        <f t="shared" si="0"/>
        <v>28193.775543041029</v>
      </c>
      <c r="I47" s="13">
        <f t="shared" si="1"/>
        <v>1923</v>
      </c>
      <c r="J47" s="13">
        <f t="shared" si="2"/>
        <v>55994599</v>
      </c>
      <c r="K47" s="13">
        <f t="shared" si="3"/>
        <v>29118.356214248572</v>
      </c>
      <c r="L47" s="78">
        <f t="shared" si="4"/>
        <v>0.35361414456578261</v>
      </c>
      <c r="M47" s="78">
        <f t="shared" si="5"/>
        <v>0.64638585543421745</v>
      </c>
    </row>
    <row r="48" spans="2:13" x14ac:dyDescent="0.25">
      <c r="B48" s="55">
        <v>57</v>
      </c>
      <c r="C48" s="55">
        <v>741</v>
      </c>
      <c r="D48" s="55">
        <v>23359293</v>
      </c>
      <c r="E48" s="55">
        <f t="shared" si="6"/>
        <v>31524.012145748988</v>
      </c>
      <c r="F48" s="55">
        <v>1424</v>
      </c>
      <c r="G48" s="55">
        <v>40435108</v>
      </c>
      <c r="H48" s="55">
        <f t="shared" si="0"/>
        <v>28395.441011235955</v>
      </c>
      <c r="I48" s="13">
        <f t="shared" si="1"/>
        <v>2165</v>
      </c>
      <c r="J48" s="13">
        <f t="shared" si="2"/>
        <v>63794401</v>
      </c>
      <c r="K48" s="13">
        <f t="shared" si="3"/>
        <v>29466.236027713625</v>
      </c>
      <c r="L48" s="78">
        <f t="shared" si="4"/>
        <v>0.34226327944572749</v>
      </c>
      <c r="M48" s="78">
        <f t="shared" si="5"/>
        <v>0.65773672055427257</v>
      </c>
    </row>
    <row r="49" spans="2:13" x14ac:dyDescent="0.25">
      <c r="B49" s="55">
        <v>58</v>
      </c>
      <c r="C49" s="55">
        <v>805</v>
      </c>
      <c r="D49" s="55">
        <v>25408142</v>
      </c>
      <c r="E49" s="55">
        <f t="shared" si="6"/>
        <v>31562.909316770187</v>
      </c>
      <c r="F49" s="55">
        <v>1631</v>
      </c>
      <c r="G49" s="55">
        <v>46132035</v>
      </c>
      <c r="H49" s="55">
        <f t="shared" si="0"/>
        <v>28284.509503372163</v>
      </c>
      <c r="I49" s="13">
        <f t="shared" si="1"/>
        <v>2436</v>
      </c>
      <c r="J49" s="13">
        <f t="shared" si="2"/>
        <v>71540177</v>
      </c>
      <c r="K49" s="13">
        <f t="shared" si="3"/>
        <v>29367.888752052546</v>
      </c>
      <c r="L49" s="78">
        <f t="shared" si="4"/>
        <v>0.33045977011494254</v>
      </c>
      <c r="M49" s="78">
        <f t="shared" si="5"/>
        <v>0.66954022988505746</v>
      </c>
    </row>
    <row r="50" spans="2:13" x14ac:dyDescent="0.25">
      <c r="B50" s="55">
        <v>59</v>
      </c>
      <c r="C50" s="55">
        <v>894</v>
      </c>
      <c r="D50" s="55">
        <v>28704256</v>
      </c>
      <c r="E50" s="55">
        <f t="shared" si="6"/>
        <v>32107.668903803133</v>
      </c>
      <c r="F50" s="55">
        <v>2026</v>
      </c>
      <c r="G50" s="55">
        <v>61110519</v>
      </c>
      <c r="H50" s="55">
        <f t="shared" si="0"/>
        <v>30163.138696939783</v>
      </c>
      <c r="I50" s="13">
        <f t="shared" si="1"/>
        <v>2920</v>
      </c>
      <c r="J50" s="13">
        <f t="shared" si="2"/>
        <v>89814775</v>
      </c>
      <c r="K50" s="13">
        <f t="shared" si="3"/>
        <v>30758.484589041094</v>
      </c>
      <c r="L50" s="78">
        <f t="shared" si="4"/>
        <v>0.30616438356164383</v>
      </c>
      <c r="M50" s="78">
        <f t="shared" si="5"/>
        <v>0.69383561643835612</v>
      </c>
    </row>
    <row r="51" spans="2:13" x14ac:dyDescent="0.25">
      <c r="B51" s="55">
        <v>60</v>
      </c>
      <c r="C51" s="55">
        <v>1087</v>
      </c>
      <c r="D51" s="55">
        <v>33236061</v>
      </c>
      <c r="E51" s="55">
        <f t="shared" si="6"/>
        <v>30575.953081876723</v>
      </c>
      <c r="F51" s="55">
        <v>2690</v>
      </c>
      <c r="G51" s="55">
        <v>78376876</v>
      </c>
      <c r="H51" s="55">
        <f t="shared" si="0"/>
        <v>29136.385130111525</v>
      </c>
      <c r="I51" s="13">
        <f t="shared" si="1"/>
        <v>3777</v>
      </c>
      <c r="J51" s="13">
        <f t="shared" si="2"/>
        <v>111612937</v>
      </c>
      <c r="K51" s="13">
        <f t="shared" si="3"/>
        <v>29550.684935133704</v>
      </c>
      <c r="L51" s="78">
        <f t="shared" si="4"/>
        <v>0.28779454593592796</v>
      </c>
      <c r="M51" s="78">
        <f t="shared" si="5"/>
        <v>0.7122054540640721</v>
      </c>
    </row>
    <row r="52" spans="2:13" x14ac:dyDescent="0.25">
      <c r="B52" s="55">
        <v>61</v>
      </c>
      <c r="C52" s="55">
        <v>1396</v>
      </c>
      <c r="D52" s="55">
        <v>40282669</v>
      </c>
      <c r="E52" s="55">
        <f t="shared" si="6"/>
        <v>28855.780085959886</v>
      </c>
      <c r="F52" s="55">
        <v>3676</v>
      </c>
      <c r="G52" s="55">
        <v>97462813</v>
      </c>
      <c r="H52" s="55">
        <f t="shared" si="0"/>
        <v>26513.27883569097</v>
      </c>
      <c r="I52" s="13">
        <f t="shared" si="1"/>
        <v>5072</v>
      </c>
      <c r="J52" s="13">
        <f t="shared" si="2"/>
        <v>137745482</v>
      </c>
      <c r="K52" s="13">
        <f t="shared" si="3"/>
        <v>27158.020899053627</v>
      </c>
      <c r="L52" s="78">
        <f t="shared" si="4"/>
        <v>0.27523659305993692</v>
      </c>
      <c r="M52" s="78">
        <f t="shared" si="5"/>
        <v>0.72476340694006303</v>
      </c>
    </row>
    <row r="53" spans="2:13" x14ac:dyDescent="0.25">
      <c r="B53" s="55">
        <v>62</v>
      </c>
      <c r="C53" s="55">
        <v>1709</v>
      </c>
      <c r="D53" s="55">
        <v>45061361</v>
      </c>
      <c r="E53" s="55">
        <f t="shared" si="6"/>
        <v>26367.092451726156</v>
      </c>
      <c r="F53" s="55">
        <v>4388</v>
      </c>
      <c r="G53" s="55">
        <v>108246127</v>
      </c>
      <c r="H53" s="55">
        <f t="shared" si="0"/>
        <v>24668.67069279854</v>
      </c>
      <c r="I53" s="13">
        <f t="shared" si="1"/>
        <v>6097</v>
      </c>
      <c r="J53" s="13">
        <f t="shared" si="2"/>
        <v>153307488</v>
      </c>
      <c r="K53" s="13">
        <f t="shared" si="3"/>
        <v>25144.741348204036</v>
      </c>
      <c r="L53" s="78">
        <f t="shared" si="4"/>
        <v>0.28030178776447434</v>
      </c>
      <c r="M53" s="78">
        <f t="shared" si="5"/>
        <v>0.71969821223552566</v>
      </c>
    </row>
    <row r="54" spans="2:13" x14ac:dyDescent="0.25">
      <c r="B54" s="55">
        <v>63</v>
      </c>
      <c r="C54" s="55">
        <v>2059</v>
      </c>
      <c r="D54" s="55">
        <v>47758626</v>
      </c>
      <c r="E54" s="55">
        <f t="shared" si="6"/>
        <v>23195.058766391452</v>
      </c>
      <c r="F54" s="55">
        <v>5553</v>
      </c>
      <c r="G54" s="55">
        <v>118496181</v>
      </c>
      <c r="H54" s="55">
        <f t="shared" si="0"/>
        <v>21339.128579146407</v>
      </c>
      <c r="I54" s="13">
        <f t="shared" si="1"/>
        <v>7612</v>
      </c>
      <c r="J54" s="13">
        <f t="shared" si="2"/>
        <v>166254807</v>
      </c>
      <c r="K54" s="13">
        <f t="shared" si="3"/>
        <v>21841.1464792433</v>
      </c>
      <c r="L54" s="78">
        <f t="shared" si="4"/>
        <v>0.27049395691014189</v>
      </c>
      <c r="M54" s="78">
        <f t="shared" si="5"/>
        <v>0.72950604308985811</v>
      </c>
    </row>
    <row r="55" spans="2:13" x14ac:dyDescent="0.25">
      <c r="B55" s="55">
        <v>64</v>
      </c>
      <c r="C55" s="55">
        <v>2387</v>
      </c>
      <c r="D55" s="55">
        <v>56744066</v>
      </c>
      <c r="E55" s="55">
        <f t="shared" si="6"/>
        <v>23772.126518642646</v>
      </c>
      <c r="F55" s="55">
        <v>6212</v>
      </c>
      <c r="G55" s="55">
        <v>132825903</v>
      </c>
      <c r="H55" s="55">
        <f t="shared" si="0"/>
        <v>21382.14793947199</v>
      </c>
      <c r="I55" s="13">
        <f t="shared" si="1"/>
        <v>8599</v>
      </c>
      <c r="J55" s="13">
        <f t="shared" si="2"/>
        <v>189569969</v>
      </c>
      <c r="K55" s="13">
        <f t="shared" si="3"/>
        <v>22045.583091057098</v>
      </c>
      <c r="L55" s="78">
        <f t="shared" si="4"/>
        <v>0.27759041749040586</v>
      </c>
      <c r="M55" s="78">
        <f t="shared" si="5"/>
        <v>0.72240958250959419</v>
      </c>
    </row>
    <row r="56" spans="2:13" x14ac:dyDescent="0.25">
      <c r="B56" s="55">
        <v>65</v>
      </c>
      <c r="C56" s="55">
        <v>2706</v>
      </c>
      <c r="D56" s="55">
        <v>63471966</v>
      </c>
      <c r="E56" s="55">
        <f t="shared" si="6"/>
        <v>23456.0110864745</v>
      </c>
      <c r="F56" s="55">
        <v>6588</v>
      </c>
      <c r="G56" s="55">
        <v>138208244</v>
      </c>
      <c r="H56" s="55">
        <f t="shared" si="0"/>
        <v>20978.786278081359</v>
      </c>
      <c r="I56" s="13">
        <f t="shared" si="1"/>
        <v>9294</v>
      </c>
      <c r="J56" s="13">
        <f t="shared" si="2"/>
        <v>201680210</v>
      </c>
      <c r="K56" s="13">
        <f t="shared" si="3"/>
        <v>21700.044114482462</v>
      </c>
      <c r="L56" s="78">
        <f t="shared" si="4"/>
        <v>0.29115558424790189</v>
      </c>
      <c r="M56" s="78">
        <f t="shared" si="5"/>
        <v>0.70884441575209811</v>
      </c>
    </row>
    <row r="57" spans="2:13" x14ac:dyDescent="0.25">
      <c r="B57" s="55">
        <v>66</v>
      </c>
      <c r="C57" s="55">
        <v>2912</v>
      </c>
      <c r="D57" s="55">
        <v>65009785</v>
      </c>
      <c r="E57" s="55">
        <f t="shared" si="6"/>
        <v>22324.788804945056</v>
      </c>
      <c r="F57" s="55">
        <v>6822</v>
      </c>
      <c r="G57" s="55">
        <v>141404891</v>
      </c>
      <c r="H57" s="55">
        <f t="shared" si="0"/>
        <v>20727.776458516564</v>
      </c>
      <c r="I57" s="13">
        <f t="shared" si="1"/>
        <v>9734</v>
      </c>
      <c r="J57" s="13">
        <f t="shared" si="2"/>
        <v>206414676</v>
      </c>
      <c r="K57" s="13">
        <f t="shared" si="3"/>
        <v>21205.534826381754</v>
      </c>
      <c r="L57" s="78">
        <f t="shared" si="4"/>
        <v>0.29915759194575714</v>
      </c>
      <c r="M57" s="78">
        <f t="shared" si="5"/>
        <v>0.7008424080542428</v>
      </c>
    </row>
    <row r="58" spans="2:13" x14ac:dyDescent="0.25">
      <c r="B58" s="55">
        <v>67</v>
      </c>
      <c r="C58" s="55">
        <v>2996</v>
      </c>
      <c r="D58" s="55">
        <v>68203409</v>
      </c>
      <c r="E58" s="55">
        <f t="shared" si="6"/>
        <v>22764.822763684911</v>
      </c>
      <c r="F58" s="55">
        <v>6961</v>
      </c>
      <c r="G58" s="55">
        <v>139624829</v>
      </c>
      <c r="H58" s="55">
        <f t="shared" si="0"/>
        <v>20058.156730354833</v>
      </c>
      <c r="I58" s="13">
        <f t="shared" si="1"/>
        <v>9957</v>
      </c>
      <c r="J58" s="13">
        <f t="shared" si="2"/>
        <v>207828238</v>
      </c>
      <c r="K58" s="13">
        <f t="shared" si="3"/>
        <v>20872.575876267951</v>
      </c>
      <c r="L58" s="78">
        <f t="shared" si="4"/>
        <v>0.3008938435271668</v>
      </c>
      <c r="M58" s="78">
        <f t="shared" si="5"/>
        <v>0.69910615647283314</v>
      </c>
    </row>
    <row r="59" spans="2:13" x14ac:dyDescent="0.25">
      <c r="B59" s="55">
        <v>68</v>
      </c>
      <c r="C59" s="55">
        <v>3174</v>
      </c>
      <c r="D59" s="55">
        <v>72197746</v>
      </c>
      <c r="E59" s="55">
        <f t="shared" si="6"/>
        <v>22746.611846250787</v>
      </c>
      <c r="F59" s="55">
        <v>7005</v>
      </c>
      <c r="G59" s="55">
        <v>136921273</v>
      </c>
      <c r="H59" s="55">
        <f t="shared" si="0"/>
        <v>19546.220271234833</v>
      </c>
      <c r="I59" s="13">
        <f t="shared" si="1"/>
        <v>10179</v>
      </c>
      <c r="J59" s="13">
        <f t="shared" si="2"/>
        <v>209119019</v>
      </c>
      <c r="K59" s="13">
        <f t="shared" si="3"/>
        <v>20544.161410747616</v>
      </c>
      <c r="L59" s="78">
        <f t="shared" si="4"/>
        <v>0.31181844974948425</v>
      </c>
      <c r="M59" s="78">
        <f t="shared" si="5"/>
        <v>0.68818155025051575</v>
      </c>
    </row>
    <row r="60" spans="2:13" x14ac:dyDescent="0.25">
      <c r="B60" s="55">
        <v>69</v>
      </c>
      <c r="C60" s="55">
        <v>3257</v>
      </c>
      <c r="D60" s="55">
        <v>73767809</v>
      </c>
      <c r="E60" s="55">
        <f t="shared" si="6"/>
        <v>22649.004912496162</v>
      </c>
      <c r="F60" s="55">
        <v>6990</v>
      </c>
      <c r="G60" s="55">
        <v>133922855</v>
      </c>
      <c r="H60" s="55">
        <f t="shared" si="0"/>
        <v>19159.206723891275</v>
      </c>
      <c r="I60" s="13">
        <f t="shared" si="1"/>
        <v>10247</v>
      </c>
      <c r="J60" s="13">
        <f t="shared" si="2"/>
        <v>207690664</v>
      </c>
      <c r="K60" s="13">
        <f t="shared" si="3"/>
        <v>20268.436030057579</v>
      </c>
      <c r="L60" s="78">
        <f t="shared" si="4"/>
        <v>0.31784912657363129</v>
      </c>
      <c r="M60" s="78">
        <f t="shared" si="5"/>
        <v>0.68215087342636871</v>
      </c>
    </row>
    <row r="61" spans="2:13" x14ac:dyDescent="0.25">
      <c r="B61" s="55">
        <v>70</v>
      </c>
      <c r="C61" s="55">
        <v>3557</v>
      </c>
      <c r="D61" s="55">
        <v>81837631</v>
      </c>
      <c r="E61" s="55">
        <f t="shared" si="6"/>
        <v>23007.48692718583</v>
      </c>
      <c r="F61" s="55">
        <v>7447</v>
      </c>
      <c r="G61" s="55">
        <v>143223973</v>
      </c>
      <c r="H61" s="55">
        <f t="shared" si="0"/>
        <v>19232.438968712235</v>
      </c>
      <c r="I61" s="13">
        <f t="shared" si="1"/>
        <v>11004</v>
      </c>
      <c r="J61" s="13">
        <f t="shared" si="2"/>
        <v>225061604</v>
      </c>
      <c r="K61" s="13">
        <f t="shared" si="3"/>
        <v>20452.708469647401</v>
      </c>
      <c r="L61" s="78">
        <f t="shared" si="4"/>
        <v>0.3232460923300618</v>
      </c>
      <c r="M61" s="78">
        <f t="shared" si="5"/>
        <v>0.67675390766993826</v>
      </c>
    </row>
    <row r="62" spans="2:13" x14ac:dyDescent="0.25">
      <c r="B62" s="55">
        <v>71</v>
      </c>
      <c r="C62" s="55">
        <v>2471</v>
      </c>
      <c r="D62" s="55">
        <v>56178263</v>
      </c>
      <c r="E62" s="55">
        <f t="shared" si="6"/>
        <v>22735.031566167545</v>
      </c>
      <c r="F62" s="55">
        <v>5162</v>
      </c>
      <c r="G62" s="55">
        <v>95491844</v>
      </c>
      <c r="H62" s="55">
        <f t="shared" si="0"/>
        <v>18499.001162340177</v>
      </c>
      <c r="I62" s="13">
        <f t="shared" si="1"/>
        <v>7633</v>
      </c>
      <c r="J62" s="13">
        <f t="shared" si="2"/>
        <v>151670107</v>
      </c>
      <c r="K62" s="13">
        <f t="shared" si="3"/>
        <v>19870.314031180402</v>
      </c>
      <c r="L62" s="78">
        <f t="shared" si="4"/>
        <v>0.32372592689637103</v>
      </c>
      <c r="M62" s="78">
        <f t="shared" si="5"/>
        <v>0.67627407310362897</v>
      </c>
    </row>
    <row r="63" spans="2:13" x14ac:dyDescent="0.25">
      <c r="B63" s="55">
        <v>72</v>
      </c>
      <c r="C63" s="55">
        <v>2480</v>
      </c>
      <c r="D63" s="55">
        <v>55957489</v>
      </c>
      <c r="E63" s="55">
        <f t="shared" si="6"/>
        <v>22563.503629032257</v>
      </c>
      <c r="F63" s="55">
        <v>4842</v>
      </c>
      <c r="G63" s="55">
        <v>88503261</v>
      </c>
      <c r="H63" s="55">
        <f t="shared" si="0"/>
        <v>18278.244733581163</v>
      </c>
      <c r="I63" s="13">
        <f t="shared" si="1"/>
        <v>7322</v>
      </c>
      <c r="J63" s="13">
        <f t="shared" si="2"/>
        <v>144460750</v>
      </c>
      <c r="K63" s="13">
        <f t="shared" si="3"/>
        <v>19729.684512428299</v>
      </c>
      <c r="L63" s="78">
        <f t="shared" si="4"/>
        <v>0.33870527178366566</v>
      </c>
      <c r="M63" s="78">
        <f t="shared" si="5"/>
        <v>0.66129472821633439</v>
      </c>
    </row>
    <row r="64" spans="2:13" x14ac:dyDescent="0.25">
      <c r="B64" s="55">
        <v>73</v>
      </c>
      <c r="C64" s="55">
        <v>2266</v>
      </c>
      <c r="D64" s="55">
        <v>51557312</v>
      </c>
      <c r="E64" s="55">
        <f t="shared" si="6"/>
        <v>22752.564872021183</v>
      </c>
      <c r="F64" s="55">
        <v>4872</v>
      </c>
      <c r="G64" s="55">
        <v>89475853</v>
      </c>
      <c r="H64" s="55">
        <f t="shared" si="0"/>
        <v>18365.322865353039</v>
      </c>
      <c r="I64" s="13">
        <f t="shared" si="1"/>
        <v>7138</v>
      </c>
      <c r="J64" s="13">
        <f t="shared" si="2"/>
        <v>141033165</v>
      </c>
      <c r="K64" s="13">
        <f t="shared" si="3"/>
        <v>19758.078593443541</v>
      </c>
      <c r="L64" s="78">
        <f t="shared" si="4"/>
        <v>0.31745586999159431</v>
      </c>
      <c r="M64" s="78">
        <f t="shared" si="5"/>
        <v>0.68254413000840564</v>
      </c>
    </row>
    <row r="65" spans="2:13" x14ac:dyDescent="0.25">
      <c r="B65" s="55">
        <v>74</v>
      </c>
      <c r="C65" s="55">
        <v>2332</v>
      </c>
      <c r="D65" s="55">
        <v>55671601</v>
      </c>
      <c r="E65" s="55">
        <f t="shared" si="6"/>
        <v>23872.899228130362</v>
      </c>
      <c r="F65" s="55">
        <v>4821</v>
      </c>
      <c r="G65" s="55">
        <v>87199519</v>
      </c>
      <c r="H65" s="55">
        <f t="shared" si="0"/>
        <v>18087.433934868284</v>
      </c>
      <c r="I65" s="13">
        <f t="shared" si="1"/>
        <v>7153</v>
      </c>
      <c r="J65" s="13">
        <f t="shared" si="2"/>
        <v>142871120</v>
      </c>
      <c r="K65" s="13">
        <f t="shared" si="3"/>
        <v>19973.594296099538</v>
      </c>
      <c r="L65" s="78">
        <f t="shared" si="4"/>
        <v>0.32601705578079127</v>
      </c>
      <c r="M65" s="78">
        <f t="shared" si="5"/>
        <v>0.67398294421920868</v>
      </c>
    </row>
    <row r="66" spans="2:13" x14ac:dyDescent="0.25">
      <c r="B66" s="55">
        <v>75</v>
      </c>
      <c r="C66" s="55">
        <v>1925</v>
      </c>
      <c r="D66" s="55">
        <v>44560771</v>
      </c>
      <c r="E66" s="55">
        <f t="shared" si="6"/>
        <v>23148.452467532468</v>
      </c>
      <c r="F66" s="55">
        <v>3983</v>
      </c>
      <c r="G66" s="55">
        <v>70916507</v>
      </c>
      <c r="H66" s="55">
        <f t="shared" si="0"/>
        <v>17804.797137835802</v>
      </c>
      <c r="I66" s="13">
        <f t="shared" si="1"/>
        <v>5908</v>
      </c>
      <c r="J66" s="13">
        <f t="shared" si="2"/>
        <v>115477278</v>
      </c>
      <c r="K66" s="13">
        <f t="shared" si="3"/>
        <v>19545.917061611373</v>
      </c>
      <c r="L66" s="78">
        <f t="shared" si="4"/>
        <v>0.32582938388625593</v>
      </c>
      <c r="M66" s="78">
        <f t="shared" si="5"/>
        <v>0.67417061611374407</v>
      </c>
    </row>
    <row r="67" spans="2:13" x14ac:dyDescent="0.25">
      <c r="B67" s="55">
        <v>76</v>
      </c>
      <c r="C67" s="55">
        <v>1748</v>
      </c>
      <c r="D67" s="55">
        <v>40693991</v>
      </c>
      <c r="E67" s="55">
        <f t="shared" si="6"/>
        <v>23280.315217391304</v>
      </c>
      <c r="F67" s="55">
        <v>3670</v>
      </c>
      <c r="G67" s="55">
        <v>64267838</v>
      </c>
      <c r="H67" s="55">
        <f t="shared" si="0"/>
        <v>17511.672479564033</v>
      </c>
      <c r="I67" s="13">
        <f t="shared" si="1"/>
        <v>5418</v>
      </c>
      <c r="J67" s="13">
        <f t="shared" si="2"/>
        <v>104961829</v>
      </c>
      <c r="K67" s="13">
        <f t="shared" si="3"/>
        <v>19372.799741602066</v>
      </c>
      <c r="L67" s="78">
        <f t="shared" si="4"/>
        <v>0.32262827611664818</v>
      </c>
      <c r="M67" s="78">
        <f t="shared" si="5"/>
        <v>0.67737172388335187</v>
      </c>
    </row>
    <row r="68" spans="2:13" x14ac:dyDescent="0.25">
      <c r="B68" s="55">
        <v>77</v>
      </c>
      <c r="C68" s="55">
        <v>1604</v>
      </c>
      <c r="D68" s="55">
        <v>37366691</v>
      </c>
      <c r="E68" s="55">
        <f t="shared" si="6"/>
        <v>23295.942019950126</v>
      </c>
      <c r="F68" s="55">
        <v>3354</v>
      </c>
      <c r="G68" s="55">
        <v>57748873</v>
      </c>
      <c r="H68" s="55">
        <f t="shared" si="0"/>
        <v>17217.910852713179</v>
      </c>
      <c r="I68" s="13">
        <f t="shared" si="1"/>
        <v>4958</v>
      </c>
      <c r="J68" s="13">
        <f t="shared" si="2"/>
        <v>95115564</v>
      </c>
      <c r="K68" s="13">
        <f t="shared" si="3"/>
        <v>19184.260588947156</v>
      </c>
      <c r="L68" s="78">
        <f t="shared" si="4"/>
        <v>0.32351754739814442</v>
      </c>
      <c r="M68" s="78">
        <f t="shared" si="5"/>
        <v>0.67648245260185558</v>
      </c>
    </row>
    <row r="69" spans="2:13" x14ac:dyDescent="0.25">
      <c r="B69" s="55">
        <v>78</v>
      </c>
      <c r="C69" s="55">
        <v>1521</v>
      </c>
      <c r="D69" s="55">
        <v>35719627</v>
      </c>
      <c r="E69" s="55">
        <f t="shared" si="6"/>
        <v>23484.304404996714</v>
      </c>
      <c r="F69" s="55">
        <v>3071</v>
      </c>
      <c r="G69" s="55">
        <v>52577928</v>
      </c>
      <c r="H69" s="55">
        <f t="shared" si="0"/>
        <v>17120.784109410615</v>
      </c>
      <c r="I69" s="13">
        <f t="shared" si="1"/>
        <v>4592</v>
      </c>
      <c r="J69" s="13">
        <f t="shared" si="2"/>
        <v>88297555</v>
      </c>
      <c r="K69" s="13">
        <f t="shared" si="3"/>
        <v>19228.561628919862</v>
      </c>
      <c r="L69" s="78">
        <f t="shared" si="4"/>
        <v>0.33122822299651566</v>
      </c>
      <c r="M69" s="78">
        <f t="shared" si="5"/>
        <v>0.66877177700348434</v>
      </c>
    </row>
    <row r="70" spans="2:13" x14ac:dyDescent="0.25">
      <c r="B70" s="55">
        <v>79</v>
      </c>
      <c r="C70" s="55">
        <v>1391</v>
      </c>
      <c r="D70" s="55">
        <v>32163940</v>
      </c>
      <c r="E70" s="55">
        <f t="shared" si="6"/>
        <v>23122.890007189071</v>
      </c>
      <c r="F70" s="55">
        <v>2972</v>
      </c>
      <c r="G70" s="55">
        <v>49809056</v>
      </c>
      <c r="H70" s="55">
        <f t="shared" si="0"/>
        <v>16759.440107671602</v>
      </c>
      <c r="I70" s="13">
        <f t="shared" si="1"/>
        <v>4363</v>
      </c>
      <c r="J70" s="13">
        <f t="shared" si="2"/>
        <v>81972996</v>
      </c>
      <c r="K70" s="13">
        <f t="shared" si="3"/>
        <v>18788.21819848728</v>
      </c>
      <c r="L70" s="78">
        <f t="shared" si="4"/>
        <v>0.31881732752693104</v>
      </c>
      <c r="M70" s="78">
        <f t="shared" si="5"/>
        <v>0.68118267247306896</v>
      </c>
    </row>
    <row r="71" spans="2:13" x14ac:dyDescent="0.25">
      <c r="B71" s="55">
        <v>80</v>
      </c>
      <c r="C71" s="55">
        <v>1237</v>
      </c>
      <c r="D71" s="55">
        <v>30574073</v>
      </c>
      <c r="E71" s="55">
        <f t="shared" si="6"/>
        <v>24716.308003233629</v>
      </c>
      <c r="F71" s="55">
        <v>2697</v>
      </c>
      <c r="G71" s="55">
        <v>45414001</v>
      </c>
      <c r="H71" s="55">
        <f t="shared" si="0"/>
        <v>16838.710048201705</v>
      </c>
      <c r="I71" s="13">
        <f t="shared" si="1"/>
        <v>3934</v>
      </c>
      <c r="J71" s="13">
        <f t="shared" si="2"/>
        <v>75988074</v>
      </c>
      <c r="K71" s="13">
        <f t="shared" si="3"/>
        <v>19315.728012201322</v>
      </c>
      <c r="L71" s="78">
        <f t="shared" si="4"/>
        <v>0.31443823080833755</v>
      </c>
      <c r="M71" s="78">
        <f t="shared" si="5"/>
        <v>0.68556176919166245</v>
      </c>
    </row>
    <row r="72" spans="2:13" x14ac:dyDescent="0.25">
      <c r="B72" s="55">
        <v>81</v>
      </c>
      <c r="C72" s="55">
        <v>1190</v>
      </c>
      <c r="D72" s="55">
        <v>28043642</v>
      </c>
      <c r="E72" s="55">
        <f t="shared" si="6"/>
        <v>23566.085714285713</v>
      </c>
      <c r="F72" s="55">
        <v>2622</v>
      </c>
      <c r="G72" s="55">
        <v>43231997</v>
      </c>
      <c r="H72" s="55">
        <f t="shared" si="0"/>
        <v>16488.175819984743</v>
      </c>
      <c r="I72" s="13">
        <f t="shared" si="1"/>
        <v>3812</v>
      </c>
      <c r="J72" s="13">
        <f t="shared" si="2"/>
        <v>71275639</v>
      </c>
      <c r="K72" s="13">
        <f t="shared" si="3"/>
        <v>18697.701731374607</v>
      </c>
      <c r="L72" s="78">
        <f t="shared" si="4"/>
        <v>0.31217208814270725</v>
      </c>
      <c r="M72" s="78">
        <f t="shared" si="5"/>
        <v>0.68782791185729275</v>
      </c>
    </row>
    <row r="73" spans="2:13" x14ac:dyDescent="0.25">
      <c r="B73" s="55">
        <v>82</v>
      </c>
      <c r="C73" s="55">
        <v>1046</v>
      </c>
      <c r="D73" s="55">
        <v>24985058</v>
      </c>
      <c r="E73" s="55">
        <f t="shared" si="6"/>
        <v>23886.288718929256</v>
      </c>
      <c r="F73" s="55">
        <v>2588</v>
      </c>
      <c r="G73" s="55">
        <v>42170983</v>
      </c>
      <c r="H73" s="55">
        <f t="shared" si="0"/>
        <v>16294.815687789798</v>
      </c>
      <c r="I73" s="13">
        <f t="shared" si="1"/>
        <v>3634</v>
      </c>
      <c r="J73" s="13">
        <f t="shared" si="2"/>
        <v>67156041</v>
      </c>
      <c r="K73" s="13">
        <f t="shared" si="3"/>
        <v>18479.923225096314</v>
      </c>
      <c r="L73" s="78">
        <f t="shared" si="4"/>
        <v>0.28783709411117225</v>
      </c>
      <c r="M73" s="78">
        <f t="shared" si="5"/>
        <v>0.71216290588882769</v>
      </c>
    </row>
    <row r="74" spans="2:13" x14ac:dyDescent="0.25">
      <c r="B74" s="55">
        <v>83</v>
      </c>
      <c r="C74" s="55">
        <v>977</v>
      </c>
      <c r="D74" s="55">
        <v>23322522</v>
      </c>
      <c r="E74" s="55">
        <f t="shared" ref="E74:E91" si="7">D74/C74</f>
        <v>23871.568065506654</v>
      </c>
      <c r="F74" s="55">
        <v>2098</v>
      </c>
      <c r="G74" s="55">
        <v>32970209</v>
      </c>
      <c r="H74" s="55">
        <f t="shared" ref="H74:H91" si="8">G74/F74</f>
        <v>15715.066253574832</v>
      </c>
      <c r="I74" s="13">
        <f t="shared" ref="I74:I91" si="9">C74+F74</f>
        <v>3075</v>
      </c>
      <c r="J74" s="13">
        <f t="shared" ref="J74:J91" si="10">D74+G74</f>
        <v>56292731</v>
      </c>
      <c r="K74" s="13">
        <f t="shared" ref="K74:K91" si="11">J74/I74</f>
        <v>18306.579186991868</v>
      </c>
      <c r="L74" s="78">
        <f t="shared" ref="L74:L91" si="12">C74/(C74+F74)</f>
        <v>0.31772357723577238</v>
      </c>
      <c r="M74" s="78">
        <f t="shared" ref="M74:M91" si="13">1-L74</f>
        <v>0.68227642276422762</v>
      </c>
    </row>
    <row r="75" spans="2:13" x14ac:dyDescent="0.25">
      <c r="B75" s="55">
        <v>84</v>
      </c>
      <c r="C75" s="55">
        <v>862</v>
      </c>
      <c r="D75" s="55">
        <v>20267022</v>
      </c>
      <c r="E75" s="55">
        <f t="shared" si="7"/>
        <v>23511.626450116008</v>
      </c>
      <c r="F75" s="55">
        <v>2028</v>
      </c>
      <c r="G75" s="55">
        <v>32522952</v>
      </c>
      <c r="H75" s="55">
        <f t="shared" si="8"/>
        <v>16036.958579881657</v>
      </c>
      <c r="I75" s="13">
        <f t="shared" si="9"/>
        <v>2890</v>
      </c>
      <c r="J75" s="13">
        <f t="shared" si="10"/>
        <v>52789974</v>
      </c>
      <c r="K75" s="13">
        <f t="shared" si="11"/>
        <v>18266.426989619376</v>
      </c>
      <c r="L75" s="78">
        <f t="shared" si="12"/>
        <v>0.29826989619377164</v>
      </c>
      <c r="M75" s="78">
        <f t="shared" si="13"/>
        <v>0.70173010380622836</v>
      </c>
    </row>
    <row r="76" spans="2:13" x14ac:dyDescent="0.25">
      <c r="B76" s="55">
        <v>85</v>
      </c>
      <c r="C76" s="55">
        <v>797</v>
      </c>
      <c r="D76" s="55">
        <v>18800770</v>
      </c>
      <c r="E76" s="55">
        <f t="shared" si="7"/>
        <v>23589.422835633624</v>
      </c>
      <c r="F76" s="55">
        <v>1887</v>
      </c>
      <c r="G76" s="55">
        <v>29145513</v>
      </c>
      <c r="H76" s="55">
        <f t="shared" si="8"/>
        <v>15445.422893481717</v>
      </c>
      <c r="I76" s="13">
        <f t="shared" si="9"/>
        <v>2684</v>
      </c>
      <c r="J76" s="13">
        <f t="shared" si="10"/>
        <v>47946283</v>
      </c>
      <c r="K76" s="13">
        <f t="shared" si="11"/>
        <v>17863.741803278688</v>
      </c>
      <c r="L76" s="78">
        <f t="shared" si="12"/>
        <v>0.29694485842026824</v>
      </c>
      <c r="M76" s="78">
        <f t="shared" si="13"/>
        <v>0.7030551415797317</v>
      </c>
    </row>
    <row r="77" spans="2:13" x14ac:dyDescent="0.25">
      <c r="B77" s="55">
        <v>86</v>
      </c>
      <c r="C77" s="55">
        <v>724</v>
      </c>
      <c r="D77" s="55">
        <v>17837333</v>
      </c>
      <c r="E77" s="55">
        <f t="shared" si="7"/>
        <v>24637.200276243093</v>
      </c>
      <c r="F77" s="55">
        <v>1761</v>
      </c>
      <c r="G77" s="55">
        <v>28230362</v>
      </c>
      <c r="H77" s="55">
        <f t="shared" si="8"/>
        <v>16030.869960249858</v>
      </c>
      <c r="I77" s="13">
        <f t="shared" si="9"/>
        <v>2485</v>
      </c>
      <c r="J77" s="13">
        <f t="shared" si="10"/>
        <v>46067695</v>
      </c>
      <c r="K77" s="13">
        <f t="shared" si="11"/>
        <v>18538.307847082495</v>
      </c>
      <c r="L77" s="78">
        <f t="shared" si="12"/>
        <v>0.2913480885311871</v>
      </c>
      <c r="M77" s="78">
        <f t="shared" si="13"/>
        <v>0.7086519114688129</v>
      </c>
    </row>
    <row r="78" spans="2:13" x14ac:dyDescent="0.25">
      <c r="B78" s="57">
        <v>87</v>
      </c>
      <c r="C78" s="57">
        <v>649</v>
      </c>
      <c r="D78" s="57">
        <v>16150552</v>
      </c>
      <c r="E78" s="55">
        <f t="shared" si="7"/>
        <v>24885.288135593219</v>
      </c>
      <c r="F78" s="57">
        <v>1545</v>
      </c>
      <c r="G78" s="57">
        <v>24328001</v>
      </c>
      <c r="H78" s="55">
        <f t="shared" si="8"/>
        <v>15746.278964401294</v>
      </c>
      <c r="I78" s="13">
        <f t="shared" si="9"/>
        <v>2194</v>
      </c>
      <c r="J78" s="13">
        <f t="shared" si="10"/>
        <v>40478553</v>
      </c>
      <c r="K78" s="13">
        <f t="shared" si="11"/>
        <v>18449.659525979947</v>
      </c>
      <c r="L78" s="78">
        <f t="shared" si="12"/>
        <v>0.29580674567000914</v>
      </c>
      <c r="M78" s="78">
        <f t="shared" si="13"/>
        <v>0.70419325432999091</v>
      </c>
    </row>
    <row r="79" spans="2:13" x14ac:dyDescent="0.25">
      <c r="B79" s="55">
        <v>88</v>
      </c>
      <c r="C79" s="55">
        <v>489</v>
      </c>
      <c r="D79" s="55" t="s">
        <v>162</v>
      </c>
      <c r="E79" s="55">
        <f t="shared" si="7"/>
        <v>23960.854805725972</v>
      </c>
      <c r="F79" s="55">
        <v>1405</v>
      </c>
      <c r="G79" s="55" t="s">
        <v>163</v>
      </c>
      <c r="H79" s="55">
        <f t="shared" si="8"/>
        <v>15197.830604982206</v>
      </c>
      <c r="I79" s="13">
        <f t="shared" si="9"/>
        <v>1894</v>
      </c>
      <c r="J79" s="13">
        <f t="shared" si="10"/>
        <v>33069810</v>
      </c>
      <c r="K79" s="13">
        <f t="shared" si="11"/>
        <v>17460.300950369587</v>
      </c>
      <c r="L79" s="78">
        <f t="shared" si="12"/>
        <v>0.25818373812038015</v>
      </c>
      <c r="M79" s="78">
        <f t="shared" si="13"/>
        <v>0.7418162618796198</v>
      </c>
    </row>
    <row r="80" spans="2:13" x14ac:dyDescent="0.25">
      <c r="B80" s="55">
        <v>89</v>
      </c>
      <c r="C80" s="55">
        <v>428</v>
      </c>
      <c r="D80" s="55">
        <v>10066806</v>
      </c>
      <c r="E80" s="55">
        <f t="shared" si="7"/>
        <v>23520.574766355141</v>
      </c>
      <c r="F80" s="55">
        <v>1224</v>
      </c>
      <c r="G80" s="55">
        <v>18266003</v>
      </c>
      <c r="H80" s="55">
        <f t="shared" si="8"/>
        <v>14923.205065359478</v>
      </c>
      <c r="I80" s="13">
        <f t="shared" si="9"/>
        <v>1652</v>
      </c>
      <c r="J80" s="13">
        <f t="shared" si="10"/>
        <v>28332809</v>
      </c>
      <c r="K80" s="13">
        <f t="shared" si="11"/>
        <v>17150.6107748184</v>
      </c>
      <c r="L80" s="78">
        <f t="shared" si="12"/>
        <v>0.25907990314769974</v>
      </c>
      <c r="M80" s="78">
        <f t="shared" si="13"/>
        <v>0.7409200968523002</v>
      </c>
    </row>
    <row r="81" spans="2:13" x14ac:dyDescent="0.25">
      <c r="B81" s="55">
        <v>90</v>
      </c>
      <c r="C81" s="55">
        <v>349</v>
      </c>
      <c r="D81" s="55">
        <v>8084111</v>
      </c>
      <c r="E81" s="55">
        <f t="shared" si="7"/>
        <v>23163.641833810889</v>
      </c>
      <c r="F81" s="55">
        <v>1011</v>
      </c>
      <c r="G81" s="55">
        <v>15375317</v>
      </c>
      <c r="H81" s="55">
        <f t="shared" si="8"/>
        <v>15208.028684470821</v>
      </c>
      <c r="I81" s="13">
        <f t="shared" si="9"/>
        <v>1360</v>
      </c>
      <c r="J81" s="13">
        <f t="shared" si="10"/>
        <v>23459428</v>
      </c>
      <c r="K81" s="13">
        <f t="shared" si="11"/>
        <v>17249.579411764706</v>
      </c>
      <c r="L81" s="78">
        <f t="shared" si="12"/>
        <v>0.25661764705882351</v>
      </c>
      <c r="M81" s="78">
        <f t="shared" si="13"/>
        <v>0.74338235294117649</v>
      </c>
    </row>
    <row r="82" spans="2:13" x14ac:dyDescent="0.25">
      <c r="B82" s="55">
        <v>91</v>
      </c>
      <c r="C82" s="55">
        <v>253</v>
      </c>
      <c r="D82" s="55">
        <v>5659086</v>
      </c>
      <c r="E82" s="55">
        <f t="shared" si="7"/>
        <v>22367.92885375494</v>
      </c>
      <c r="F82" s="55">
        <v>905</v>
      </c>
      <c r="G82" s="55">
        <v>13009908</v>
      </c>
      <c r="H82" s="55">
        <f t="shared" si="8"/>
        <v>14375.588950276244</v>
      </c>
      <c r="I82" s="13">
        <f t="shared" si="9"/>
        <v>1158</v>
      </c>
      <c r="J82" s="13">
        <f t="shared" si="10"/>
        <v>18668994</v>
      </c>
      <c r="K82" s="13">
        <f t="shared" si="11"/>
        <v>16121.756476683939</v>
      </c>
      <c r="L82" s="78">
        <f t="shared" si="12"/>
        <v>0.21848013816925735</v>
      </c>
      <c r="M82" s="78">
        <f t="shared" si="13"/>
        <v>0.78151986183074262</v>
      </c>
    </row>
    <row r="83" spans="2:13" x14ac:dyDescent="0.25">
      <c r="B83" s="55">
        <v>92</v>
      </c>
      <c r="C83" s="55">
        <v>218</v>
      </c>
      <c r="D83" s="55">
        <v>4596942</v>
      </c>
      <c r="E83" s="55">
        <f t="shared" si="7"/>
        <v>21086.889908256882</v>
      </c>
      <c r="F83" s="55">
        <v>734</v>
      </c>
      <c r="G83" s="55">
        <v>10062876</v>
      </c>
      <c r="H83" s="55">
        <f t="shared" si="8"/>
        <v>13709.640326975477</v>
      </c>
      <c r="I83" s="13">
        <f t="shared" si="9"/>
        <v>952</v>
      </c>
      <c r="J83" s="13">
        <f t="shared" si="10"/>
        <v>14659818</v>
      </c>
      <c r="K83" s="13">
        <f t="shared" si="11"/>
        <v>15398.968487394957</v>
      </c>
      <c r="L83" s="78">
        <f t="shared" si="12"/>
        <v>0.22899159663865545</v>
      </c>
      <c r="M83" s="78">
        <f t="shared" si="13"/>
        <v>0.77100840336134457</v>
      </c>
    </row>
    <row r="84" spans="2:13" x14ac:dyDescent="0.25">
      <c r="B84" s="55">
        <v>93</v>
      </c>
      <c r="C84" s="55">
        <v>145</v>
      </c>
      <c r="D84" s="55">
        <v>3150948</v>
      </c>
      <c r="E84" s="55">
        <f t="shared" si="7"/>
        <v>21730.675862068965</v>
      </c>
      <c r="F84" s="55">
        <v>595</v>
      </c>
      <c r="G84" s="55">
        <v>8101844</v>
      </c>
      <c r="H84" s="55">
        <f t="shared" si="8"/>
        <v>13616.544537815125</v>
      </c>
      <c r="I84" s="13">
        <f t="shared" si="9"/>
        <v>740</v>
      </c>
      <c r="J84" s="13">
        <f t="shared" si="10"/>
        <v>11252792</v>
      </c>
      <c r="K84" s="13">
        <f t="shared" si="11"/>
        <v>15206.475675675676</v>
      </c>
      <c r="L84" s="78">
        <f t="shared" si="12"/>
        <v>0.19594594594594594</v>
      </c>
      <c r="M84" s="78">
        <f t="shared" si="13"/>
        <v>0.80405405405405406</v>
      </c>
    </row>
    <row r="85" spans="2:13" x14ac:dyDescent="0.25">
      <c r="B85" s="55">
        <v>94</v>
      </c>
      <c r="C85" s="55">
        <v>126</v>
      </c>
      <c r="D85" s="55">
        <v>2560765</v>
      </c>
      <c r="E85" s="55">
        <f t="shared" si="7"/>
        <v>20323.531746031746</v>
      </c>
      <c r="F85" s="55">
        <v>456</v>
      </c>
      <c r="G85" s="55">
        <v>5796275</v>
      </c>
      <c r="H85" s="55">
        <f t="shared" si="8"/>
        <v>12711.129385964912</v>
      </c>
      <c r="I85" s="13">
        <f t="shared" si="9"/>
        <v>582</v>
      </c>
      <c r="J85" s="13">
        <f t="shared" si="10"/>
        <v>8357040</v>
      </c>
      <c r="K85" s="13">
        <f t="shared" si="11"/>
        <v>14359.175257731958</v>
      </c>
      <c r="L85" s="78">
        <f t="shared" si="12"/>
        <v>0.21649484536082475</v>
      </c>
      <c r="M85" s="78">
        <f t="shared" si="13"/>
        <v>0.78350515463917525</v>
      </c>
    </row>
    <row r="86" spans="2:13" x14ac:dyDescent="0.25">
      <c r="B86" s="55">
        <v>95</v>
      </c>
      <c r="C86" s="55">
        <v>63</v>
      </c>
      <c r="D86" s="55">
        <v>2072898</v>
      </c>
      <c r="E86" s="55">
        <f t="shared" si="7"/>
        <v>32903.142857142855</v>
      </c>
      <c r="F86" s="55">
        <v>374</v>
      </c>
      <c r="G86" s="55">
        <v>5034375</v>
      </c>
      <c r="H86" s="55">
        <f t="shared" si="8"/>
        <v>13460.895721925133</v>
      </c>
      <c r="I86" s="13">
        <f t="shared" si="9"/>
        <v>437</v>
      </c>
      <c r="J86" s="13">
        <f t="shared" si="10"/>
        <v>7107273</v>
      </c>
      <c r="K86" s="13">
        <f t="shared" si="11"/>
        <v>16263.782608695652</v>
      </c>
      <c r="L86" s="78">
        <f t="shared" si="12"/>
        <v>0.14416475972540047</v>
      </c>
      <c r="M86" s="78">
        <f t="shared" si="13"/>
        <v>0.85583524027459956</v>
      </c>
    </row>
    <row r="87" spans="2:13" x14ac:dyDescent="0.25">
      <c r="B87" s="55">
        <v>96</v>
      </c>
      <c r="C87" s="55">
        <v>85</v>
      </c>
      <c r="D87" s="55">
        <v>1781017</v>
      </c>
      <c r="E87" s="55">
        <f t="shared" si="7"/>
        <v>20953.141176470588</v>
      </c>
      <c r="F87" s="55">
        <v>299</v>
      </c>
      <c r="G87" s="55">
        <v>3719557</v>
      </c>
      <c r="H87" s="55">
        <f t="shared" si="8"/>
        <v>12439.989966555184</v>
      </c>
      <c r="I87" s="13">
        <f t="shared" si="9"/>
        <v>384</v>
      </c>
      <c r="J87" s="13">
        <f t="shared" si="10"/>
        <v>5500574</v>
      </c>
      <c r="K87" s="13">
        <f t="shared" si="11"/>
        <v>14324.411458333334</v>
      </c>
      <c r="L87" s="78">
        <f t="shared" si="12"/>
        <v>0.22135416666666666</v>
      </c>
      <c r="M87" s="78">
        <f t="shared" si="13"/>
        <v>0.77864583333333337</v>
      </c>
    </row>
    <row r="88" spans="2:13" x14ac:dyDescent="0.25">
      <c r="B88" s="55">
        <v>97</v>
      </c>
      <c r="C88" s="55">
        <v>23</v>
      </c>
      <c r="D88" s="55">
        <v>464860</v>
      </c>
      <c r="E88" s="55">
        <f t="shared" si="7"/>
        <v>20211.304347826088</v>
      </c>
      <c r="F88" s="55">
        <v>202</v>
      </c>
      <c r="G88" s="55">
        <v>2642594</v>
      </c>
      <c r="H88" s="55">
        <f t="shared" si="8"/>
        <v>13082.148514851486</v>
      </c>
      <c r="I88" s="13">
        <f t="shared" si="9"/>
        <v>225</v>
      </c>
      <c r="J88" s="13">
        <f t="shared" si="10"/>
        <v>3107454</v>
      </c>
      <c r="K88" s="13">
        <f t="shared" si="11"/>
        <v>13810.906666666666</v>
      </c>
      <c r="L88" s="78">
        <f t="shared" si="12"/>
        <v>0.10222222222222223</v>
      </c>
      <c r="M88" s="78">
        <f t="shared" si="13"/>
        <v>0.89777777777777779</v>
      </c>
    </row>
    <row r="89" spans="2:13" x14ac:dyDescent="0.25">
      <c r="B89" s="55">
        <v>98</v>
      </c>
      <c r="C89" s="55">
        <v>27</v>
      </c>
      <c r="D89" s="55">
        <v>593251</v>
      </c>
      <c r="E89" s="55">
        <f t="shared" si="7"/>
        <v>21972.259259259259</v>
      </c>
      <c r="F89" s="55">
        <v>150</v>
      </c>
      <c r="G89" s="55">
        <v>1838018</v>
      </c>
      <c r="H89" s="55">
        <f t="shared" si="8"/>
        <v>12253.453333333333</v>
      </c>
      <c r="I89" s="13">
        <f t="shared" si="9"/>
        <v>177</v>
      </c>
      <c r="J89" s="13">
        <f t="shared" si="10"/>
        <v>2431269</v>
      </c>
      <c r="K89" s="13">
        <f t="shared" si="11"/>
        <v>13735.983050847457</v>
      </c>
      <c r="L89" s="78">
        <f t="shared" si="12"/>
        <v>0.15254237288135594</v>
      </c>
      <c r="M89" s="78">
        <f t="shared" si="13"/>
        <v>0.84745762711864403</v>
      </c>
    </row>
    <row r="90" spans="2:13" x14ac:dyDescent="0.25">
      <c r="B90" s="55">
        <v>99</v>
      </c>
      <c r="C90" s="55">
        <v>14</v>
      </c>
      <c r="D90" s="55">
        <v>278264</v>
      </c>
      <c r="E90" s="55">
        <f t="shared" si="7"/>
        <v>19876</v>
      </c>
      <c r="F90" s="55">
        <v>112</v>
      </c>
      <c r="G90" s="55">
        <v>1401386</v>
      </c>
      <c r="H90" s="55">
        <f t="shared" si="8"/>
        <v>12512.375</v>
      </c>
      <c r="I90" s="13">
        <f t="shared" si="9"/>
        <v>126</v>
      </c>
      <c r="J90" s="13">
        <f t="shared" si="10"/>
        <v>1679650</v>
      </c>
      <c r="K90" s="13">
        <f t="shared" si="11"/>
        <v>13330.555555555555</v>
      </c>
      <c r="L90" s="78">
        <f t="shared" si="12"/>
        <v>0.1111111111111111</v>
      </c>
      <c r="M90" s="78">
        <f t="shared" si="13"/>
        <v>0.88888888888888884</v>
      </c>
    </row>
    <row r="91" spans="2:13" x14ac:dyDescent="0.25">
      <c r="B91" s="55">
        <v>100</v>
      </c>
      <c r="C91" s="55">
        <v>21</v>
      </c>
      <c r="D91" s="55">
        <v>434544</v>
      </c>
      <c r="E91" s="55">
        <f t="shared" si="7"/>
        <v>20692.571428571428</v>
      </c>
      <c r="F91" s="55">
        <v>188</v>
      </c>
      <c r="G91" s="55">
        <v>2503610</v>
      </c>
      <c r="H91" s="55">
        <f t="shared" si="8"/>
        <v>13317.074468085106</v>
      </c>
      <c r="I91" s="13">
        <f t="shared" si="9"/>
        <v>209</v>
      </c>
      <c r="J91" s="13">
        <f t="shared" si="10"/>
        <v>2938154</v>
      </c>
      <c r="K91" s="13">
        <f t="shared" si="11"/>
        <v>14058.153110047846</v>
      </c>
      <c r="L91" s="78">
        <f t="shared" si="12"/>
        <v>0.10047846889952153</v>
      </c>
      <c r="M91" s="78">
        <f t="shared" si="13"/>
        <v>0.8995215311004785</v>
      </c>
    </row>
    <row r="102" spans="4:4" x14ac:dyDescent="0.25">
      <c r="D102" s="77">
        <f>383/(383+484)</f>
        <v>0.4417531718569781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I26" sqref="I26"/>
    </sheetView>
  </sheetViews>
  <sheetFormatPr defaultRowHeight="15" x14ac:dyDescent="0.25"/>
  <cols>
    <col min="2" max="2" width="9.28515625" style="12" customWidth="1"/>
    <col min="3" max="3" width="14.85546875" style="12" customWidth="1"/>
    <col min="4" max="4" width="9.5703125" bestFit="1" customWidth="1"/>
    <col min="5" max="5" width="13.7109375" bestFit="1" customWidth="1"/>
    <col min="6" max="6" width="12.42578125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6" t="s">
        <v>123</v>
      </c>
    </row>
    <row r="3" spans="1:6" x14ac:dyDescent="0.25">
      <c r="A3" s="2" t="s">
        <v>3</v>
      </c>
      <c r="B3" s="16" t="s">
        <v>157</v>
      </c>
    </row>
    <row r="4" spans="1:6" x14ac:dyDescent="0.25">
      <c r="A4" s="2" t="s">
        <v>77</v>
      </c>
      <c r="B4" s="16" t="s">
        <v>88</v>
      </c>
    </row>
    <row r="5" spans="1:6" x14ac:dyDescent="0.25">
      <c r="A5" s="2" t="s">
        <v>78</v>
      </c>
      <c r="B5" s="16" t="s">
        <v>82</v>
      </c>
    </row>
    <row r="6" spans="1:6" x14ac:dyDescent="0.25">
      <c r="A6" s="2" t="s">
        <v>80</v>
      </c>
      <c r="B6" s="16" t="s">
        <v>81</v>
      </c>
    </row>
    <row r="8" spans="1:6" x14ac:dyDescent="0.25">
      <c r="C8" s="50" t="s">
        <v>86</v>
      </c>
      <c r="D8" t="s">
        <v>82</v>
      </c>
      <c r="E8" t="s">
        <v>87</v>
      </c>
      <c r="F8" t="s">
        <v>81</v>
      </c>
    </row>
    <row r="9" spans="1:6" x14ac:dyDescent="0.25">
      <c r="C9" s="11">
        <v>50</v>
      </c>
      <c r="D9" s="13">
        <v>2</v>
      </c>
      <c r="E9" s="13">
        <v>49079</v>
      </c>
      <c r="F9" s="13">
        <v>24539.5</v>
      </c>
    </row>
    <row r="10" spans="1:6" x14ac:dyDescent="0.25">
      <c r="C10" s="11">
        <v>51</v>
      </c>
      <c r="D10" s="13">
        <v>4</v>
      </c>
      <c r="E10" s="13">
        <v>64096</v>
      </c>
      <c r="F10" s="13">
        <v>16024</v>
      </c>
    </row>
    <row r="11" spans="1:6" x14ac:dyDescent="0.25">
      <c r="C11" s="11">
        <v>52</v>
      </c>
      <c r="D11" s="13">
        <v>21</v>
      </c>
      <c r="E11" s="13">
        <v>386649</v>
      </c>
      <c r="F11" s="13">
        <v>18411.857142857141</v>
      </c>
    </row>
    <row r="12" spans="1:6" x14ac:dyDescent="0.25">
      <c r="C12" s="11">
        <v>53</v>
      </c>
      <c r="D12" s="13">
        <v>28</v>
      </c>
      <c r="E12" s="13">
        <v>590607</v>
      </c>
      <c r="F12" s="13">
        <v>21093.107142857141</v>
      </c>
    </row>
    <row r="13" spans="1:6" x14ac:dyDescent="0.25">
      <c r="C13" s="11">
        <v>54</v>
      </c>
      <c r="D13" s="13">
        <v>41</v>
      </c>
      <c r="E13" s="13">
        <v>912016</v>
      </c>
      <c r="F13" s="13">
        <v>22244.292682926829</v>
      </c>
    </row>
    <row r="14" spans="1:6" x14ac:dyDescent="0.25">
      <c r="C14" s="11">
        <v>55</v>
      </c>
      <c r="D14" s="13">
        <v>73</v>
      </c>
      <c r="E14" s="13">
        <v>1465551</v>
      </c>
      <c r="F14" s="13">
        <v>20076.04109589041</v>
      </c>
    </row>
    <row r="15" spans="1:6" x14ac:dyDescent="0.25">
      <c r="C15" s="11">
        <v>56</v>
      </c>
      <c r="D15" s="13">
        <v>82</v>
      </c>
      <c r="E15" s="13">
        <v>1707621</v>
      </c>
      <c r="F15" s="13">
        <v>20824.646341463416</v>
      </c>
    </row>
    <row r="16" spans="1:6" x14ac:dyDescent="0.25">
      <c r="C16" s="11">
        <v>57</v>
      </c>
      <c r="D16" s="13">
        <v>73</v>
      </c>
      <c r="E16" s="13">
        <v>1586038</v>
      </c>
      <c r="F16" s="13">
        <v>21726.547945205479</v>
      </c>
    </row>
    <row r="17" spans="3:6" x14ac:dyDescent="0.25">
      <c r="C17" s="11">
        <v>58</v>
      </c>
      <c r="D17" s="13">
        <v>111</v>
      </c>
      <c r="E17" s="13">
        <v>2254071</v>
      </c>
      <c r="F17" s="13">
        <v>20306.945945945947</v>
      </c>
    </row>
    <row r="18" spans="3:6" x14ac:dyDescent="0.25">
      <c r="C18" s="11">
        <v>59</v>
      </c>
      <c r="D18" s="13">
        <v>129</v>
      </c>
      <c r="E18" s="13">
        <v>2990024</v>
      </c>
      <c r="F18" s="13">
        <v>23178.480620155038</v>
      </c>
    </row>
    <row r="19" spans="3:6" x14ac:dyDescent="0.25">
      <c r="C19" s="11">
        <v>60</v>
      </c>
      <c r="D19" s="13">
        <v>197</v>
      </c>
      <c r="E19" s="13">
        <v>4203976</v>
      </c>
      <c r="F19" s="13">
        <v>21339.979695431473</v>
      </c>
    </row>
    <row r="20" spans="3:6" x14ac:dyDescent="0.25">
      <c r="C20" s="11">
        <v>61</v>
      </c>
      <c r="D20" s="13">
        <v>329</v>
      </c>
      <c r="E20" s="13">
        <v>6829562</v>
      </c>
      <c r="F20" s="13">
        <v>20758.547112462005</v>
      </c>
    </row>
    <row r="21" spans="3:6" x14ac:dyDescent="0.25">
      <c r="C21" s="11">
        <v>62</v>
      </c>
      <c r="D21" s="13">
        <v>373</v>
      </c>
      <c r="E21" s="13">
        <v>7511615</v>
      </c>
      <c r="F21" s="13">
        <v>20138.37801608579</v>
      </c>
    </row>
    <row r="22" spans="3:6" x14ac:dyDescent="0.25">
      <c r="C22" s="11">
        <v>63</v>
      </c>
      <c r="D22" s="13">
        <v>429</v>
      </c>
      <c r="E22" s="13">
        <v>8631449</v>
      </c>
      <c r="F22" s="13">
        <v>20119.927738927738</v>
      </c>
    </row>
    <row r="23" spans="3:6" x14ac:dyDescent="0.25">
      <c r="C23" s="11">
        <v>64</v>
      </c>
      <c r="D23" s="13">
        <v>536</v>
      </c>
      <c r="E23" s="13">
        <v>10906383</v>
      </c>
      <c r="F23" s="13">
        <v>20347.729477611942</v>
      </c>
    </row>
    <row r="24" spans="3:6" x14ac:dyDescent="0.25">
      <c r="C24" s="11">
        <v>65</v>
      </c>
      <c r="D24" s="13">
        <v>750</v>
      </c>
      <c r="E24" s="13">
        <v>13848807</v>
      </c>
      <c r="F24" s="13">
        <v>18465.076000000001</v>
      </c>
    </row>
    <row r="25" spans="3:6" x14ac:dyDescent="0.25">
      <c r="C25" s="11">
        <v>66</v>
      </c>
      <c r="D25" s="13">
        <v>934</v>
      </c>
      <c r="E25" s="13">
        <v>16104454</v>
      </c>
      <c r="F25" s="13">
        <v>17242.456102783726</v>
      </c>
    </row>
    <row r="26" spans="3:6" x14ac:dyDescent="0.25">
      <c r="C26" s="11">
        <v>67</v>
      </c>
      <c r="D26" s="13">
        <v>873</v>
      </c>
      <c r="E26" s="13">
        <v>14485531</v>
      </c>
      <c r="F26" s="13">
        <v>16592.819014891178</v>
      </c>
    </row>
    <row r="27" spans="3:6" x14ac:dyDescent="0.25">
      <c r="C27" s="11">
        <v>68</v>
      </c>
      <c r="D27" s="13">
        <v>843</v>
      </c>
      <c r="E27" s="13">
        <v>14673830</v>
      </c>
      <c r="F27" s="13">
        <v>17406.678529062872</v>
      </c>
    </row>
    <row r="28" spans="3:6" x14ac:dyDescent="0.25">
      <c r="C28" s="11">
        <v>69</v>
      </c>
      <c r="D28" s="13">
        <v>882</v>
      </c>
      <c r="E28" s="13">
        <v>15231427</v>
      </c>
      <c r="F28" s="13">
        <v>17269.191609977323</v>
      </c>
    </row>
    <row r="29" spans="3:6" x14ac:dyDescent="0.25">
      <c r="C29" s="11">
        <v>70</v>
      </c>
      <c r="D29" s="13">
        <v>855</v>
      </c>
      <c r="E29" s="13">
        <v>15005501</v>
      </c>
      <c r="F29" s="13">
        <v>17550.293567251461</v>
      </c>
    </row>
    <row r="30" spans="3:6" x14ac:dyDescent="0.25">
      <c r="C30" s="11">
        <v>71</v>
      </c>
      <c r="D30" s="13">
        <v>611</v>
      </c>
      <c r="E30" s="13">
        <v>10126347</v>
      </c>
      <c r="F30" s="13">
        <v>16573.399345335514</v>
      </c>
    </row>
    <row r="31" spans="3:6" x14ac:dyDescent="0.25">
      <c r="C31" s="11">
        <v>72</v>
      </c>
      <c r="D31" s="13">
        <v>569</v>
      </c>
      <c r="E31" s="13">
        <v>9033531</v>
      </c>
      <c r="F31" s="13">
        <v>15876.152899824254</v>
      </c>
    </row>
    <row r="32" spans="3:6" x14ac:dyDescent="0.25">
      <c r="C32" s="11">
        <v>73</v>
      </c>
      <c r="D32" s="13">
        <v>534</v>
      </c>
      <c r="E32" s="13">
        <v>7904987</v>
      </c>
      <c r="F32" s="13">
        <v>14803.346441947566</v>
      </c>
    </row>
    <row r="33" spans="1:6" x14ac:dyDescent="0.25">
      <c r="C33" s="11">
        <v>74</v>
      </c>
      <c r="D33" s="13">
        <v>534</v>
      </c>
      <c r="E33" s="13">
        <v>8718164</v>
      </c>
      <c r="F33" s="13">
        <v>16326.149812734082</v>
      </c>
    </row>
    <row r="34" spans="1:6" x14ac:dyDescent="0.25">
      <c r="C34" s="11">
        <v>75</v>
      </c>
      <c r="D34" s="13">
        <v>412</v>
      </c>
      <c r="E34" s="13">
        <v>6388112</v>
      </c>
      <c r="F34" s="13">
        <v>15505.126213592233</v>
      </c>
    </row>
    <row r="35" spans="1:6" x14ac:dyDescent="0.25">
      <c r="C35" s="11">
        <v>76</v>
      </c>
      <c r="D35" s="13">
        <v>351</v>
      </c>
      <c r="E35" s="13">
        <v>4847166</v>
      </c>
      <c r="F35" s="13">
        <v>13809.589743589744</v>
      </c>
    </row>
    <row r="36" spans="1:6" x14ac:dyDescent="0.25">
      <c r="C36" s="11">
        <v>77</v>
      </c>
      <c r="D36" s="13">
        <v>304</v>
      </c>
      <c r="E36" s="13">
        <v>4363743</v>
      </c>
      <c r="F36" s="13">
        <v>14354.417763157895</v>
      </c>
    </row>
    <row r="37" spans="1:6" x14ac:dyDescent="0.25">
      <c r="C37" s="11">
        <v>78</v>
      </c>
      <c r="D37" s="13">
        <v>252</v>
      </c>
      <c r="E37" s="13">
        <v>3223521</v>
      </c>
      <c r="F37" s="13">
        <v>12791.75</v>
      </c>
    </row>
    <row r="38" spans="1:6" x14ac:dyDescent="0.25">
      <c r="C38" s="11">
        <v>79</v>
      </c>
      <c r="D38" s="13">
        <v>263</v>
      </c>
      <c r="E38" s="13">
        <v>3584623</v>
      </c>
      <c r="F38" s="13">
        <v>13629.745247148288</v>
      </c>
    </row>
    <row r="39" spans="1:6" x14ac:dyDescent="0.25">
      <c r="C39" s="11">
        <v>80</v>
      </c>
      <c r="D39" s="13">
        <v>134</v>
      </c>
      <c r="E39" s="13">
        <v>1883621</v>
      </c>
      <c r="F39" s="13">
        <v>14056.873134328358</v>
      </c>
    </row>
    <row r="40" spans="1:6" x14ac:dyDescent="0.25">
      <c r="C40" s="11">
        <v>81</v>
      </c>
      <c r="D40" s="13">
        <v>120</v>
      </c>
      <c r="E40" s="13">
        <v>1725851</v>
      </c>
      <c r="F40" s="13">
        <v>14382.091666666667</v>
      </c>
    </row>
    <row r="41" spans="1:6" x14ac:dyDescent="0.25">
      <c r="C41" s="11">
        <v>82</v>
      </c>
      <c r="D41" s="13">
        <v>87</v>
      </c>
      <c r="E41" s="13">
        <v>1314670</v>
      </c>
      <c r="F41" s="13">
        <v>15111.149425287356</v>
      </c>
    </row>
    <row r="42" spans="1:6" x14ac:dyDescent="0.25">
      <c r="C42" s="11">
        <v>83</v>
      </c>
      <c r="D42" s="13">
        <v>78</v>
      </c>
      <c r="E42" s="13">
        <v>1143695</v>
      </c>
      <c r="F42" s="13">
        <v>14662.75641025641</v>
      </c>
    </row>
    <row r="43" spans="1:6" x14ac:dyDescent="0.25">
      <c r="C43" s="11">
        <v>84</v>
      </c>
      <c r="D43" s="13">
        <v>57</v>
      </c>
      <c r="E43" s="13">
        <v>808090</v>
      </c>
      <c r="F43" s="13">
        <v>14177.017543859649</v>
      </c>
    </row>
    <row r="44" spans="1:6" x14ac:dyDescent="0.25">
      <c r="C44" s="11">
        <v>85</v>
      </c>
      <c r="D44" s="13">
        <v>51</v>
      </c>
      <c r="E44" s="13">
        <v>738722</v>
      </c>
      <c r="F44" s="13">
        <v>14484.745098039215</v>
      </c>
    </row>
    <row r="45" spans="1:6" x14ac:dyDescent="0.25">
      <c r="A45" s="12"/>
      <c r="C45" s="60">
        <v>86</v>
      </c>
      <c r="D45" s="13">
        <v>65</v>
      </c>
      <c r="E45" s="13">
        <v>840222</v>
      </c>
      <c r="F45" s="13">
        <v>12926.492307692308</v>
      </c>
    </row>
    <row r="46" spans="1:6" x14ac:dyDescent="0.25">
      <c r="A46" s="12"/>
      <c r="C46" s="60">
        <v>87</v>
      </c>
      <c r="D46" s="13">
        <v>49</v>
      </c>
      <c r="E46" s="13">
        <v>685989</v>
      </c>
      <c r="F46" s="13">
        <v>13999.775510204081</v>
      </c>
    </row>
    <row r="47" spans="1:6" x14ac:dyDescent="0.25">
      <c r="A47" s="12"/>
      <c r="C47" s="60">
        <v>88</v>
      </c>
      <c r="D47" s="13">
        <v>39</v>
      </c>
      <c r="E47" s="13">
        <v>470056</v>
      </c>
      <c r="F47" s="13">
        <v>12052.717948717949</v>
      </c>
    </row>
    <row r="48" spans="1:6" x14ac:dyDescent="0.25">
      <c r="A48" s="12"/>
      <c r="C48" s="60">
        <v>89</v>
      </c>
      <c r="D48" s="13">
        <v>33</v>
      </c>
      <c r="E48" s="13">
        <v>328068</v>
      </c>
      <c r="F48" s="13">
        <v>9941.454545454546</v>
      </c>
    </row>
    <row r="49" spans="1:6" x14ac:dyDescent="0.25">
      <c r="A49" s="12"/>
      <c r="C49" s="60">
        <v>90</v>
      </c>
      <c r="D49" s="13">
        <v>50</v>
      </c>
      <c r="E49" s="13">
        <v>555064</v>
      </c>
      <c r="F49" s="13">
        <v>11101.28</v>
      </c>
    </row>
    <row r="50" spans="1:6" x14ac:dyDescent="0.25">
      <c r="A50" s="12"/>
      <c r="C50" s="60">
        <v>91</v>
      </c>
      <c r="D50" s="13">
        <v>33</v>
      </c>
      <c r="E50" s="13">
        <v>428477</v>
      </c>
      <c r="F50" s="13">
        <v>12984.151515151516</v>
      </c>
    </row>
    <row r="51" spans="1:6" x14ac:dyDescent="0.25">
      <c r="A51" s="12"/>
      <c r="C51" s="60">
        <v>92</v>
      </c>
      <c r="D51" s="13">
        <v>22</v>
      </c>
      <c r="E51" s="13">
        <v>180711</v>
      </c>
      <c r="F51" s="13">
        <v>8214.136363636364</v>
      </c>
    </row>
    <row r="52" spans="1:6" x14ac:dyDescent="0.25">
      <c r="A52" s="12"/>
      <c r="C52" s="60">
        <v>93</v>
      </c>
      <c r="D52" s="13">
        <v>24</v>
      </c>
      <c r="E52" s="13">
        <v>262299</v>
      </c>
      <c r="F52" s="13">
        <v>10929.125</v>
      </c>
    </row>
    <row r="53" spans="1:6" x14ac:dyDescent="0.25">
      <c r="A53" s="12"/>
      <c r="C53" s="60">
        <v>94</v>
      </c>
      <c r="D53" s="13">
        <v>25</v>
      </c>
      <c r="E53" s="13">
        <v>290546</v>
      </c>
      <c r="F53" s="13">
        <v>11621.84</v>
      </c>
    </row>
    <row r="54" spans="1:6" x14ac:dyDescent="0.25">
      <c r="A54" s="12"/>
      <c r="C54" s="60">
        <v>95</v>
      </c>
      <c r="D54" s="13">
        <v>3</v>
      </c>
      <c r="E54" s="13">
        <v>18274</v>
      </c>
      <c r="F54" s="13">
        <v>6091.333333333333</v>
      </c>
    </row>
    <row r="55" spans="1:6" x14ac:dyDescent="0.25">
      <c r="C55" s="11">
        <v>96</v>
      </c>
      <c r="D55" s="13">
        <v>7</v>
      </c>
      <c r="E55" s="13">
        <v>83157</v>
      </c>
      <c r="F55" s="13">
        <v>11879.571428571429</v>
      </c>
    </row>
    <row r="56" spans="1:6" x14ac:dyDescent="0.25">
      <c r="C56" s="11">
        <v>97</v>
      </c>
      <c r="D56" s="13">
        <v>11</v>
      </c>
      <c r="E56" s="13">
        <v>79259</v>
      </c>
      <c r="F56" s="13">
        <v>7205.363636363636</v>
      </c>
    </row>
    <row r="57" spans="1:6" x14ac:dyDescent="0.25">
      <c r="C57" s="11">
        <v>98</v>
      </c>
      <c r="D57" s="13">
        <v>4</v>
      </c>
      <c r="E57" s="13">
        <v>85242</v>
      </c>
      <c r="F57" s="13">
        <v>21310.5</v>
      </c>
    </row>
    <row r="58" spans="1:6" x14ac:dyDescent="0.25">
      <c r="C58" s="11">
        <v>99</v>
      </c>
      <c r="D58" s="13">
        <v>4</v>
      </c>
      <c r="E58" s="13">
        <v>36486</v>
      </c>
      <c r="F58" s="13">
        <v>9121.5</v>
      </c>
    </row>
    <row r="59" spans="1:6" x14ac:dyDescent="0.25">
      <c r="C59" s="11">
        <v>100</v>
      </c>
      <c r="D59" s="13">
        <v>2</v>
      </c>
      <c r="E59" s="13">
        <v>5843</v>
      </c>
      <c r="F59" s="13">
        <v>2921.5</v>
      </c>
    </row>
    <row r="60" spans="1:6" x14ac:dyDescent="0.25">
      <c r="C60" s="11"/>
      <c r="D60" s="13"/>
      <c r="E60" s="13"/>
      <c r="F60" s="13"/>
    </row>
    <row r="61" spans="1:6" x14ac:dyDescent="0.25">
      <c r="B61" s="15"/>
      <c r="C61" s="15"/>
      <c r="D61" s="13"/>
      <c r="E61" s="13"/>
      <c r="F61" s="13"/>
    </row>
    <row r="62" spans="1:6" x14ac:dyDescent="0.25">
      <c r="B62" s="20"/>
      <c r="C62" s="15"/>
      <c r="D62" s="13"/>
      <c r="E62" s="13"/>
      <c r="F62" s="13"/>
    </row>
    <row r="63" spans="1:6" x14ac:dyDescent="0.25">
      <c r="B63" s="20"/>
      <c r="C63" s="15"/>
      <c r="D63" s="13"/>
      <c r="E63" s="13"/>
      <c r="F63" s="13"/>
    </row>
    <row r="64" spans="1:6" s="12" customFormat="1" x14ac:dyDescent="0.25">
      <c r="A64"/>
      <c r="B64" s="20"/>
      <c r="C64" s="15"/>
      <c r="D64" s="13"/>
      <c r="E64" s="13"/>
      <c r="F64" s="13"/>
    </row>
    <row r="65" spans="1:6" s="12" customFormat="1" x14ac:dyDescent="0.25">
      <c r="A65"/>
      <c r="B65" s="20"/>
      <c r="C65" s="15"/>
      <c r="D65" s="13"/>
      <c r="E65" s="13"/>
      <c r="F65" s="13"/>
    </row>
    <row r="66" spans="1:6" s="12" customFormat="1" x14ac:dyDescent="0.25">
      <c r="A66"/>
      <c r="B66" s="20"/>
      <c r="C66" s="15"/>
      <c r="D66"/>
      <c r="E66"/>
      <c r="F66"/>
    </row>
    <row r="67" spans="1:6" s="12" customFormat="1" x14ac:dyDescent="0.25">
      <c r="A67"/>
      <c r="B67" s="20"/>
      <c r="C67" s="15"/>
      <c r="D67"/>
      <c r="E67"/>
      <c r="F67"/>
    </row>
    <row r="68" spans="1:6" s="12" customFormat="1" x14ac:dyDescent="0.25">
      <c r="A68"/>
      <c r="B68" s="20"/>
      <c r="C68" s="15"/>
      <c r="D68"/>
      <c r="E68"/>
      <c r="F68"/>
    </row>
    <row r="69" spans="1:6" s="12" customFormat="1" x14ac:dyDescent="0.25">
      <c r="A69"/>
      <c r="B69" s="20"/>
      <c r="C69" s="15"/>
      <c r="D69"/>
      <c r="E69"/>
      <c r="F69"/>
    </row>
    <row r="70" spans="1:6" s="12" customFormat="1" x14ac:dyDescent="0.25">
      <c r="A70"/>
      <c r="B70" s="20"/>
      <c r="C70" s="15"/>
      <c r="D70"/>
      <c r="E70"/>
      <c r="F70"/>
    </row>
    <row r="71" spans="1:6" s="12" customFormat="1" x14ac:dyDescent="0.25">
      <c r="A71"/>
      <c r="B71" s="20"/>
      <c r="C71" s="15"/>
      <c r="D71"/>
      <c r="E71"/>
      <c r="F71"/>
    </row>
    <row r="72" spans="1:6" s="12" customFormat="1" x14ac:dyDescent="0.25">
      <c r="A72"/>
      <c r="B72" s="20"/>
      <c r="C72" s="15"/>
      <c r="D72"/>
      <c r="E72"/>
      <c r="F72"/>
    </row>
    <row r="73" spans="1:6" s="12" customFormat="1" x14ac:dyDescent="0.25">
      <c r="A73"/>
      <c r="B73" s="20"/>
      <c r="C73" s="15"/>
      <c r="D73"/>
      <c r="E73"/>
      <c r="F73"/>
    </row>
    <row r="74" spans="1:6" s="12" customFormat="1" x14ac:dyDescent="0.25">
      <c r="A74"/>
      <c r="B74" s="20"/>
      <c r="C74" s="15"/>
      <c r="D74"/>
      <c r="E74"/>
      <c r="F74"/>
    </row>
    <row r="75" spans="1:6" s="12" customFormat="1" x14ac:dyDescent="0.25">
      <c r="A75"/>
      <c r="B75" s="20"/>
      <c r="C75" s="15"/>
      <c r="D75"/>
      <c r="E75"/>
      <c r="F75"/>
    </row>
    <row r="76" spans="1:6" s="12" customFormat="1" x14ac:dyDescent="0.25">
      <c r="A76"/>
      <c r="B76" s="20"/>
      <c r="C76" s="15"/>
      <c r="D76"/>
      <c r="E76"/>
      <c r="F76"/>
    </row>
    <row r="77" spans="1:6" s="12" customFormat="1" x14ac:dyDescent="0.25">
      <c r="A77"/>
      <c r="B77" s="20"/>
      <c r="C77" s="15"/>
      <c r="D77"/>
      <c r="E77"/>
      <c r="F77"/>
    </row>
    <row r="78" spans="1:6" s="12" customFormat="1" x14ac:dyDescent="0.25">
      <c r="A78"/>
      <c r="B78" s="20"/>
      <c r="C78" s="15"/>
      <c r="D78"/>
      <c r="E78"/>
      <c r="F78"/>
    </row>
    <row r="79" spans="1:6" s="12" customFormat="1" x14ac:dyDescent="0.25">
      <c r="A79"/>
      <c r="B79" s="20"/>
      <c r="C79" s="15"/>
      <c r="D79"/>
      <c r="E79"/>
      <c r="F79"/>
    </row>
    <row r="80" spans="1:6" s="12" customFormat="1" x14ac:dyDescent="0.25">
      <c r="A80"/>
      <c r="B80" s="20"/>
      <c r="C80" s="15"/>
      <c r="D80"/>
      <c r="E80"/>
      <c r="F80"/>
    </row>
    <row r="81" spans="1:6" s="12" customFormat="1" x14ac:dyDescent="0.25">
      <c r="A81"/>
      <c r="B81" s="20"/>
      <c r="C81" s="15"/>
      <c r="D81"/>
      <c r="E81"/>
      <c r="F81"/>
    </row>
  </sheetData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prop.occupation</vt:lpstr>
      <vt:lpstr>Actives</vt:lpstr>
      <vt:lpstr>Actives_raw</vt:lpstr>
      <vt:lpstr>Terms</vt:lpstr>
      <vt:lpstr>Terms_raw</vt:lpstr>
      <vt:lpstr>Retirees</vt:lpstr>
      <vt:lpstr>Retirees_raw</vt:lpstr>
      <vt:lpstr>Disabled</vt:lpstr>
      <vt:lpstr>Disabled_raw</vt:lpstr>
      <vt:lpstr>Beneficiaries</vt:lpstr>
      <vt:lpstr>Actives_gender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2017-12-14T20:09:35Z</dcterms:modified>
</cp:coreProperties>
</file>