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style27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695" windowHeight="11565"/>
  </bookViews>
  <sheets>
    <sheet name="AR5" sheetId="1" r:id="rId1"/>
    <sheet name="SSP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/>
  <c r="E213"/>
  <c r="E214"/>
  <c r="E215"/>
  <c r="E216"/>
  <c r="E211"/>
  <c r="F215"/>
  <c r="F214"/>
  <c r="F213"/>
  <c r="F212"/>
  <c r="F211"/>
  <c r="F175" l="1"/>
  <c r="F176"/>
  <c r="F177"/>
  <c r="F178"/>
  <c r="F179"/>
  <c r="F180"/>
  <c r="F184"/>
  <c r="F186"/>
  <c r="F187"/>
  <c r="F188"/>
  <c r="F183"/>
  <c r="D185"/>
  <c r="D183"/>
  <c r="C185"/>
  <c r="C141"/>
  <c r="B141"/>
  <c r="F185" l="1"/>
  <c r="F189" s="1"/>
  <c r="D139"/>
  <c r="C143"/>
  <c r="D142"/>
  <c r="D141"/>
  <c r="D135"/>
  <c r="B135"/>
  <c r="B43" l="1"/>
  <c r="D43"/>
  <c r="D42"/>
  <c r="D40"/>
  <c r="B42"/>
  <c r="C44"/>
  <c r="C42"/>
  <c r="D13" i="2"/>
  <c r="C13"/>
  <c r="B13"/>
  <c r="D13" i="1" l="1"/>
  <c r="C13"/>
  <c r="B13"/>
</calcChain>
</file>

<file path=xl/sharedStrings.xml><?xml version="1.0" encoding="utf-8"?>
<sst xmlns="http://schemas.openxmlformats.org/spreadsheetml/2006/main" count="54" uniqueCount="14">
  <si>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</si>
  <si>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</si>
  <si>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</si>
  <si>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</si>
  <si>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</si>
  <si>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</si>
  <si>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</si>
  <si>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</si>
  <si>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</si>
  <si>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</si>
  <si>
    <t>Nieuwe index voor SSP:</t>
  </si>
  <si>
    <t>ratio</t>
  </si>
  <si>
    <t>10-90%:</t>
  </si>
  <si>
    <t>10-90%, 5 bakjes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</si>
</sst>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-3.5135608048993887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axId val="64356352"/>
        <c:axId val="64357888"/>
      </c:scatterChart>
      <c:valAx>
        <c:axId val="64356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57888"/>
        <c:crosses val="autoZero"/>
        <c:crossBetween val="midCat"/>
      </c:valAx>
      <c:valAx>
        <c:axId val="6435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3.5665135608049008E-2"/>
                  <c:y val="-0.388040244969378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axId val="66619264"/>
        <c:axId val="66620800"/>
      </c:scatterChart>
      <c:valAx>
        <c:axId val="66619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20800"/>
        <c:crosses val="autoZero"/>
        <c:crossBetween val="midCat"/>
      </c:valAx>
      <c:valAx>
        <c:axId val="6662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axId val="66675072"/>
        <c:axId val="66676608"/>
      </c:scatterChart>
      <c:valAx>
        <c:axId val="66675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76608"/>
        <c:crosses val="autoZero"/>
        <c:crossBetween val="midCat"/>
      </c:valAx>
      <c:valAx>
        <c:axId val="66676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589107611548557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axId val="66701952"/>
        <c:axId val="66707840"/>
      </c:scatterChart>
      <c:valAx>
        <c:axId val="66701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07840"/>
        <c:crosses val="autoZero"/>
        <c:crossBetween val="midCat"/>
      </c:valAx>
      <c:valAx>
        <c:axId val="66707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Eq val="1"/>
            <c:trendlineLbl>
              <c:layout>
                <c:manualLayout>
                  <c:x val="2.5886701662292209E-2"/>
                  <c:y val="-0.29081802274715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axId val="66823296"/>
        <c:axId val="66824832"/>
      </c:scatterChart>
      <c:valAx>
        <c:axId val="66823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24832"/>
        <c:crosses val="autoZero"/>
        <c:crossBetween val="midCat"/>
      </c:valAx>
      <c:valAx>
        <c:axId val="66824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5.1004811898512706E-2"/>
                  <c:y val="-0.392588218139399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axId val="68173184"/>
        <c:axId val="68203648"/>
      </c:scatterChart>
      <c:valAx>
        <c:axId val="68173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03648"/>
        <c:crosses val="autoZero"/>
        <c:crossBetween val="midCat"/>
      </c:valAx>
      <c:valAx>
        <c:axId val="68203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6004811898512691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axId val="68310912"/>
        <c:axId val="68312448"/>
      </c:scatterChart>
      <c:valAx>
        <c:axId val="68310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12448"/>
        <c:crosses val="autoZero"/>
        <c:crossBetween val="midCat"/>
      </c:valAx>
      <c:valAx>
        <c:axId val="68312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6688538932633424E-3"/>
                  <c:y val="-0.34637357830271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axId val="68231552"/>
        <c:axId val="68233088"/>
      </c:scatterChart>
      <c:valAx>
        <c:axId val="68231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33088"/>
        <c:crosses val="autoZero"/>
        <c:crossBetween val="midCat"/>
      </c:valAx>
      <c:valAx>
        <c:axId val="682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4554024496937873E-2"/>
                  <c:y val="-0.24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'AR5'!$B$127:$B$132</c:f>
              <c:numCache>
                <c:formatCode>General</c:formatCode>
                <c:ptCount val="6"/>
                <c:pt idx="0">
                  <c:v>1.7387779999999999</c:v>
                </c:pt>
                <c:pt idx="1">
                  <c:v>1</c:v>
                </c:pt>
                <c:pt idx="2">
                  <c:v>1.1164050000000001</c:v>
                </c:pt>
                <c:pt idx="3" formatCode="0.0000000">
                  <c:v>0.2418014</c:v>
                </c:pt>
                <c:pt idx="4">
                  <c:v>0.1883726</c:v>
                </c:pt>
                <c:pt idx="5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58C-41F3-B962-A2FAB8A8062F}"/>
            </c:ext>
          </c:extLst>
        </c:ser>
        <c:axId val="68258432"/>
        <c:axId val="68260224"/>
      </c:scatterChart>
      <c:valAx>
        <c:axId val="682584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60224"/>
        <c:crosses val="autoZero"/>
        <c:crossBetween val="midCat"/>
      </c:valAx>
      <c:valAx>
        <c:axId val="6826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'AR5'!$C$127:$C$132</c:f>
              <c:numCache>
                <c:formatCode>General</c:formatCode>
                <c:ptCount val="6"/>
                <c:pt idx="0">
                  <c:v>0.53590020000000005</c:v>
                </c:pt>
                <c:pt idx="1">
                  <c:v>0.25178410000000001</c:v>
                </c:pt>
                <c:pt idx="2">
                  <c:v>0.3575238</c:v>
                </c:pt>
                <c:pt idx="3">
                  <c:v>5.9455960000000002E-2</c:v>
                </c:pt>
                <c:pt idx="4">
                  <c:v>-4.2166339999999997E-2</c:v>
                </c:pt>
                <c:pt idx="5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B4-4EBD-80ED-B5838724301C}"/>
            </c:ext>
          </c:extLst>
        </c:ser>
        <c:axId val="68703360"/>
        <c:axId val="68704896"/>
      </c:scatterChart>
      <c:valAx>
        <c:axId val="68703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04896"/>
        <c:crosses val="autoZero"/>
        <c:crossBetween val="midCat"/>
      </c:valAx>
      <c:valAx>
        <c:axId val="68704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'AR5'!$D$127:$D$132</c:f>
              <c:numCache>
                <c:formatCode>General</c:formatCode>
                <c:ptCount val="6"/>
                <c:pt idx="0">
                  <c:v>7.8924479999999999</c:v>
                </c:pt>
                <c:pt idx="1">
                  <c:v>8.3461730000000003</c:v>
                </c:pt>
                <c:pt idx="2">
                  <c:v>10.34642</c:v>
                </c:pt>
                <c:pt idx="3">
                  <c:v>1.591512</c:v>
                </c:pt>
                <c:pt idx="4">
                  <c:v>1.820619</c:v>
                </c:pt>
                <c:pt idx="5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8F2-4F88-9CDA-41D463208B32}"/>
            </c:ext>
          </c:extLst>
        </c:ser>
        <c:axId val="68733568"/>
        <c:axId val="68362624"/>
      </c:scatterChart>
      <c:valAx>
        <c:axId val="68733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62624"/>
        <c:crosses val="autoZero"/>
        <c:crossBetween val="midCat"/>
      </c:valAx>
      <c:valAx>
        <c:axId val="68362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3.5375328083989521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axId val="64375040"/>
        <c:axId val="64380928"/>
      </c:scatterChart>
      <c:valAx>
        <c:axId val="64375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80928"/>
        <c:crosses val="autoZero"/>
        <c:crossBetween val="midCat"/>
      </c:valAx>
      <c:valAx>
        <c:axId val="64380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('AR5'!$A$127:$A$128,'AR5'!$A$130:$A$132)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('AR5'!$B$127:$B$128,'AR5'!$B$130:$B$132)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 formatCode="0.0000000">
                  <c:v>0.2418014</c:v>
                </c:pt>
                <c:pt idx="3">
                  <c:v>0.1883726</c:v>
                </c:pt>
                <c:pt idx="4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2E6-43CF-96C8-912A13AC7496}"/>
            </c:ext>
          </c:extLst>
        </c:ser>
        <c:axId val="68404352"/>
        <c:axId val="68405888"/>
      </c:scatterChart>
      <c:valAx>
        <c:axId val="68404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05888"/>
        <c:crosses val="autoZero"/>
        <c:crossBetween val="midCat"/>
      </c:valAx>
      <c:valAx>
        <c:axId val="68405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9.1220691163604567E-2"/>
                  <c:y val="-0.19822543015456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('AR5'!$A$127:$A$128,'AR5'!$A$130,'AR5'!$A$132)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('AR5'!$C$127:$C$128,'AR5'!$C$130,'AR5'!$C$132)</c:f>
              <c:numCache>
                <c:formatCode>General</c:formatCode>
                <c:ptCount val="4"/>
                <c:pt idx="0">
                  <c:v>0.53590020000000005</c:v>
                </c:pt>
                <c:pt idx="1">
                  <c:v>0.25178410000000001</c:v>
                </c:pt>
                <c:pt idx="2">
                  <c:v>5.9455960000000002E-2</c:v>
                </c:pt>
                <c:pt idx="3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B2E-4AF0-BD4B-AD04A12C9337}"/>
            </c:ext>
          </c:extLst>
        </c:ser>
        <c:axId val="68792320"/>
        <c:axId val="68793856"/>
      </c:scatterChart>
      <c:valAx>
        <c:axId val="68792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93856"/>
        <c:crosses val="autoZero"/>
        <c:crossBetween val="midCat"/>
      </c:valAx>
      <c:valAx>
        <c:axId val="6879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Eq val="1"/>
            <c:trendlineLbl>
              <c:layout>
                <c:manualLayout>
                  <c:x val="4.3439632545931792E-2"/>
                  <c:y val="-0.29894757946923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('AR5'!$A$128,'AR5'!$A$130:$A$132)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('AR5'!$D$128,'AR5'!$D$130:$D$132)</c:f>
              <c:numCache>
                <c:formatCode>General</c:formatCode>
                <c:ptCount val="4"/>
                <c:pt idx="0">
                  <c:v>8.3461730000000003</c:v>
                </c:pt>
                <c:pt idx="1">
                  <c:v>1.591512</c:v>
                </c:pt>
                <c:pt idx="2">
                  <c:v>1.820619</c:v>
                </c:pt>
                <c:pt idx="3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602-475D-BBCE-F52D7524B399}"/>
            </c:ext>
          </c:extLst>
        </c:ser>
        <c:axId val="68888832"/>
        <c:axId val="68898816"/>
      </c:scatterChart>
      <c:valAx>
        <c:axId val="68888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98816"/>
        <c:crosses val="autoZero"/>
        <c:crossBetween val="midCat"/>
      </c:valAx>
      <c:valAx>
        <c:axId val="68898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0893700787401597E-2"/>
                  <c:y val="-0.346853674540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('AR5'!$A$128,'AR5'!$A$131,'AR5'!$A$132)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('AR5'!$D$128,'AR5'!$D$131,'AR5'!$D$132)</c:f>
              <c:numCache>
                <c:formatCode>General</c:formatCode>
                <c:ptCount val="3"/>
                <c:pt idx="0">
                  <c:v>8.3461730000000003</c:v>
                </c:pt>
                <c:pt idx="1">
                  <c:v>1.820619</c:v>
                </c:pt>
                <c:pt idx="2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95-4BD9-963B-4B9E0AC72891}"/>
            </c:ext>
          </c:extLst>
        </c:ser>
        <c:axId val="68928256"/>
        <c:axId val="68929792"/>
      </c:scatterChart>
      <c:valAx>
        <c:axId val="68928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29792"/>
        <c:crosses val="autoZero"/>
        <c:crossBetween val="midCat"/>
      </c:valAx>
      <c:valAx>
        <c:axId val="68929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788735783027119"/>
                  <c:y val="-0.351003207932341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2.1434e</a:t>
                    </a:r>
                    <a:r>
                      <a:rPr lang="en-US" sz="1100" baseline="30000"/>
                      <a:t>-1.378x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098-4650-97B6-0656E7961552}"/>
            </c:ext>
          </c:extLst>
        </c:ser>
        <c:axId val="68844544"/>
        <c:axId val="68948736"/>
      </c:scatterChart>
      <c:valAx>
        <c:axId val="688445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48736"/>
        <c:crosses val="autoZero"/>
        <c:crossBetween val="midCat"/>
      </c:valAx>
      <c:valAx>
        <c:axId val="68948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933814523184605"/>
                  <c:y val="-0.325070355788860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9.1525e</a:t>
                    </a:r>
                    <a:r>
                      <a:rPr lang="en-US" sz="1200" baseline="30000"/>
                      <a:t>-0.823x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29-45C1-9EB3-2B94B8C93499}"/>
            </c:ext>
          </c:extLst>
        </c:ser>
        <c:axId val="68985984"/>
        <c:axId val="68987520"/>
      </c:scatterChart>
      <c:valAx>
        <c:axId val="68985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87520"/>
        <c:crosses val="autoZero"/>
        <c:crossBetween val="midCat"/>
      </c:valAx>
      <c:valAx>
        <c:axId val="6898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('AR5'!$A$175:$A$176,'AR5'!$A$178:$A$180)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('AR5'!$C$175:$C$176,'AR5'!$C$178:$C$180)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7.4589890000000006E-2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6BB-4BD2-B077-ECBE2310DF62}"/>
            </c:ext>
          </c:extLst>
        </c:ser>
        <c:axId val="69549440"/>
        <c:axId val="69571712"/>
      </c:scatterChart>
      <c:valAx>
        <c:axId val="695494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71712"/>
        <c:crosses val="autoZero"/>
        <c:crossBetween val="midCat"/>
      </c:valAx>
      <c:valAx>
        <c:axId val="6957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B6D-40FE-A64E-7E7D24C49093}"/>
            </c:ext>
          </c:extLst>
        </c:ser>
        <c:ser>
          <c:idx val="1"/>
          <c:order val="1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B6D-40FE-A64E-7E7D24C49093}"/>
            </c:ext>
          </c:extLst>
        </c:ser>
        <c:axId val="68975616"/>
        <c:axId val="69604096"/>
      </c:scatterChart>
      <c:valAx>
        <c:axId val="68975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604096"/>
        <c:crosses val="autoZero"/>
        <c:crossBetween val="midCat"/>
      </c:valAx>
      <c:valAx>
        <c:axId val="69604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'AR5'!$C$210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1.3450568678915139E-2"/>
                  <c:y val="-0.396959755030621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1,4577e</a:t>
                    </a:r>
                    <a:r>
                      <a:rPr lang="en-US" sz="1400" baseline="30000"/>
                      <a:t>-1,32x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'AR5'!$C$211:$C$215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8.7265999999999996E-2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</c:ser>
        <c:axId val="69623808"/>
        <c:axId val="69625344"/>
      </c:scatterChart>
      <c:valAx>
        <c:axId val="69623808"/>
        <c:scaling>
          <c:orientation val="minMax"/>
        </c:scaling>
        <c:axPos val="b"/>
        <c:numFmt formatCode="General" sourceLinked="1"/>
        <c:tickLblPos val="nextTo"/>
        <c:crossAx val="69625344"/>
        <c:crosses val="autoZero"/>
        <c:crossBetween val="midCat"/>
      </c:valAx>
      <c:valAx>
        <c:axId val="69625344"/>
        <c:scaling>
          <c:orientation val="minMax"/>
        </c:scaling>
        <c:axPos val="l"/>
        <c:majorGridlines/>
        <c:numFmt formatCode="General" sourceLinked="1"/>
        <c:tickLblPos val="nextTo"/>
        <c:crossAx val="6962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1.6378390201224842E-2"/>
                  <c:y val="-0.40621901428988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8,5055e</a:t>
                    </a:r>
                    <a:r>
                      <a:rPr lang="en-US" sz="1400" baseline="30000"/>
                      <a:t>-0,804x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'AR5'!$D$211:$D$215</c:f>
              <c:numCache>
                <c:formatCode>General</c:formatCode>
                <c:ptCount val="5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</c:numCache>
            </c:numRef>
          </c:yVal>
        </c:ser>
        <c:axId val="69736320"/>
        <c:axId val="69737856"/>
      </c:scatterChart>
      <c:valAx>
        <c:axId val="69736320"/>
        <c:scaling>
          <c:orientation val="minMax"/>
        </c:scaling>
        <c:axPos val="b"/>
        <c:numFmt formatCode="General" sourceLinked="1"/>
        <c:tickLblPos val="nextTo"/>
        <c:crossAx val="69737856"/>
        <c:crosses val="autoZero"/>
        <c:crossBetween val="midCat"/>
      </c:valAx>
      <c:valAx>
        <c:axId val="69737856"/>
        <c:scaling>
          <c:orientation val="minMax"/>
        </c:scaling>
        <c:axPos val="l"/>
        <c:majorGridlines/>
        <c:numFmt formatCode="General" sourceLinked="1"/>
        <c:tickLblPos val="nextTo"/>
        <c:crossAx val="6973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axId val="64570112"/>
        <c:axId val="64571648"/>
      </c:scatterChart>
      <c:valAx>
        <c:axId val="64570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71648"/>
        <c:crosses val="autoZero"/>
        <c:crossBetween val="midCat"/>
      </c:valAx>
      <c:valAx>
        <c:axId val="64571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'AR5'!$B$210</c:f>
              <c:strCache>
                <c:ptCount val="1"/>
                <c:pt idx="0">
                  <c:v>mediaan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5.7895888013998267E-4"/>
                  <c:y val="-0.3908256780402450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4,2656e</a:t>
                    </a:r>
                    <a:r>
                      <a:rPr lang="en-US" sz="1600" baseline="30000"/>
                      <a:t>-1,089x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'AR5'!$B$211:$B$215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>
                  <c:v>0.515459</c:v>
                </c:pt>
                <c:pt idx="3">
                  <c:v>0.1883726</c:v>
                </c:pt>
                <c:pt idx="4">
                  <c:v>3.9502240000000001E-2</c:v>
                </c:pt>
              </c:numCache>
            </c:numRef>
          </c:yVal>
        </c:ser>
        <c:axId val="69779456"/>
        <c:axId val="69780992"/>
      </c:scatterChart>
      <c:valAx>
        <c:axId val="69779456"/>
        <c:scaling>
          <c:orientation val="minMax"/>
        </c:scaling>
        <c:axPos val="b"/>
        <c:numFmt formatCode="General" sourceLinked="1"/>
        <c:tickLblPos val="nextTo"/>
        <c:crossAx val="69780992"/>
        <c:crosses val="autoZero"/>
        <c:crossBetween val="midCat"/>
      </c:valAx>
      <c:valAx>
        <c:axId val="69780992"/>
        <c:scaling>
          <c:orientation val="minMax"/>
        </c:scaling>
        <c:axPos val="l"/>
        <c:majorGridlines/>
        <c:numFmt formatCode="General" sourceLinked="1"/>
        <c:tickLblPos val="nextTo"/>
        <c:crossAx val="697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4.0630139982502186E-2"/>
                  <c:y val="-0.332144940215806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68,609e</a:t>
                    </a:r>
                    <a:r>
                      <a:rPr lang="en-US" sz="1600" baseline="30000"/>
                      <a:t>-2,026x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'AR5'!$D$211:$D$216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  <c:pt idx="5">
                  <c:v>0</c:v>
                </c:pt>
              </c:numCache>
            </c:numRef>
          </c:yVal>
        </c:ser>
        <c:axId val="62986112"/>
        <c:axId val="62987648"/>
      </c:scatterChart>
      <c:valAx>
        <c:axId val="62986112"/>
        <c:scaling>
          <c:orientation val="minMax"/>
        </c:scaling>
        <c:axPos val="b"/>
        <c:numFmt formatCode="General" sourceLinked="1"/>
        <c:tickLblPos val="nextTo"/>
        <c:crossAx val="62987648"/>
        <c:crosses val="autoZero"/>
        <c:crossBetween val="midCat"/>
      </c:valAx>
      <c:valAx>
        <c:axId val="62987648"/>
        <c:scaling>
          <c:orientation val="minMax"/>
        </c:scaling>
        <c:axPos val="l"/>
        <c:majorGridlines/>
        <c:numFmt formatCode="General" sourceLinked="1"/>
        <c:tickLblPos val="nextTo"/>
        <c:crossAx val="6298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'AR5'!$E$210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1.17169728783902E-2"/>
                  <c:y val="-0.401520122484689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9,8357e</a:t>
                    </a:r>
                    <a:r>
                      <a:rPr lang="en-US" sz="1400" baseline="30000"/>
                      <a:t>-0,851x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'AR5'!$E$211:$E$216</c:f>
              <c:numCache>
                <c:formatCode>General</c:formatCode>
                <c:ptCount val="6"/>
                <c:pt idx="0">
                  <c:v>4.3740799999999993</c:v>
                </c:pt>
                <c:pt idx="1">
                  <c:v>3.607796</c:v>
                </c:pt>
                <c:pt idx="2">
                  <c:v>1.7586850000000001</c:v>
                </c:pt>
                <c:pt idx="3">
                  <c:v>0.77469699999999997</c:v>
                </c:pt>
                <c:pt idx="4">
                  <c:v>0.41051280000000001</c:v>
                </c:pt>
                <c:pt idx="5">
                  <c:v>0.1</c:v>
                </c:pt>
              </c:numCache>
            </c:numRef>
          </c:yVal>
        </c:ser>
        <c:axId val="63032704"/>
        <c:axId val="63038592"/>
      </c:scatterChart>
      <c:valAx>
        <c:axId val="63032704"/>
        <c:scaling>
          <c:orientation val="minMax"/>
        </c:scaling>
        <c:axPos val="b"/>
        <c:numFmt formatCode="General" sourceLinked="1"/>
        <c:tickLblPos val="nextTo"/>
        <c:crossAx val="63038592"/>
        <c:crosses val="autoZero"/>
        <c:crossBetween val="midCat"/>
      </c:valAx>
      <c:valAx>
        <c:axId val="63038592"/>
        <c:scaling>
          <c:orientation val="minMax"/>
        </c:scaling>
        <c:axPos val="l"/>
        <c:majorGridlines/>
        <c:numFmt formatCode="General" sourceLinked="1"/>
        <c:tickLblPos val="nextTo"/>
        <c:crossAx val="6303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1"/>
          <c:order val="1"/>
          <c:tx>
            <c:strRef>
              <c:f>'AR5'!$E$210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7.449693788276465E-4"/>
                  <c:y val="-0.30804790026246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9.8357e</a:t>
                    </a:r>
                    <a:r>
                      <a:rPr lang="en-US" sz="1400" baseline="30000"/>
                      <a:t>-0.851x</a:t>
                    </a:r>
                    <a:r>
                      <a:rPr lang="en-US" sz="1400" baseline="0"/>
                      <a:t>
R² = 0.9675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'AR5'!$E$211:$E$216</c:f>
              <c:numCache>
                <c:formatCode>General</c:formatCode>
                <c:ptCount val="6"/>
                <c:pt idx="0">
                  <c:v>4.3740799999999993</c:v>
                </c:pt>
                <c:pt idx="1">
                  <c:v>3.607796</c:v>
                </c:pt>
                <c:pt idx="2">
                  <c:v>1.7586850000000001</c:v>
                </c:pt>
                <c:pt idx="3">
                  <c:v>0.77469699999999997</c:v>
                </c:pt>
                <c:pt idx="4">
                  <c:v>0.41051280000000001</c:v>
                </c:pt>
                <c:pt idx="5">
                  <c:v>0.1</c:v>
                </c:pt>
              </c:numCache>
            </c:numRef>
          </c:yVal>
        </c:ser>
        <c:ser>
          <c:idx val="0"/>
          <c:order val="0"/>
          <c:tx>
            <c:strRef>
              <c:f>'AR5'!$C$210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7201443569553806"/>
                  <c:y val="-9.656641878098570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1,4577e</a:t>
                    </a:r>
                    <a:r>
                      <a:rPr lang="en-US" sz="1400" baseline="30000"/>
                      <a:t>-1,32x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'AR5'!$C$211:$C$215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8.7265999999999996E-2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</c:ser>
        <c:axId val="65162240"/>
        <c:axId val="65219200"/>
      </c:scatterChart>
      <c:valAx>
        <c:axId val="65162240"/>
        <c:scaling>
          <c:orientation val="minMax"/>
        </c:scaling>
        <c:axPos val="b"/>
        <c:numFmt formatCode="General" sourceLinked="1"/>
        <c:tickLblPos val="nextTo"/>
        <c:crossAx val="65219200"/>
        <c:crosses val="autoZero"/>
        <c:crossBetween val="midCat"/>
      </c:valAx>
      <c:valAx>
        <c:axId val="65219200"/>
        <c:scaling>
          <c:orientation val="minMax"/>
        </c:scaling>
        <c:axPos val="l"/>
        <c:majorGridlines/>
        <c:numFmt formatCode="General" sourceLinked="1"/>
        <c:tickLblPos val="nextTo"/>
        <c:crossAx val="6516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1"/>
          <c:order val="1"/>
          <c:tx>
            <c:strRef>
              <c:f>'AR5'!$C$210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7469991251093614"/>
                  <c:y val="-4.878864100320793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1.4577e</a:t>
                    </a:r>
                    <a:r>
                      <a:rPr lang="en-US" sz="1400" baseline="30000"/>
                      <a:t>-1.32x</a:t>
                    </a:r>
                    <a:r>
                      <a:rPr lang="en-US" sz="1400" baseline="0"/>
                      <a:t>
R² = 0.919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'AR5'!$C$211:$C$215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8.7265999999999996E-2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</c:ser>
        <c:ser>
          <c:idx val="0"/>
          <c:order val="0"/>
          <c:tx>
            <c:strRef>
              <c:f>'AR5'!$E$210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1.1716972878390198E-2"/>
                  <c:y val="-0.40152012248468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9,8357e</a:t>
                    </a:r>
                    <a:r>
                      <a:rPr lang="en-US" sz="1400" baseline="30000"/>
                      <a:t>-0,851x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'AR5'!$E$211:$E$216</c:f>
              <c:numCache>
                <c:formatCode>General</c:formatCode>
                <c:ptCount val="6"/>
                <c:pt idx="0">
                  <c:v>4.3740799999999993</c:v>
                </c:pt>
                <c:pt idx="1">
                  <c:v>3.607796</c:v>
                </c:pt>
                <c:pt idx="2">
                  <c:v>1.7586850000000001</c:v>
                </c:pt>
                <c:pt idx="3">
                  <c:v>0.77469699999999997</c:v>
                </c:pt>
                <c:pt idx="4">
                  <c:v>0.41051280000000001</c:v>
                </c:pt>
                <c:pt idx="5">
                  <c:v>0.1</c:v>
                </c:pt>
              </c:numCache>
            </c:numRef>
          </c:yVal>
        </c:ser>
        <c:axId val="64731776"/>
        <c:axId val="64801408"/>
      </c:scatterChart>
      <c:valAx>
        <c:axId val="64731776"/>
        <c:scaling>
          <c:orientation val="minMax"/>
        </c:scaling>
        <c:axPos val="b"/>
        <c:numFmt formatCode="General" sourceLinked="1"/>
        <c:tickLblPos val="nextTo"/>
        <c:crossAx val="64801408"/>
        <c:crosses val="autoZero"/>
        <c:crossBetween val="midCat"/>
      </c:valAx>
      <c:valAx>
        <c:axId val="64801408"/>
        <c:scaling>
          <c:orientation val="minMax"/>
        </c:scaling>
        <c:axPos val="l"/>
        <c:majorGridlines/>
        <c:numFmt formatCode="General" sourceLinked="1"/>
        <c:tickLblPos val="nextTo"/>
        <c:crossAx val="6473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axId val="64609280"/>
        <c:axId val="66065152"/>
      </c:scatterChart>
      <c:valAx>
        <c:axId val="646092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65152"/>
        <c:crosses val="autoZero"/>
        <c:crossBetween val="midCat"/>
      </c:valAx>
      <c:valAx>
        <c:axId val="66065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6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axId val="66086400"/>
        <c:axId val="66087936"/>
      </c:scatterChart>
      <c:valAx>
        <c:axId val="66086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87936"/>
        <c:crosses val="autoZero"/>
        <c:crossBetween val="midCat"/>
      </c:valAx>
      <c:valAx>
        <c:axId val="6608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axId val="66208512"/>
        <c:axId val="66210048"/>
      </c:scatterChart>
      <c:valAx>
        <c:axId val="66208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10048"/>
        <c:crosses val="autoZero"/>
        <c:crossBetween val="midCat"/>
      </c:valAx>
      <c:valAx>
        <c:axId val="66210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1.7553368328958881E-2"/>
                  <c:y val="-0.29081802274715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axId val="66280448"/>
        <c:axId val="66294528"/>
      </c:scatterChart>
      <c:valAx>
        <c:axId val="662804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94528"/>
        <c:crosses val="autoZero"/>
        <c:crossBetween val="midCat"/>
      </c:valAx>
      <c:valAx>
        <c:axId val="66294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8829177602799656E-2"/>
                  <c:y val="-0.34637357830271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axId val="66315776"/>
        <c:axId val="66317312"/>
      </c:scatterChart>
      <c:valAx>
        <c:axId val="663157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17312"/>
        <c:crosses val="autoZero"/>
        <c:crossBetween val="midCat"/>
      </c:valAx>
      <c:valAx>
        <c:axId val="6631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224409448818898E-3"/>
                  <c:y val="-0.44359580052493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axId val="66174336"/>
        <c:axId val="66184320"/>
      </c:scatterChart>
      <c:valAx>
        <c:axId val="661743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84320"/>
        <c:crosses val="autoZero"/>
        <c:crossBetween val="midCat"/>
      </c:valAx>
      <c:valAx>
        <c:axId val="66184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209550</xdr:colOff>
      <xdr:row>124</xdr:row>
      <xdr:rowOff>33337</xdr:rowOff>
    </xdr:from>
    <xdr:to>
      <xdr:col>11</xdr:col>
      <xdr:colOff>514350</xdr:colOff>
      <xdr:row>138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33337</xdr:colOff>
      <xdr:row>124</xdr:row>
      <xdr:rowOff>23812</xdr:rowOff>
    </xdr:from>
    <xdr:to>
      <xdr:col>19</xdr:col>
      <xdr:colOff>338137</xdr:colOff>
      <xdr:row>138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442912</xdr:colOff>
      <xdr:row>124</xdr:row>
      <xdr:rowOff>23812</xdr:rowOff>
    </xdr:from>
    <xdr:to>
      <xdr:col>27</xdr:col>
      <xdr:colOff>138112</xdr:colOff>
      <xdr:row>138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152400</xdr:colOff>
      <xdr:row>138</xdr:row>
      <xdr:rowOff>147637</xdr:rowOff>
    </xdr:from>
    <xdr:to>
      <xdr:col>11</xdr:col>
      <xdr:colOff>457200</xdr:colOff>
      <xdr:row>153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139</xdr:row>
      <xdr:rowOff>33337</xdr:rowOff>
    </xdr:from>
    <xdr:to>
      <xdr:col>19</xdr:col>
      <xdr:colOff>352425</xdr:colOff>
      <xdr:row>153</xdr:row>
      <xdr:rowOff>109537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504825</xdr:colOff>
      <xdr:row>139</xdr:row>
      <xdr:rowOff>52387</xdr:rowOff>
    </xdr:from>
    <xdr:to>
      <xdr:col>27</xdr:col>
      <xdr:colOff>200025</xdr:colOff>
      <xdr:row>153</xdr:row>
      <xdr:rowOff>128587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485775</xdr:colOff>
      <xdr:row>153</xdr:row>
      <xdr:rowOff>147637</xdr:rowOff>
    </xdr:from>
    <xdr:to>
      <xdr:col>27</xdr:col>
      <xdr:colOff>180975</xdr:colOff>
      <xdr:row>168</xdr:row>
      <xdr:rowOff>33337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428625</xdr:colOff>
      <xdr:row>173</xdr:row>
      <xdr:rowOff>80962</xdr:rowOff>
    </xdr:from>
    <xdr:to>
      <xdr:col>15</xdr:col>
      <xdr:colOff>123825</xdr:colOff>
      <xdr:row>187</xdr:row>
      <xdr:rowOff>157162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504825</xdr:colOff>
      <xdr:row>173</xdr:row>
      <xdr:rowOff>71437</xdr:rowOff>
    </xdr:from>
    <xdr:to>
      <xdr:col>23</xdr:col>
      <xdr:colOff>200025</xdr:colOff>
      <xdr:row>187</xdr:row>
      <xdr:rowOff>147637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519112</xdr:colOff>
      <xdr:row>188</xdr:row>
      <xdr:rowOff>100012</xdr:rowOff>
    </xdr:from>
    <xdr:to>
      <xdr:col>15</xdr:col>
      <xdr:colOff>214312</xdr:colOff>
      <xdr:row>202</xdr:row>
      <xdr:rowOff>176212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500062</xdr:colOff>
      <xdr:row>189</xdr:row>
      <xdr:rowOff>128587</xdr:rowOff>
    </xdr:from>
    <xdr:to>
      <xdr:col>23</xdr:col>
      <xdr:colOff>195262</xdr:colOff>
      <xdr:row>204</xdr:row>
      <xdr:rowOff>14287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533400</xdr:colOff>
      <xdr:row>208</xdr:row>
      <xdr:rowOff>152400</xdr:rowOff>
    </xdr:from>
    <xdr:to>
      <xdr:col>14</xdr:col>
      <xdr:colOff>228600</xdr:colOff>
      <xdr:row>223</xdr:row>
      <xdr:rowOff>38100</xdr:rowOff>
    </xdr:to>
    <xdr:graphicFrame macro="">
      <xdr:nvGraphicFramePr>
        <xdr:cNvPr id="29" name="Grafiek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38100</xdr:colOff>
      <xdr:row>208</xdr:row>
      <xdr:rowOff>171450</xdr:rowOff>
    </xdr:from>
    <xdr:to>
      <xdr:col>22</xdr:col>
      <xdr:colOff>342900</xdr:colOff>
      <xdr:row>223</xdr:row>
      <xdr:rowOff>57150</xdr:rowOff>
    </xdr:to>
    <xdr:graphicFrame macro="">
      <xdr:nvGraphicFramePr>
        <xdr:cNvPr id="32" name="Grafiek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571500</xdr:colOff>
      <xdr:row>223</xdr:row>
      <xdr:rowOff>180975</xdr:rowOff>
    </xdr:from>
    <xdr:to>
      <xdr:col>14</xdr:col>
      <xdr:colOff>266700</xdr:colOff>
      <xdr:row>238</xdr:row>
      <xdr:rowOff>66675</xdr:rowOff>
    </xdr:to>
    <xdr:graphicFrame macro="">
      <xdr:nvGraphicFramePr>
        <xdr:cNvPr id="33" name="Grafiek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409575</xdr:colOff>
      <xdr:row>224</xdr:row>
      <xdr:rowOff>76200</xdr:rowOff>
    </xdr:from>
    <xdr:to>
      <xdr:col>22</xdr:col>
      <xdr:colOff>104775</xdr:colOff>
      <xdr:row>238</xdr:row>
      <xdr:rowOff>152400</xdr:rowOff>
    </xdr:to>
    <xdr:graphicFrame macro="">
      <xdr:nvGraphicFramePr>
        <xdr:cNvPr id="34" name="Grafiek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219075</xdr:colOff>
      <xdr:row>209</xdr:row>
      <xdr:rowOff>76200</xdr:rowOff>
    </xdr:from>
    <xdr:to>
      <xdr:col>29</xdr:col>
      <xdr:colOff>523875</xdr:colOff>
      <xdr:row>223</xdr:row>
      <xdr:rowOff>152400</xdr:rowOff>
    </xdr:to>
    <xdr:graphicFrame macro="">
      <xdr:nvGraphicFramePr>
        <xdr:cNvPr id="35" name="Grafiek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37" name="Grafiek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241</xdr:row>
      <xdr:rowOff>0</xdr:rowOff>
    </xdr:from>
    <xdr:to>
      <xdr:col>14</xdr:col>
      <xdr:colOff>304800</xdr:colOff>
      <xdr:row>255</xdr:row>
      <xdr:rowOff>76200</xdr:rowOff>
    </xdr:to>
    <xdr:graphicFrame macro="">
      <xdr:nvGraphicFramePr>
        <xdr:cNvPr id="38" name="Grafiek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1"/>
  <sheetViews>
    <sheetView tabSelected="1" topLeftCell="H238" workbookViewId="0">
      <selection activeCell="H242" sqref="H242"/>
    </sheetView>
  </sheetViews>
  <sheetFormatPr defaultRowHeight="15"/>
  <cols>
    <col min="2" max="2" width="12.42578125" customWidth="1"/>
    <col min="3" max="3" width="12" bestFit="1" customWidth="1"/>
    <col min="4" max="4" width="11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>
      <c r="F19" t="s">
        <v>5</v>
      </c>
    </row>
    <row r="21" spans="1:6">
      <c r="A21" t="s">
        <v>4</v>
      </c>
    </row>
    <row r="22" spans="1:6">
      <c r="A22" t="s">
        <v>0</v>
      </c>
      <c r="B22" t="s">
        <v>1</v>
      </c>
      <c r="C22" t="s">
        <v>2</v>
      </c>
      <c r="D22" t="s">
        <v>3</v>
      </c>
    </row>
    <row r="23" spans="1:6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>
      <c r="A25">
        <v>1.9323999999999999</v>
      </c>
      <c r="B25">
        <v>1</v>
      </c>
      <c r="C25">
        <v>0.36249999999999999</v>
      </c>
      <c r="D25">
        <v>10.49</v>
      </c>
    </row>
    <row r="26" spans="1:6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>
      <c r="A28">
        <v>4.1852</v>
      </c>
      <c r="B28">
        <v>5.7799999999999997E-2</v>
      </c>
      <c r="C28">
        <v>8.9999999999999998E-4</v>
      </c>
      <c r="D28">
        <v>0.4214</v>
      </c>
    </row>
    <row r="31" spans="1:6">
      <c r="B31" t="s">
        <v>7</v>
      </c>
    </row>
    <row r="33" spans="1:4">
      <c r="C33" t="s">
        <v>8</v>
      </c>
    </row>
    <row r="35" spans="1:4">
      <c r="D35" t="s">
        <v>9</v>
      </c>
    </row>
    <row r="39" spans="1:4">
      <c r="A39" t="s">
        <v>0</v>
      </c>
      <c r="B39" t="s">
        <v>1</v>
      </c>
      <c r="C39" t="s">
        <v>2</v>
      </c>
      <c r="D39" t="s">
        <v>3</v>
      </c>
    </row>
    <row r="40" spans="1:4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>
      <c r="A43">
        <v>2.2383000000000002</v>
      </c>
      <c r="B43" s="2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>
      <c r="A45">
        <v>4.1852</v>
      </c>
      <c r="B45">
        <v>5.7799999999999997E-2</v>
      </c>
      <c r="C45">
        <v>8.9999999999999998E-4</v>
      </c>
      <c r="D45">
        <v>0.4214</v>
      </c>
    </row>
    <row r="50" spans="6:14">
      <c r="F50" t="s">
        <v>6</v>
      </c>
    </row>
    <row r="64" spans="6:14">
      <c r="N64" t="s">
        <v>5</v>
      </c>
    </row>
    <row r="65" spans="29:29">
      <c r="AC65" t="s">
        <v>5</v>
      </c>
    </row>
    <row r="80" spans="29:29">
      <c r="AC80" t="s">
        <v>5</v>
      </c>
    </row>
    <row r="125" spans="1:4">
      <c r="A125" t="s">
        <v>10</v>
      </c>
    </row>
    <row r="126" spans="1:4">
      <c r="A126" t="s">
        <v>0</v>
      </c>
      <c r="B126" t="s">
        <v>1</v>
      </c>
      <c r="C126" t="s">
        <v>2</v>
      </c>
      <c r="D126" t="s">
        <v>3</v>
      </c>
    </row>
    <row r="127" spans="1:4">
      <c r="A127">
        <v>0.69289999999999996</v>
      </c>
      <c r="B127">
        <v>1.7387779999999999</v>
      </c>
      <c r="C127">
        <v>0.53590020000000005</v>
      </c>
      <c r="D127">
        <v>7.8924479999999999</v>
      </c>
    </row>
    <row r="128" spans="1:4">
      <c r="A128">
        <v>1.3496999999999999</v>
      </c>
      <c r="B128">
        <v>1</v>
      </c>
      <c r="C128">
        <v>0.25178410000000001</v>
      </c>
      <c r="D128">
        <v>8.3461730000000003</v>
      </c>
    </row>
    <row r="129" spans="1:4">
      <c r="A129">
        <v>1.9323999999999999</v>
      </c>
      <c r="B129">
        <v>1.1164050000000001</v>
      </c>
      <c r="C129">
        <v>0.3575238</v>
      </c>
      <c r="D129">
        <v>10.34642</v>
      </c>
    </row>
    <row r="130" spans="1:4">
      <c r="A130">
        <v>2.2383000000000002</v>
      </c>
      <c r="B130" s="1">
        <v>0.2418014</v>
      </c>
      <c r="C130">
        <v>5.9455960000000002E-2</v>
      </c>
      <c r="D130">
        <v>1.591512</v>
      </c>
    </row>
    <row r="131" spans="1:4">
      <c r="A131">
        <v>2.9205000000000001</v>
      </c>
      <c r="B131">
        <v>0.1883726</v>
      </c>
      <c r="C131">
        <v>-4.2166339999999997E-2</v>
      </c>
      <c r="D131">
        <v>1.820619</v>
      </c>
    </row>
    <row r="132" spans="1:4">
      <c r="A132">
        <v>4.1852</v>
      </c>
      <c r="B132">
        <v>7.0477849999999995E-2</v>
      </c>
      <c r="C132">
        <v>8.5210259999999997E-4</v>
      </c>
      <c r="D132">
        <v>0.50863190000000003</v>
      </c>
    </row>
    <row r="135" spans="1:4">
      <c r="A135">
        <v>1.9323999999999999</v>
      </c>
      <c r="B135">
        <f>3.6792*EXP(-0.968*A129)</f>
        <v>0.5667325029055762</v>
      </c>
      <c r="D135" s="3">
        <f>31.84*EXP(-0.986*A127)</f>
        <v>16.079158993377504</v>
      </c>
    </row>
    <row r="138" spans="1:4">
      <c r="A138" t="s">
        <v>0</v>
      </c>
      <c r="B138" t="s">
        <v>1</v>
      </c>
      <c r="C138" t="s">
        <v>2</v>
      </c>
      <c r="D138" t="s">
        <v>3</v>
      </c>
    </row>
    <row r="139" spans="1:4">
      <c r="A139">
        <v>0.69289999999999996</v>
      </c>
      <c r="B139">
        <v>1.7387779999999999</v>
      </c>
      <c r="C139">
        <v>0.53590020000000005</v>
      </c>
      <c r="D139" s="3">
        <f>28.84*EXP(-0.986*A127)</f>
        <v>14.56416285706681</v>
      </c>
    </row>
    <row r="140" spans="1:4">
      <c r="A140">
        <v>1.3496999999999999</v>
      </c>
      <c r="B140">
        <v>1</v>
      </c>
      <c r="C140">
        <v>0.25178410000000001</v>
      </c>
      <c r="D140">
        <v>8.3461730000000003</v>
      </c>
    </row>
    <row r="141" spans="1:4">
      <c r="A141">
        <v>1.9323999999999999</v>
      </c>
      <c r="B141">
        <f>3.6792*EXP(-0.968*A135)</f>
        <v>0.5667325029055762</v>
      </c>
      <c r="C141">
        <f>2.7593*EXP(-1.884*A141)</f>
        <v>7.2391631330646175E-2</v>
      </c>
      <c r="D141" s="3">
        <f>28.84*EXP(-0.986*A129)</f>
        <v>4.2905585063078115</v>
      </c>
    </row>
    <row r="142" spans="1:4">
      <c r="A142">
        <v>2.2383000000000002</v>
      </c>
      <c r="B142" s="1">
        <v>0.2418014</v>
      </c>
      <c r="C142">
        <v>5.9455960000000002E-2</v>
      </c>
      <c r="D142">
        <f>28.84*EXP(-0.986*A130)</f>
        <v>3.1733871290295386</v>
      </c>
    </row>
    <row r="143" spans="1:4">
      <c r="A143">
        <v>2.9205000000000001</v>
      </c>
      <c r="B143">
        <v>0.1883726</v>
      </c>
      <c r="C143">
        <f>2.7593*EXP(-1.884*A143)</f>
        <v>1.1251599579133463E-2</v>
      </c>
      <c r="D143">
        <v>1.820619</v>
      </c>
    </row>
    <row r="144" spans="1:4">
      <c r="A144">
        <v>4.1852</v>
      </c>
      <c r="B144">
        <v>7.0477849999999995E-2</v>
      </c>
      <c r="C144">
        <v>8.5210259999999997E-4</v>
      </c>
      <c r="D144">
        <v>0.50863190000000003</v>
      </c>
    </row>
    <row r="172" spans="1:6">
      <c r="A172" t="s">
        <v>12</v>
      </c>
    </row>
    <row r="173" spans="1:6">
      <c r="A173" t="s">
        <v>10</v>
      </c>
    </row>
    <row r="174" spans="1:6">
      <c r="A174" t="s">
        <v>0</v>
      </c>
      <c r="B174" t="s">
        <v>1</v>
      </c>
      <c r="C174" t="s">
        <v>2</v>
      </c>
      <c r="D174" t="s">
        <v>3</v>
      </c>
      <c r="F174" t="s">
        <v>11</v>
      </c>
    </row>
    <row r="175" spans="1:6">
      <c r="A175">
        <v>0.69289999999999996</v>
      </c>
      <c r="B175">
        <v>1.7387779999999999</v>
      </c>
      <c r="C175">
        <v>0.69276470000000001</v>
      </c>
      <c r="D175">
        <v>4.2740799999999997</v>
      </c>
      <c r="F175">
        <f t="shared" ref="F175:F180" si="0">(B175-C175)/(D175-C175)</f>
        <v>0.29207517696082219</v>
      </c>
    </row>
    <row r="176" spans="1:6">
      <c r="A176">
        <v>1.3496999999999999</v>
      </c>
      <c r="B176">
        <v>1</v>
      </c>
      <c r="C176">
        <v>0.30195050000000001</v>
      </c>
      <c r="D176">
        <v>3.5077959999999999</v>
      </c>
      <c r="F176">
        <f t="shared" si="0"/>
        <v>0.21774271405156614</v>
      </c>
    </row>
    <row r="177" spans="1:6">
      <c r="A177">
        <v>1.9323999999999999</v>
      </c>
      <c r="B177">
        <v>0.5667325029055762</v>
      </c>
      <c r="C177">
        <v>0.52324910000000002</v>
      </c>
      <c r="D177">
        <v>2.9232469999999999</v>
      </c>
      <c r="F177">
        <f t="shared" si="0"/>
        <v>1.8118100397327922E-2</v>
      </c>
    </row>
    <row r="178" spans="1:6">
      <c r="A178">
        <v>2.2383000000000002</v>
      </c>
      <c r="B178" s="1">
        <v>0.2418014</v>
      </c>
      <c r="C178">
        <v>7.4589890000000006E-2</v>
      </c>
      <c r="D178">
        <v>1.116473</v>
      </c>
      <c r="F178">
        <f t="shared" si="0"/>
        <v>0.16048970215094474</v>
      </c>
    </row>
    <row r="179" spans="1:6">
      <c r="A179">
        <v>2.9205000000000001</v>
      </c>
      <c r="B179">
        <v>0.1883726</v>
      </c>
      <c r="C179">
        <v>1.2652679999999999E-2</v>
      </c>
      <c r="D179">
        <v>0.67469699999999999</v>
      </c>
      <c r="F179">
        <f t="shared" si="0"/>
        <v>0.26542017609938862</v>
      </c>
    </row>
    <row r="180" spans="1:6">
      <c r="A180">
        <v>4.1852</v>
      </c>
      <c r="B180">
        <v>3.9502240000000001E-2</v>
      </c>
      <c r="C180">
        <v>0.01</v>
      </c>
      <c r="D180">
        <v>0.31051279999999998</v>
      </c>
      <c r="F180">
        <f t="shared" si="0"/>
        <v>9.8172989636381547E-2</v>
      </c>
    </row>
    <row r="182" spans="1:6">
      <c r="A182" t="s">
        <v>0</v>
      </c>
      <c r="B182" t="s">
        <v>1</v>
      </c>
      <c r="C182" t="s">
        <v>2</v>
      </c>
      <c r="D182" t="s">
        <v>3</v>
      </c>
      <c r="F182" t="s">
        <v>11</v>
      </c>
    </row>
    <row r="183" spans="1:6">
      <c r="A183">
        <v>0.69289999999999996</v>
      </c>
      <c r="B183">
        <v>1.7387779999999999</v>
      </c>
      <c r="C183">
        <v>0.69276470000000001</v>
      </c>
      <c r="D183" s="4">
        <f>9.1525*EXP(-0.823*A183)</f>
        <v>5.1746430763139664</v>
      </c>
      <c r="F183">
        <f>(B183-C183)/(D183-C183)</f>
        <v>0.23338725689836168</v>
      </c>
    </row>
    <row r="184" spans="1:6">
      <c r="A184">
        <v>1.3496999999999999</v>
      </c>
      <c r="B184">
        <v>1</v>
      </c>
      <c r="C184">
        <v>0.30195050000000001</v>
      </c>
      <c r="D184">
        <v>3.5077959999999999</v>
      </c>
      <c r="F184">
        <f t="shared" ref="F184:F188" si="1">(B184-C184)/(D184-C184)</f>
        <v>0.21774271405156614</v>
      </c>
    </row>
    <row r="185" spans="1:6">
      <c r="A185">
        <v>1.9323999999999999</v>
      </c>
      <c r="B185" s="4">
        <v>0.5667325029055762</v>
      </c>
      <c r="C185" s="4">
        <f>2.1434*EXP(-1.378*A185)</f>
        <v>0.14950075339939764</v>
      </c>
      <c r="D185" s="4">
        <f>9.1525*EXP(-0.823*A185)</f>
        <v>1.8657476659162955</v>
      </c>
      <c r="F185">
        <f t="shared" si="1"/>
        <v>0.2431070648769896</v>
      </c>
    </row>
    <row r="186" spans="1:6">
      <c r="A186">
        <v>2.2383000000000002</v>
      </c>
      <c r="B186">
        <v>0.2418014</v>
      </c>
      <c r="C186">
        <v>7.4589890000000006E-2</v>
      </c>
      <c r="D186">
        <v>1.116473</v>
      </c>
      <c r="F186">
        <f t="shared" si="1"/>
        <v>0.16048970215094474</v>
      </c>
    </row>
    <row r="187" spans="1:6">
      <c r="A187">
        <v>2.9205000000000001</v>
      </c>
      <c r="B187">
        <v>0.1883726</v>
      </c>
      <c r="C187">
        <v>1.2652679999999999E-2</v>
      </c>
      <c r="D187">
        <v>0.67469699999999999</v>
      </c>
      <c r="F187">
        <f t="shared" si="1"/>
        <v>0.26542017609938862</v>
      </c>
    </row>
    <row r="188" spans="1:6">
      <c r="A188">
        <v>4.1852</v>
      </c>
      <c r="B188">
        <v>3.9502240000000001E-2</v>
      </c>
      <c r="C188">
        <v>0</v>
      </c>
      <c r="D188">
        <v>0.31051279999999998</v>
      </c>
      <c r="F188">
        <f t="shared" si="1"/>
        <v>0.12721614052625208</v>
      </c>
    </row>
    <row r="189" spans="1:6">
      <c r="F189">
        <f>AVERAGE(F183:F188)</f>
        <v>0.20789384243391718</v>
      </c>
    </row>
    <row r="208" spans="1:1">
      <c r="A208" t="s">
        <v>13</v>
      </c>
    </row>
    <row r="209" spans="1:6">
      <c r="A209" t="s">
        <v>10</v>
      </c>
    </row>
    <row r="210" spans="1:6">
      <c r="A210" t="s">
        <v>0</v>
      </c>
      <c r="B210" t="s">
        <v>1</v>
      </c>
      <c r="C210" t="s">
        <v>2</v>
      </c>
      <c r="D210" t="s">
        <v>3</v>
      </c>
      <c r="E210" t="s">
        <v>3</v>
      </c>
      <c r="F210" t="s">
        <v>11</v>
      </c>
    </row>
    <row r="211" spans="1:6">
      <c r="A211">
        <v>0.686164</v>
      </c>
      <c r="B211">
        <v>1.7387779999999999</v>
      </c>
      <c r="C211">
        <v>0.69276470000000001</v>
      </c>
      <c r="D211">
        <v>4.2740799999999997</v>
      </c>
      <c r="E211">
        <f>D211+0.1</f>
        <v>4.3740799999999993</v>
      </c>
      <c r="F211">
        <f t="shared" ref="F211:F215" si="2">(B211-C211)/(D211-C211)</f>
        <v>0.29207517696082219</v>
      </c>
    </row>
    <row r="212" spans="1:6">
      <c r="A212">
        <v>1.313366</v>
      </c>
      <c r="B212">
        <v>1</v>
      </c>
      <c r="C212">
        <v>0.30195050000000001</v>
      </c>
      <c r="D212">
        <v>3.5077959999999999</v>
      </c>
      <c r="E212">
        <f t="shared" ref="E212:E216" si="3">D212+0.1</f>
        <v>3.607796</v>
      </c>
      <c r="F212">
        <f t="shared" si="2"/>
        <v>0.21774271405156614</v>
      </c>
    </row>
    <row r="213" spans="1:6">
      <c r="A213">
        <v>2.1761309999999998</v>
      </c>
      <c r="B213">
        <v>0.515459</v>
      </c>
      <c r="C213">
        <v>8.7265999999999996E-2</v>
      </c>
      <c r="D213">
        <v>1.658685</v>
      </c>
      <c r="E213">
        <f t="shared" si="3"/>
        <v>1.7586850000000001</v>
      </c>
      <c r="F213">
        <f t="shared" si="2"/>
        <v>0.27248811424578678</v>
      </c>
    </row>
    <row r="214" spans="1:6">
      <c r="A214">
        <v>2.9109790000000002</v>
      </c>
      <c r="B214">
        <v>0.1883726</v>
      </c>
      <c r="C214">
        <v>1.2652679999999999E-2</v>
      </c>
      <c r="D214">
        <v>0.67469699999999999</v>
      </c>
      <c r="E214">
        <f t="shared" si="3"/>
        <v>0.77469699999999997</v>
      </c>
      <c r="F214">
        <f t="shared" si="2"/>
        <v>0.26542017609938862</v>
      </c>
    </row>
    <row r="215" spans="1:6">
      <c r="A215">
        <v>4.1693759999999997</v>
      </c>
      <c r="B215">
        <v>3.9502240000000001E-2</v>
      </c>
      <c r="C215">
        <v>0.01</v>
      </c>
      <c r="D215">
        <v>0.31051279999999998</v>
      </c>
      <c r="E215">
        <f t="shared" si="3"/>
        <v>0.41051280000000001</v>
      </c>
      <c r="F215">
        <f t="shared" si="2"/>
        <v>9.8172989636381547E-2</v>
      </c>
    </row>
    <row r="216" spans="1:6">
      <c r="A216">
        <v>5</v>
      </c>
      <c r="D216">
        <v>0</v>
      </c>
      <c r="E216">
        <f t="shared" si="3"/>
        <v>0.1</v>
      </c>
    </row>
    <row r="219" spans="1:6">
      <c r="D219" s="4"/>
    </row>
    <row r="221" spans="1:6">
      <c r="B221" s="4"/>
      <c r="C221" s="4"/>
      <c r="D2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18" sqref="A1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Stijn</cp:lastModifiedBy>
  <dcterms:created xsi:type="dcterms:W3CDTF">2017-08-31T09:32:59Z</dcterms:created>
  <dcterms:modified xsi:type="dcterms:W3CDTF">2017-12-20T15:32:50Z</dcterms:modified>
</cp:coreProperties>
</file>