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НА САЙТ\На внешний сайт\CPI\"/>
    </mc:Choice>
  </mc:AlternateContent>
  <bookViews>
    <workbookView xWindow="0" yWindow="0" windowWidth="25200" windowHeight="11700" activeTab="3"/>
  </bookViews>
  <sheets>
    <sheet name="0" sheetId="54" r:id="rId1"/>
    <sheet name="1" sheetId="87" r:id="rId2"/>
    <sheet name="2" sheetId="88" r:id="rId3"/>
    <sheet name="3" sheetId="8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C">#REF!</definedName>
    <definedName name="\D">#REF!</definedName>
    <definedName name="\E">#REF!</definedName>
    <definedName name="\H">#REF!</definedName>
    <definedName name="\K">#REF!</definedName>
    <definedName name="\L">#REF!</definedName>
    <definedName name="\P">#REF!</definedName>
    <definedName name="\Q">#REF!</definedName>
    <definedName name="\S">#REF!</definedName>
    <definedName name="\T">#REF!</definedName>
    <definedName name="\V">#REF!</definedName>
    <definedName name="\W">#REF!</definedName>
    <definedName name="\X">#REF!</definedName>
    <definedName name="___________tab06">#REF!</definedName>
    <definedName name="___________tab07">#REF!</definedName>
    <definedName name="___________Tab1">#REF!</definedName>
    <definedName name="___________UKR1">#REF!</definedName>
    <definedName name="___________UKR2">#REF!</definedName>
    <definedName name="___________UKR3">#REF!</definedName>
    <definedName name="__________tab06">#REF!</definedName>
    <definedName name="__________tab07">#REF!</definedName>
    <definedName name="__________Tab1">#REF!</definedName>
    <definedName name="__________UKR1">#REF!</definedName>
    <definedName name="__________UKR2">#REF!</definedName>
    <definedName name="__________UKR3">#REF!</definedName>
    <definedName name="_________tab06">#REF!</definedName>
    <definedName name="_________tab07">#REF!</definedName>
    <definedName name="_________Tab1">#REF!</definedName>
    <definedName name="_________UKR1">#REF!</definedName>
    <definedName name="_________UKR2">#REF!</definedName>
    <definedName name="_________UKR3">#REF!</definedName>
    <definedName name="________tab06">#REF!</definedName>
    <definedName name="________tab07">#REF!</definedName>
    <definedName name="________Tab1">#REF!</definedName>
    <definedName name="________UKR1">#REF!</definedName>
    <definedName name="________UKR2">#REF!</definedName>
    <definedName name="________UKR3">#REF!</definedName>
    <definedName name="_______tab06">#REF!</definedName>
    <definedName name="_______tab07">#REF!</definedName>
    <definedName name="_______Tab1">#REF!</definedName>
    <definedName name="_______UKR1">#REF!</definedName>
    <definedName name="_______UKR2">#REF!</definedName>
    <definedName name="_______UKR3">#REF!</definedName>
    <definedName name="______tab06">#REF!</definedName>
    <definedName name="______tab07">#REF!</definedName>
    <definedName name="______Tab1">#REF!</definedName>
    <definedName name="______UKR1">#REF!</definedName>
    <definedName name="______UKR2">#REF!</definedName>
    <definedName name="______UKR3">#REF!</definedName>
    <definedName name="_____tab06">#REF!</definedName>
    <definedName name="_____tab07">#REF!</definedName>
    <definedName name="_____Tab1">#REF!</definedName>
    <definedName name="_____UKR1">#REF!</definedName>
    <definedName name="_____UKR2">#REF!</definedName>
    <definedName name="_____UKR3">#REF!</definedName>
    <definedName name="____tab06">#REF!</definedName>
    <definedName name="____tab07">#REF!</definedName>
    <definedName name="____Tab1">#REF!</definedName>
    <definedName name="____UKR1">#REF!</definedName>
    <definedName name="____UKR2">#REF!</definedName>
    <definedName name="____UKR3">#REF!</definedName>
    <definedName name="___tab06">#REF!</definedName>
    <definedName name="___tab07">#REF!</definedName>
    <definedName name="___Tab1">#REF!</definedName>
    <definedName name="___UKR1">#REF!</definedName>
    <definedName name="___UKR2">#REF!</definedName>
    <definedName name="___UKR3">#REF!</definedName>
    <definedName name="__tab06">#REF!</definedName>
    <definedName name="__tab07">#REF!</definedName>
    <definedName name="__Tab1">#REF!</definedName>
    <definedName name="__UKR1">#REF!</definedName>
    <definedName name="__UKR2">#REF!</definedName>
    <definedName name="__UKR3">#REF!</definedName>
    <definedName name="_2Macros_Import_.qbop">[1]!'[Macros Import].qbop'</definedName>
    <definedName name="_cpi2">#REF!</definedName>
    <definedName name="_DVM3">#REF!</definedName>
    <definedName name="_Fill" hidden="1">#REF!</definedName>
    <definedName name="_M3">#REF!</definedName>
    <definedName name="_Mn2" localSheetId="0" hidden="1">{#N/A,#N/A,FALSE,"т02бд"}</definedName>
    <definedName name="_Mn2" hidden="1">{#N/A,#N/A,FALSE,"т02бд"}</definedName>
    <definedName name="_t04" localSheetId="0" hidden="1">{#N/A,#N/A,FALSE,"т04"}</definedName>
    <definedName name="_t04" hidden="1">{#N/A,#N/A,FALSE,"т04"}</definedName>
    <definedName name="_t06" localSheetId="0" hidden="1">{#N/A,#N/A,FALSE,"т04"}</definedName>
    <definedName name="_t06" hidden="1">{#N/A,#N/A,FALSE,"т04"}</definedName>
    <definedName name="_tab06">#REF!</definedName>
    <definedName name="_tab07">#REF!</definedName>
    <definedName name="_Tab1">#REF!</definedName>
    <definedName name="_UKR1">#REF!</definedName>
    <definedName name="_UKR2">#REF!</definedName>
    <definedName name="_UKR3">#REF!</definedName>
    <definedName name="_VM3">#REF!</definedName>
    <definedName name="_wpi2">#REF!</definedName>
    <definedName name="a">#REF!</definedName>
    <definedName name="aaa" localSheetId="0" hidden="1">{#N/A,#N/A,FALSE,"т02бд"}</definedName>
    <definedName name="aaa" hidden="1">{#N/A,#N/A,FALSE,"т02бд"}</definedName>
    <definedName name="AGR">[2]C!$L$14</definedName>
    <definedName name="AGR_F">#REF!</definedName>
    <definedName name="AGR_P">#REF!</definedName>
    <definedName name="AGRM">#REF!</definedName>
    <definedName name="AGRMY">#REF!</definedName>
    <definedName name="AGRR">[2]C!$L$15</definedName>
    <definedName name="AGRR_F">#REF!</definedName>
    <definedName name="AGRR_P">#REF!</definedName>
    <definedName name="AGRRMY">#REF!</definedName>
    <definedName name="AGRY">#REF!</definedName>
    <definedName name="All_Data">#REF!</definedName>
    <definedName name="asasa" localSheetId="0" hidden="1">{#N/A,#N/A,FALSE,"т02бд"}</definedName>
    <definedName name="asasa" hidden="1">{#N/A,#N/A,FALSE,"т02бд"}</definedName>
    <definedName name="b" localSheetId="0" hidden="1">{#N/A,#N/A,FALSE,"т02бд"}</definedName>
    <definedName name="b" hidden="1">{#N/A,#N/A,FALSE,"т02бд"}</definedName>
    <definedName name="Balance_of_payments">#REF!</definedName>
    <definedName name="BASE">[3]Links!$B$10</definedName>
    <definedName name="BASEMY">[3]Links!$B$55</definedName>
    <definedName name="BASEPA">[3]Links!$B$73</definedName>
    <definedName name="BASEY">[3]Links!$B$19</definedName>
    <definedName name="BAZA">'[4]Мульт-ор М2, швидкість'!$E$1:$E$65536</definedName>
    <definedName name="bbb" localSheetId="0" hidden="1">{#N/A,#N/A,FALSE,"т02бд"}</definedName>
    <definedName name="bbb" hidden="1">{#N/A,#N/A,FALSE,"т02бд"}</definedName>
    <definedName name="BDEF">[2]C!$L$35</definedName>
    <definedName name="BDEF_f">#REF!</definedName>
    <definedName name="BDEFG">#REF!</definedName>
    <definedName name="BDEFgdp_f">#REF!</definedName>
    <definedName name="BDEFM">#REF!</definedName>
    <definedName name="BDEFMG">#REF!</definedName>
    <definedName name="BEXP">[2]C!$L$34</definedName>
    <definedName name="BEXP_F">#REF!</definedName>
    <definedName name="BEXP_P">#REF!</definedName>
    <definedName name="BEXPG">#REF!</definedName>
    <definedName name="BEXPgdp_f">#REF!</definedName>
    <definedName name="BEXPM">#REF!</definedName>
    <definedName name="BEXPMG">#REF!</definedName>
    <definedName name="BGS">[2]C!$L$43</definedName>
    <definedName name="BGSG">#REF!</definedName>
    <definedName name="BGSM">#REF!</definedName>
    <definedName name="BGSMG">#REF!</definedName>
    <definedName name="BGSY">#REF!</definedName>
    <definedName name="BGSYG">#REF!</definedName>
    <definedName name="BOP_Y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BOP_Y" hidden="1">{"BOP_TAB",#N/A,FALSE,"N";"MIDTERM_TAB",#N/A,FALSE,"O";"FUND_CRED",#N/A,FALSE,"P";"DEBT_TAB1",#N/A,FALSE,"Q";"DEBT_TAB2",#N/A,FALSE,"Q";"FORFIN_TAB1",#N/A,FALSE,"R";"FORFIN_TAB2",#N/A,FALSE,"R";"BOP_ANALY",#N/A,FALSE,"U"}</definedName>
    <definedName name="bp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bp" hidden="1">{"BOP_TAB",#N/A,FALSE,"N";"MIDTERM_TAB",#N/A,FALSE,"O";"FUND_CRED",#N/A,FALSE,"P";"DEBT_TAB1",#N/A,FALSE,"Q";"DEBT_TAB2",#N/A,FALSE,"Q";"FORFIN_TAB1",#N/A,FALSE,"R";"FORFIN_TAB2",#N/A,FALSE,"R";"BOP_ANALY",#N/A,FALSE,"U"}</definedName>
    <definedName name="BREV">[2]C!$L$32</definedName>
    <definedName name="BREV_F">#REF!</definedName>
    <definedName name="BREV_P">#REF!</definedName>
    <definedName name="BREVG">#REF!</definedName>
    <definedName name="BREVgdp_f">#REF!</definedName>
    <definedName name="BREVM">#REF!</definedName>
    <definedName name="BREVMG">#REF!</definedName>
    <definedName name="BRO">#REF!</definedName>
    <definedName name="BudArrears">#REF!</definedName>
    <definedName name="budfin">#REF!</definedName>
    <definedName name="Budget">#REF!</definedName>
    <definedName name="budget_financing">#REF!</definedName>
    <definedName name="bull">#REF!</definedName>
    <definedName name="Central">#REF!</definedName>
    <definedName name="CONS_f">#REF!</definedName>
    <definedName name="CPI">#REF!</definedName>
    <definedName name="CPI_F">#REF!</definedName>
    <definedName name="CPI_I">#REF!</definedName>
    <definedName name="CPI_P">#REF!</definedName>
    <definedName name="CPIA_f">#REF!</definedName>
    <definedName name="CPIADDR">#REF!</definedName>
    <definedName name="CPIAVG">[2]C!$L$9</definedName>
    <definedName name="CPIAVG_F">#REF!</definedName>
    <definedName name="CPIAVG_P">#REF!</definedName>
    <definedName name="CPICA">#REF!</definedName>
    <definedName name="CPIF">#REF!</definedName>
    <definedName name="CPIF_F">#REF!</definedName>
    <definedName name="CPIFA_f">#REF!</definedName>
    <definedName name="CPIFAVG_F">#REF!</definedName>
    <definedName name="CPIFCA">#REF!</definedName>
    <definedName name="CPIFmov_f">#REF!</definedName>
    <definedName name="CPIFMY">#REF!</definedName>
    <definedName name="CPIFMYA">#REF!</definedName>
    <definedName name="CPIFY">#REF!</definedName>
    <definedName name="CPImov_f">#REF!</definedName>
    <definedName name="CPIMY">#REF!</definedName>
    <definedName name="cpimya">#REF!</definedName>
    <definedName name="CPINF">#REF!</definedName>
    <definedName name="CPINF_F">#REF!</definedName>
    <definedName name="CPINFA_f">#REF!</definedName>
    <definedName name="CPINFAVG_F">#REF!</definedName>
    <definedName name="CPINFCA">#REF!</definedName>
    <definedName name="CPINFmov_f">#REF!</definedName>
    <definedName name="CPINFMY">#REF!</definedName>
    <definedName name="CPINFMYA">#REF!</definedName>
    <definedName name="CPINFY">#REF!</definedName>
    <definedName name="CPIS">#REF!</definedName>
    <definedName name="CPIS_F">#REF!</definedName>
    <definedName name="CPISA_f">#REF!</definedName>
    <definedName name="CPISAVG_F">#REF!</definedName>
    <definedName name="CPISCA">#REF!</definedName>
    <definedName name="CPISmov_f">#REF!</definedName>
    <definedName name="CPISMY">#REF!</definedName>
    <definedName name="CPISMYA">#REF!</definedName>
    <definedName name="CPISY">#REF!</definedName>
    <definedName name="CPIY">#REF!</definedName>
    <definedName name="CRED">#REF!</definedName>
    <definedName name="CRED_F">#REF!</definedName>
    <definedName name="CREDM">#REF!</definedName>
    <definedName name="CREDRATE">#REF!</definedName>
    <definedName name="CREDRATE_F">#REF!</definedName>
    <definedName name="CREDRM">#REF!</definedName>
    <definedName name="CREDRTYA">#REF!</definedName>
    <definedName name="CREDRY">#REF!</definedName>
    <definedName name="CREDY">#REF!</definedName>
    <definedName name="CREDYN">#REF!</definedName>
    <definedName name="CREDYND">#REF!</definedName>
    <definedName name="CURR_f">#REF!</definedName>
    <definedName name="Current_account">#REF!</definedName>
    <definedName name="CurrentM">#REF!</definedName>
    <definedName name="D_SHARES_f">#REF!</definedName>
    <definedName name="date">#REF!</definedName>
    <definedName name="DATES">#REF!</definedName>
    <definedName name="DATESA">#REF!</definedName>
    <definedName name="DATESM">#REF!</definedName>
    <definedName name="DATESQ">#REF!</definedName>
    <definedName name="DD_f">#REF!</definedName>
    <definedName name="DDN">#REF!</definedName>
    <definedName name="DDNM">#REF!</definedName>
    <definedName name="DDNRM">#REF!</definedName>
    <definedName name="DDNRY">#REF!</definedName>
    <definedName name="DDNY">#REF!</definedName>
    <definedName name="DDNYN">#REF!</definedName>
    <definedName name="DDNYND">#REF!</definedName>
    <definedName name="DEFL">#REF!</definedName>
    <definedName name="defl2">#REF!</definedName>
    <definedName name="DEPO">#REF!</definedName>
    <definedName name="DEPO_F">#REF!</definedName>
    <definedName name="DEPOM">#REF!</definedName>
    <definedName name="DEPORATE">#REF!</definedName>
    <definedName name="DEPORATE_F">#REF!</definedName>
    <definedName name="DEPORM">#REF!</definedName>
    <definedName name="DEPORTYA">#REF!</definedName>
    <definedName name="DEPORY">#REF!</definedName>
    <definedName name="DEPOY">#REF!</definedName>
    <definedName name="DEPOYN">#REF!</definedName>
    <definedName name="DEPOYND">#REF!</definedName>
    <definedName name="dfdfdf" localSheetId="0" hidden="1">{#N/A,#N/A,FALSE,"т02бд"}</definedName>
    <definedName name="dfdfdf" hidden="1">{#N/A,#N/A,FALSE,"т02бд"}</definedName>
    <definedName name="Dif_1">[5]C!$N$146</definedName>
    <definedName name="Dif_2">[5]C!$BB$139</definedName>
    <definedName name="DUSAYA">#REF!</definedName>
    <definedName name="DVM0">#REF!</definedName>
    <definedName name="DVM0M">#REF!</definedName>
    <definedName name="DVM0MC">#REF!</definedName>
    <definedName name="DVM3M">#REF!</definedName>
    <definedName name="DVM3MC">#REF!</definedName>
    <definedName name="DVM3P">#REF!</definedName>
    <definedName name="DWAGEYA">#REF!</definedName>
    <definedName name="E">[2]C!$L$22</definedName>
    <definedName name="E_F">#REF!</definedName>
    <definedName name="E_P">#REF!</definedName>
    <definedName name="EdssBatchRange">#REF!</definedName>
    <definedName name="EGS">[2]C!$L$41</definedName>
    <definedName name="EGS_P">#REF!</definedName>
    <definedName name="EGSG">#REF!</definedName>
    <definedName name="EGSM">#REF!</definedName>
    <definedName name="EGSMG">#REF!</definedName>
    <definedName name="EGSY">#REF!</definedName>
    <definedName name="EGSYG">#REF!</definedName>
    <definedName name="ENTL">[2]C!$L$17</definedName>
    <definedName name="ENTL_F">#REF!</definedName>
    <definedName name="ENTL_P">#REF!</definedName>
    <definedName name="ENTLMN">#REF!</definedName>
    <definedName name="ENTLY">#REF!</definedName>
    <definedName name="ENTP">[2]C!$L$16</definedName>
    <definedName name="ENTP_F">#REF!</definedName>
    <definedName name="ENTP_P">#REF!</definedName>
    <definedName name="ENTPMN">#REF!</definedName>
    <definedName name="ENTPY">#REF!</definedName>
    <definedName name="ENTS">[2]C!$L$18</definedName>
    <definedName name="ENTS_f">#REF!</definedName>
    <definedName name="ENTSM">#REF!</definedName>
    <definedName name="ENTSMN">#REF!</definedName>
    <definedName name="EXP">#REF!</definedName>
    <definedName name="Exp_GDP">#REF!</definedName>
    <definedName name="Exp_nom">#REF!</definedName>
    <definedName name="EXPC">#REF!</definedName>
    <definedName name="EXPCP">#REF!</definedName>
    <definedName name="EXPEND_f">#REF!</definedName>
    <definedName name="EXPENDO_f">#REF!</definedName>
    <definedName name="EXPM">#REF!</definedName>
    <definedName name="EXPRCY">#REF!</definedName>
    <definedName name="EXPRM">#REF!</definedName>
    <definedName name="EXRAVR">[2]C!$L$24</definedName>
    <definedName name="EXRAVR_P">#REF!</definedName>
    <definedName name="EXREND">[2]C!$L$25</definedName>
    <definedName name="EXREND_P">#REF!</definedName>
    <definedName name="f">#REF!</definedName>
    <definedName name="FDI">[2]C!$L$40</definedName>
    <definedName name="fff" localSheetId="0" hidden="1">{#N/A,#N/A,FALSE,"т02бд"}</definedName>
    <definedName name="fff" hidden="1">{#N/A,#N/A,FALSE,"т02бд"}</definedName>
    <definedName name="fffffff" localSheetId="0" hidden="1">{#N/A,#N/A,FALSE,"т17-1банки (2)"}</definedName>
    <definedName name="fffffff" hidden="1">{#N/A,#N/A,FALSE,"т17-1банки (2)"}</definedName>
    <definedName name="fgf" localSheetId="0" hidden="1">{#N/A,#N/A,FALSE,"т02бд"}</definedName>
    <definedName name="fgf" hidden="1">{#N/A,#N/A,FALSE,"т02бд"}</definedName>
    <definedName name="fgfgf" localSheetId="0" hidden="1">{#N/A,#N/A,FALSE,"т02бд"}</definedName>
    <definedName name="fgfgf" hidden="1">{#N/A,#N/A,FALSE,"т02бд"}</definedName>
    <definedName name="fgfgfgfgfgf" localSheetId="0" hidden="1">{#N/A,#N/A,FALSE,"т02бд"}</definedName>
    <definedName name="fgfgfgfgfgf" hidden="1">{#N/A,#N/A,FALSE,"т02бд"}</definedName>
    <definedName name="FOR_KV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FOR_KV" hidden="1">{"BOP_TAB",#N/A,FALSE,"N";"MIDTERM_TAB",#N/A,FALSE,"O";"FUND_CRED",#N/A,FALSE,"P";"DEBT_TAB1",#N/A,FALSE,"Q";"DEBT_TAB2",#N/A,FALSE,"Q";"FORFIN_TAB1",#N/A,FALSE,"R";"FORFIN_TAB2",#N/A,FALSE,"R";"BOP_ANALY",#N/A,FALSE,"U"}</definedName>
    <definedName name="Foreign_liabilities">#REF!</definedName>
    <definedName name="g">#REF!</definedName>
    <definedName name="GDP">[2]C!$L$6</definedName>
    <definedName name="GDP_F">#REF!</definedName>
    <definedName name="GDP_P">#REF!</definedName>
    <definedName name="GDPDme">#REF!</definedName>
    <definedName name="GDPgrowth">#REF!</definedName>
    <definedName name="GDPM">#REF!</definedName>
    <definedName name="GDPM_f">#REF!</definedName>
    <definedName name="GDPMNC_f">#REF!</definedName>
    <definedName name="GDPMY">#REF!</definedName>
    <definedName name="GDPNC_f">#REF!</definedName>
    <definedName name="GDPR">[2]C!$L$7</definedName>
    <definedName name="GDPR_F">#REF!</definedName>
    <definedName name="GDPR_P">#REF!</definedName>
    <definedName name="GDPRG_f">#REF!</definedName>
    <definedName name="GDPRM">#REF!</definedName>
    <definedName name="GDPRM_f">#REF!</definedName>
    <definedName name="GDPRMG_f">#REF!</definedName>
    <definedName name="GDPRMOC_f">#REF!</definedName>
    <definedName name="GDPRNC_f">#REF!</definedName>
    <definedName name="GDPY">#REF!</definedName>
    <definedName name="ggg" localSheetId="0" hidden="1">{#N/A,#N/A,FALSE,"т02бд"}</definedName>
    <definedName name="ggg" hidden="1">{#N/A,#N/A,FALSE,"т02бд"}</definedName>
    <definedName name="gggggg" localSheetId="0" hidden="1">{#N/A,#N/A,FALSE,"т02бд"}</definedName>
    <definedName name="gggggg" hidden="1">{#N/A,#N/A,FALSE,"т02бд"}</definedName>
    <definedName name="ghghg" localSheetId="0" hidden="1">{#N/A,#N/A,FALSE,"т02бд"}</definedName>
    <definedName name="ghghg" hidden="1">{#N/A,#N/A,FALSE,"т02бд"}</definedName>
    <definedName name="ghghghg" localSheetId="0" hidden="1">{#N/A,#N/A,FALSE,"т02бд"}</definedName>
    <definedName name="ghghghg" hidden="1">{#N/A,#N/A,FALSE,"т02бд"}</definedName>
    <definedName name="GNC">#REF!</definedName>
    <definedName name="GNC_F">#REF!</definedName>
    <definedName name="GNCM">#REF!</definedName>
    <definedName name="GNCMY">#REF!</definedName>
    <definedName name="GNCR">#REF!</definedName>
    <definedName name="GNCR_F">#REF!</definedName>
    <definedName name="GNCRM">#REF!</definedName>
    <definedName name="GNCRMY">#REF!</definedName>
    <definedName name="GNCY">#REF!</definedName>
    <definedName name="GOODS_f">#REF!</definedName>
    <definedName name="GRANT_f">#REF!</definedName>
    <definedName name="Gross_reserves">#REF!</definedName>
    <definedName name="HERE">#REF!</definedName>
    <definedName name="i" localSheetId="0" hidden="1">{#N/A,#N/A,FALSE,"т02бд"}</definedName>
    <definedName name="i" hidden="1">{#N/A,#N/A,FALSE,"т02бд"}</definedName>
    <definedName name="IGS">[2]C!$L$42</definedName>
    <definedName name="IGS_P">#REF!</definedName>
    <definedName name="IGSG">#REF!</definedName>
    <definedName name="IGSM">#REF!</definedName>
    <definedName name="IGSMG">#REF!</definedName>
    <definedName name="IGSY">#REF!</definedName>
    <definedName name="IGSYG">#REF!</definedName>
    <definedName name="In_millions_of_lei">#REF!</definedName>
    <definedName name="In_millions_of_U.S._dollars">#REF!</definedName>
    <definedName name="INC">#REF!</definedName>
    <definedName name="INC_F">#REF!</definedName>
    <definedName name="INCBAL_f">#REF!</definedName>
    <definedName name="INCC">#REF!</definedName>
    <definedName name="INCC_f">#REF!</definedName>
    <definedName name="INCCP">#REF!</definedName>
    <definedName name="INCCURR_f">#REF!</definedName>
    <definedName name="INCM">#REF!</definedName>
    <definedName name="INCO_f">#REF!</definedName>
    <definedName name="INCRCY">#REF!</definedName>
    <definedName name="INCRM">#REF!</definedName>
    <definedName name="IND">[2]C!$L$12</definedName>
    <definedName name="IND_F">#REF!</definedName>
    <definedName name="IND_P">#REF!</definedName>
    <definedName name="INDM">#REF!</definedName>
    <definedName name="INDMY">#REF!</definedName>
    <definedName name="INDR">[2]C!$L$13</definedName>
    <definedName name="INDR_F">#REF!</definedName>
    <definedName name="INDR_P">#REF!</definedName>
    <definedName name="INDRM">#REF!</definedName>
    <definedName name="INDRMY">#REF!</definedName>
    <definedName name="INDY">#REF!</definedName>
    <definedName name="item">#REF!</definedName>
    <definedName name="jmki">#REF!</definedName>
    <definedName name="joe">#REF!</definedName>
    <definedName name="k" localSheetId="0" hidden="1">{"WEO",#N/A,FALSE,"T"}</definedName>
    <definedName name="k" hidden="1">{"WEO",#N/A,FALSE,"T"}</definedName>
    <definedName name="KEND">#REF!</definedName>
    <definedName name="kkk" localSheetId="0" hidden="1">{#N/A,#N/A,FALSE,"т02бд"}</definedName>
    <definedName name="kkk" hidden="1">{#N/A,#N/A,FALSE,"т02бд"}</definedName>
    <definedName name="kkkkk" localSheetId="0" hidden="1">{#N/A,#N/A,FALSE,"т02бд"}</definedName>
    <definedName name="kkkkk" hidden="1">{#N/A,#N/A,FALSE,"т02бд"}</definedName>
    <definedName name="KMENU">#REF!</definedName>
    <definedName name="KV_SH_FIN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KV_SH_FIN" hidden="1">{"BOP_TAB",#N/A,FALSE,"N";"MIDTERM_TAB",#N/A,FALSE,"O";"FUND_CRED",#N/A,FALSE,"P";"DEBT_TAB1",#N/A,FALSE,"Q";"DEBT_TAB2",#N/A,FALSE,"Q";"FORFIN_TAB1",#N/A,FALSE,"R";"FORFIN_TAB2",#N/A,FALSE,"R";"BOP_ANALY",#N/A,FALSE,"U"}</definedName>
    <definedName name="lang">#REF!</definedName>
    <definedName name="liquidity_reserve">#REF!</definedName>
    <definedName name="List2">[2]Instructions!$B$71:$B$152</definedName>
    <definedName name="lk" localSheetId="0" hidden="1">{#N/A,#N/A,FALSE,"т02бд"}</definedName>
    <definedName name="lk" hidden="1">{#N/A,#N/A,FALSE,"т02бд"}</definedName>
    <definedName name="lll" localSheetId="0" hidden="1">{#N/A,#N/A,FALSE,"т02бд"}</definedName>
    <definedName name="lll" hidden="1">{#N/A,#N/A,FALSE,"т02бд"}</definedName>
    <definedName name="Local">#REF!</definedName>
    <definedName name="m" localSheetId="0" hidden="1">{#N/A,#N/A,FALSE,"I";#N/A,#N/A,FALSE,"J";#N/A,#N/A,FALSE,"K";#N/A,#N/A,FALSE,"L";#N/A,#N/A,FALSE,"M";#N/A,#N/A,FALSE,"N";#N/A,#N/A,FALSE,"O"}</definedName>
    <definedName name="m" hidden="1">{#N/A,#N/A,FALSE,"I";#N/A,#N/A,FALSE,"J";#N/A,#N/A,FALSE,"K";#N/A,#N/A,FALSE,"L";#N/A,#N/A,FALSE,"M";#N/A,#N/A,FALSE,"N";#N/A,#N/A,FALSE,"O"}</definedName>
    <definedName name="M0">[2]Links!$V$2</definedName>
    <definedName name="M0_F">#REF!</definedName>
    <definedName name="M0M">#REF!</definedName>
    <definedName name="M0R_f">#REF!</definedName>
    <definedName name="M0RM">#REF!</definedName>
    <definedName name="M0RY">#REF!</definedName>
    <definedName name="M0Y">#REF!</definedName>
    <definedName name="M0YN">#REF!</definedName>
    <definedName name="M0YND">#REF!</definedName>
    <definedName name="M1_F">#REF!</definedName>
    <definedName name="M1m_f">#REF!</definedName>
    <definedName name="M1R_f">#REF!</definedName>
    <definedName name="M2_F">#REF!</definedName>
    <definedName name="M2m_f">#REF!</definedName>
    <definedName name="M2R_f">#REF!</definedName>
    <definedName name="M3_F">[2]Links!$AD$37</definedName>
    <definedName name="M3_P">#REF!</definedName>
    <definedName name="M3_R">[2]C!$L$28</definedName>
    <definedName name="M3_R1">[2]C!$L$29</definedName>
    <definedName name="M3M">#REF!</definedName>
    <definedName name="M3m_f">#REF!</definedName>
    <definedName name="M3R_f">#REF!</definedName>
    <definedName name="M3RM">#REF!</definedName>
    <definedName name="M3RY">#REF!</definedName>
    <definedName name="M3Y">#REF!</definedName>
    <definedName name="M3YN">#REF!</definedName>
    <definedName name="M3YND">#REF!</definedName>
    <definedName name="macro">#REF!</definedName>
    <definedName name="MACROS">#REF!</definedName>
    <definedName name="main_m">#REF!</definedName>
    <definedName name="MB">#REF!</definedName>
    <definedName name="MB_F">[2]Links!$AD$42</definedName>
    <definedName name="MB_P">#REF!</definedName>
    <definedName name="MB_R">[2]C!$L$26</definedName>
    <definedName name="MB_R1">[2]C!$L$27</definedName>
    <definedName name="MBM">#REF!</definedName>
    <definedName name="MBR_f">#REF!</definedName>
    <definedName name="MBRM">#REF!</definedName>
    <definedName name="MBRY">#REF!</definedName>
    <definedName name="MBY">#REF!</definedName>
    <definedName name="MBYN">#REF!</definedName>
    <definedName name="MBYND">#REF!</definedName>
    <definedName name="ME">#REF!</definedName>
    <definedName name="ME_F">#REF!</definedName>
    <definedName name="Medium_term_BOP_scenario">#REF!</definedName>
    <definedName name="MEM">#REF!</definedName>
    <definedName name="MERM">#REF!</definedName>
    <definedName name="MERY">#REF!</definedName>
    <definedName name="MEY">#REF!</definedName>
    <definedName name="MEYN">#REF!</definedName>
    <definedName name="MEYND">#REF!</definedName>
    <definedName name="MH">#REF!</definedName>
    <definedName name="MH_F">#REF!</definedName>
    <definedName name="MHM">#REF!</definedName>
    <definedName name="MHRM">#REF!</definedName>
    <definedName name="MHRY">#REF!</definedName>
    <definedName name="MHY">#REF!</definedName>
    <definedName name="MHYN">#REF!</definedName>
    <definedName name="MHYND">#REF!</definedName>
    <definedName name="mn" localSheetId="0" hidden="1">{"MONA",#N/A,FALSE,"S"}</definedName>
    <definedName name="mn" hidden="1">{"MONA",#N/A,FALSE,"S"}</definedName>
    <definedName name="MNTZ_f">#REF!</definedName>
    <definedName name="Moldova__Balance_of_Payments__1994_98">#REF!</definedName>
    <definedName name="MONET">#REF!</definedName>
    <definedName name="Monetary_Program_Parameters">#REF!</definedName>
    <definedName name="MONETM">#REF!</definedName>
    <definedName name="MONETMC">#REF!</definedName>
    <definedName name="MONETP">#REF!</definedName>
    <definedName name="moneyprogram">#REF!</definedName>
    <definedName name="monprogparameters">#REF!</definedName>
    <definedName name="monsurvey">#REF!</definedName>
    <definedName name="Month">[2]C!$G$14</definedName>
    <definedName name="Month_">#REF!</definedName>
    <definedName name="MonthL">[2]C!$G$15</definedName>
    <definedName name="mt_moneyprog">#REF!</definedName>
    <definedName name="NAMES">#REF!</definedName>
    <definedName name="NAMESA">#REF!</definedName>
    <definedName name="NAMESM">#REF!</definedName>
    <definedName name="NAMESQ">#REF!</definedName>
    <definedName name="NFA_assumptions">#REF!</definedName>
    <definedName name="Nomer">#REF!</definedName>
    <definedName name="Non_BRO">#REF!</definedName>
    <definedName name="Notes">#REF!</definedName>
    <definedName name="Number">#REF!</definedName>
    <definedName name="ooo" localSheetId="0" hidden="1">{#N/A,#N/A,FALSE,"т02бд"}</definedName>
    <definedName name="ooo" hidden="1">{#N/A,#N/A,FALSE,"т02бд"}</definedName>
    <definedName name="OST_KV_SH" localSheetId="0" hidden="1">{#N/A,#N/A,FALSE,"SimInp1";#N/A,#N/A,FALSE,"SimInp2";#N/A,#N/A,FALSE,"SimOut1";#N/A,#N/A,FALSE,"SimOut2";#N/A,#N/A,FALSE,"SimOut3";#N/A,#N/A,FALSE,"SimOut4";#N/A,#N/A,FALSE,"SimOut5"}</definedName>
    <definedName name="OST_KV_SH" hidden="1">{#N/A,#N/A,FALSE,"SimInp1";#N/A,#N/A,FALSE,"SimInp2";#N/A,#N/A,FALSE,"SimOut1";#N/A,#N/A,FALSE,"SimOut2";#N/A,#N/A,FALSE,"SimOut3";#N/A,#N/A,FALSE,"SimOut4";#N/A,#N/A,FALSE,"SimOut5"}</definedName>
    <definedName name="OST_SH" localSheetId="0" hidden="1">{#N/A,#N/A,FALSE,"SimInp1";#N/A,#N/A,FALSE,"SimInp2";#N/A,#N/A,FALSE,"SimOut1";#N/A,#N/A,FALSE,"SimOut2";#N/A,#N/A,FALSE,"SimOut3";#N/A,#N/A,FALSE,"SimOut4";#N/A,#N/A,FALSE,"SimOut5"}</definedName>
    <definedName name="OST_SH" hidden="1">{#N/A,#N/A,FALSE,"SimInp1";#N/A,#N/A,FALSE,"SimInp2";#N/A,#N/A,FALSE,"SimOut1";#N/A,#N/A,FALSE,"SimOut2";#N/A,#N/A,FALSE,"SimOut3";#N/A,#N/A,FALSE,"SimOut4";#N/A,#N/A,FALSE,"SimOut5"}</definedName>
    <definedName name="p">[2]labels!#REF!</definedName>
    <definedName name="PAYMENT_f">#REF!</definedName>
    <definedName name="PEND">#REF!</definedName>
    <definedName name="PENSION_f">#REF!</definedName>
    <definedName name="PMENU">#REF!</definedName>
    <definedName name="PRINT_AREA_MI">#N/A</definedName>
    <definedName name="PRIV">[2]C!$L$33</definedName>
    <definedName name="PRIV_F">#REF!</definedName>
    <definedName name="PRIV_P">#REF!</definedName>
    <definedName name="PRIVG">#REF!</definedName>
    <definedName name="PRIVM">#REF!</definedName>
    <definedName name="PRIVMG">#REF!</definedName>
    <definedName name="q" localSheetId="0" hidden="1">{#N/A,#N/A,FALSE,"т02бд"}</definedName>
    <definedName name="q" hidden="1">{#N/A,#N/A,FALSE,"т02бд"}</definedName>
    <definedName name="qq" localSheetId="0" hidden="1">{#N/A,#N/A,FALSE,"т02бд"}</definedName>
    <definedName name="qq" hidden="1">{#N/A,#N/A,FALSE,"т02бд"}</definedName>
    <definedName name="qqq" localSheetId="0" hidden="1">{#N/A,#N/A,FALSE,"т02бд"}</definedName>
    <definedName name="qqq" hidden="1">{#N/A,#N/A,FALSE,"т02бд"}</definedName>
    <definedName name="RCUKRU">[6]Довідники!$A$27:$C$1731</definedName>
    <definedName name="RCUKRU_FULL">[6]Довідники!$A$1736:$O$3417</definedName>
    <definedName name="REAL">#REF!</definedName>
    <definedName name="REF_f">#REF!</definedName>
    <definedName name="RevA">#REF!</definedName>
    <definedName name="RevB">#REF!</definedName>
    <definedName name="REZREQ_f">#REF!</definedName>
    <definedName name="rrr" localSheetId="0" hidden="1">{#N/A,#N/A,FALSE,"т02бд"}</definedName>
    <definedName name="rrr" hidden="1">{#N/A,#N/A,FALSE,"т02бд"}</definedName>
    <definedName name="rs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rs" hidden="1">{"BOP_TAB",#N/A,FALSE,"N";"MIDTERM_TAB",#N/A,FALSE,"O";"FUND_CRED",#N/A,FALSE,"P";"DEBT_TAB1",#N/A,FALSE,"Q";"DEBT_TAB2",#N/A,FALSE,"Q";"FORFIN_TAB1",#N/A,FALSE,"R";"FORFIN_TAB2",#N/A,FALSE,"R";"BOP_ANALY",#N/A,FALSE,"U"}</definedName>
    <definedName name="RTab1.1">#REF!</definedName>
    <definedName name="RTab1.1a">#REF!</definedName>
    <definedName name="RTab1.2">#REF!</definedName>
    <definedName name="RTab1.2a">#REF!</definedName>
    <definedName name="RTab1.4">#REF!</definedName>
    <definedName name="RTab2.1">#REF!</definedName>
    <definedName name="RTab2.1a">#REF!</definedName>
    <definedName name="RTab2.2">#REF!</definedName>
    <definedName name="RTab2.3">#REF!</definedName>
    <definedName name="RTab3.3">#REF!</definedName>
    <definedName name="RTab4.1">#REF!</definedName>
    <definedName name="RTab4.1a">#REF!</definedName>
    <definedName name="RTab4.2">#REF!</definedName>
    <definedName name="RTab4.2a">#REF!</definedName>
    <definedName name="RTab4.3">#REF!</definedName>
    <definedName name="RTab4.3a">#REF!</definedName>
    <definedName name="RTab4.4">#REF!</definedName>
    <definedName name="RTab4.4a">#REF!</definedName>
    <definedName name="RTab5.1">#REF!</definedName>
    <definedName name="RTab5.1a">#REF!</definedName>
    <definedName name="RTab5.2">#REF!</definedName>
    <definedName name="RTab6.1">#REF!</definedName>
    <definedName name="RTab6.10B">#REF!</definedName>
    <definedName name="RTab6.10P">#REF!</definedName>
    <definedName name="RTab6.2">#REF!</definedName>
    <definedName name="RTab6.3">#REF!</definedName>
    <definedName name="RTab6.4">#REF!</definedName>
    <definedName name="RTab6.5">#REF!</definedName>
    <definedName name="RTab6.6">#REF!</definedName>
    <definedName name="RTab6.7">#REF!</definedName>
    <definedName name="RTab6.8">#REF!</definedName>
    <definedName name="RTab6.9">#REF!</definedName>
    <definedName name="S_CONS_f">#REF!</definedName>
    <definedName name="S_CURR_f">#REF!</definedName>
    <definedName name="S_MONEY_f">#REF!</definedName>
    <definedName name="S_SAVE_f">#REF!</definedName>
    <definedName name="sencount" hidden="1">2</definedName>
    <definedName name="SERVICES_f">#REF!</definedName>
    <definedName name="SOC">#REF!</definedName>
    <definedName name="SOCC">#REF!</definedName>
    <definedName name="SOCCP">#REF!</definedName>
    <definedName name="SOCIAL_f">#REF!</definedName>
    <definedName name="SOCM">#REF!</definedName>
    <definedName name="SOCRCY">#REF!</definedName>
    <definedName name="SOCRM">#REF!</definedName>
    <definedName name="SPD_f">#REF!</definedName>
    <definedName name="SUMMARY1">#REF!</definedName>
    <definedName name="SUMMARY2">#REF!</definedName>
    <definedName name="t05n" localSheetId="0" hidden="1">{#N/A,#N/A,FALSE,"т04"}</definedName>
    <definedName name="t05n" hidden="1">{#N/A,#N/A,FALSE,"т04"}</definedName>
    <definedName name="t05nn" localSheetId="0" hidden="1">{#N/A,#N/A,FALSE,"т04"}</definedName>
    <definedName name="t05nn" hidden="1">{#N/A,#N/A,FALSE,"т04"}</definedName>
    <definedName name="T5.17">'[7]т07(98)'!$A$1</definedName>
    <definedName name="Tab1.1">#REF!</definedName>
    <definedName name="Tab1.1a">#REF!</definedName>
    <definedName name="Tab6.5">#REF!</definedName>
    <definedName name="Taballgastables">#REF!</definedName>
    <definedName name="TabAmort2004">#REF!</definedName>
    <definedName name="TabAssumptionsImports">#REF!</definedName>
    <definedName name="TabCapAccount">#REF!</definedName>
    <definedName name="Tabdebt_historic">#REF!</definedName>
    <definedName name="Tabdebtflow">#REF!</definedName>
    <definedName name="TabExports">#REF!</definedName>
    <definedName name="TabFcredit2007">#REF!</definedName>
    <definedName name="TabFcredit2010">#REF!</definedName>
    <definedName name="TabGas_arrears_to_Russia">#REF!</definedName>
    <definedName name="TabImportdetail">#REF!</definedName>
    <definedName name="TabImports">#REF!</definedName>
    <definedName name="Table">#REF!</definedName>
    <definedName name="Table_2____Moldova___General_Government_Budget_1995_98__Mdl_millions__1">#REF!</definedName>
    <definedName name="Table_3._Moldova__Balance_of_Payments__1994_98">#REF!</definedName>
    <definedName name="Table_4.__Moldova____Monetary_Survey_and_Projections__1994_98_1">#REF!</definedName>
    <definedName name="Table_6.__Moldova__Balance_of_Payments__1994_98">#REF!</definedName>
    <definedName name="Table_debt">[8]Table!$A$3:$AB$73</definedName>
    <definedName name="Table129">#REF!</definedName>
    <definedName name="table130">#REF!</definedName>
    <definedName name="Table135">#REF!,[9]Contents!$A$87:$H$247</definedName>
    <definedName name="Table16_2000">#REF!</definedName>
    <definedName name="Table17">#REF!</definedName>
    <definedName name="Table19">#REF!</definedName>
    <definedName name="Table20">#REF!</definedName>
    <definedName name="Table21">#REF!,[10]Contents!$A$87:$H$247</definedName>
    <definedName name="Table22">#REF!</definedName>
    <definedName name="Table23">#REF!</definedName>
    <definedName name="Table24">#REF!</definedName>
    <definedName name="Table25">#REF!</definedName>
    <definedName name="Table26">#REF!</definedName>
    <definedName name="Table27">#REF!</definedName>
    <definedName name="Table28">#REF!</definedName>
    <definedName name="Table29">#REF!</definedName>
    <definedName name="Table30">#REF!</definedName>
    <definedName name="Table31">#REF!</definedName>
    <definedName name="Table32">#REF!</definedName>
    <definedName name="Table33">#REF!</definedName>
    <definedName name="Table330">#REF!</definedName>
    <definedName name="Table336">#REF!</definedName>
    <definedName name="Table34">#REF!</definedName>
    <definedName name="Table35">#REF!</definedName>
    <definedName name="Table36">#REF!</definedName>
    <definedName name="Table37">#REF!</definedName>
    <definedName name="Table38">#REF!</definedName>
    <definedName name="Table39">#REF!</definedName>
    <definedName name="Table40">#REF!</definedName>
    <definedName name="Table41">#REF!</definedName>
    <definedName name="Table42">#REF!</definedName>
    <definedName name="Table43">#REF!</definedName>
    <definedName name="Table44">#REF!</definedName>
    <definedName name="TabMTBOP2006">#REF!</definedName>
    <definedName name="TabMTbop2010">#REF!</definedName>
    <definedName name="TabMTdebt">#REF!</definedName>
    <definedName name="TabNonfactorServices_and_Income">#REF!</definedName>
    <definedName name="TabOutMon">#REF!</definedName>
    <definedName name="TabsimplifiedBOP">#REF!</definedName>
    <definedName name="TAX_f">#REF!</definedName>
    <definedName name="TaxArrears">#REF!</definedName>
    <definedName name="TB">#REF!</definedName>
    <definedName name="TB_f">#REF!</definedName>
    <definedName name="Tbl_GFN">[8]Table_GEF!$B$2:$T$53</definedName>
    <definedName name="TD_f">#REF!</definedName>
    <definedName name="TDNF">#REF!</definedName>
    <definedName name="TDNFM">#REF!</definedName>
    <definedName name="TDNFRM">#REF!</definedName>
    <definedName name="TDNFRY">#REF!</definedName>
    <definedName name="TDNFY">#REF!</definedName>
    <definedName name="TDNFYN">#REF!</definedName>
    <definedName name="TDNFYND">#REF!</definedName>
    <definedName name="teset" localSheetId="0" hidden="1">{#N/A,#N/A,FALSE,"SimInp1";#N/A,#N/A,FALSE,"SimInp2";#N/A,#N/A,FALSE,"SimOut1";#N/A,#N/A,FALSE,"SimOut2";#N/A,#N/A,FALSE,"SimOut3";#N/A,#N/A,FALSE,"SimOut4";#N/A,#N/A,FALSE,"SimOut5"}</definedName>
    <definedName name="teset" hidden="1">{#N/A,#N/A,FALSE,"SimInp1";#N/A,#N/A,FALSE,"SimInp2";#N/A,#N/A,FALSE,"SimOut1";#N/A,#N/A,FALSE,"SimOut2";#N/A,#N/A,FALSE,"SimOut3";#N/A,#N/A,FALSE,"SimOut4";#N/A,#N/A,FALSE,"SimOut5"}</definedName>
    <definedName name="Trade_balance">#REF!</definedName>
    <definedName name="trade_figure">#REF!</definedName>
    <definedName name="tre">[2]Links!$J$12</definedName>
    <definedName name="TURN">#REF!</definedName>
    <definedName name="TURN_F">#REF!</definedName>
    <definedName name="TURNM">#REF!</definedName>
    <definedName name="TURNMY">#REF!</definedName>
    <definedName name="TURNR">#REF!</definedName>
    <definedName name="TURNR_F">#REF!</definedName>
    <definedName name="TURNRM">#REF!</definedName>
    <definedName name="TURNY">#REF!</definedName>
    <definedName name="UNEMP">[2]C!$L$23</definedName>
    <definedName name="UNEMP_F">#REF!</definedName>
    <definedName name="UNEMP_P">#REF!</definedName>
    <definedName name="USAA">#REF!</definedName>
    <definedName name="USAAM">#REF!</definedName>
    <definedName name="USAAY">#REF!</definedName>
    <definedName name="USAE">#REF!</definedName>
    <definedName name="USAEM">#REF!</definedName>
    <definedName name="USAEY">#REF!</definedName>
    <definedName name="USAYA">#REF!</definedName>
    <definedName name="V">'[11]146024'!$A$1:$K$1</definedName>
    <definedName name="Vaga" localSheetId="0" hidden="1">{#N/A,#N/A,FALSE,"т02бд"}</definedName>
    <definedName name="Vaga" hidden="1">{#N/A,#N/A,FALSE,"т02бд"}</definedName>
    <definedName name="VM0">#REF!</definedName>
    <definedName name="VM0M">#REF!</definedName>
    <definedName name="VM0MC">#REF!</definedName>
    <definedName name="VM3M">#REF!</definedName>
    <definedName name="VM3MC">#REF!</definedName>
    <definedName name="VM3P">#REF!</definedName>
    <definedName name="vvvv" localSheetId="0" hidden="1">{#N/A,#N/A,FALSE,"т02бд"}</definedName>
    <definedName name="vvvv" hidden="1">{#N/A,#N/A,FALSE,"т02бд"}</definedName>
    <definedName name="W">[2]C!$L$19</definedName>
    <definedName name="W_F">#REF!</definedName>
    <definedName name="W_P">#REF!</definedName>
    <definedName name="WAG">#REF!</definedName>
    <definedName name="WAGC">#REF!</definedName>
    <definedName name="WAGCP">#REF!</definedName>
    <definedName name="Wage">[2]C!$L$30</definedName>
    <definedName name="WAGE_f">#REF!</definedName>
    <definedName name="WAGE_P">#REF!</definedName>
    <definedName name="WAGEM">#REF!</definedName>
    <definedName name="WAGER">[2]C!$L$31</definedName>
    <definedName name="WAGER_f">#REF!</definedName>
    <definedName name="WAGERM">#REF!</definedName>
    <definedName name="WAGERY">#REF!</definedName>
    <definedName name="WAGES">[2]C!$L$21</definedName>
    <definedName name="WAGES_F">#REF!</definedName>
    <definedName name="WAGES_P">#REF!</definedName>
    <definedName name="WAGESK_f">#REF!</definedName>
    <definedName name="WAGESP_f">#REF!</definedName>
    <definedName name="WAGESR_f">#REF!</definedName>
    <definedName name="WAGESW_f">#REF!</definedName>
    <definedName name="WAGEYA">#REF!</definedName>
    <definedName name="WAGM">#REF!</definedName>
    <definedName name="WAGRCY">#REF!</definedName>
    <definedName name="WAGRM">#REF!</definedName>
    <definedName name="WPI">#REF!</definedName>
    <definedName name="WPI_F">#REF!</definedName>
    <definedName name="WPI_P">#REF!</definedName>
    <definedName name="WPIA_f">#REF!</definedName>
    <definedName name="WPIAVG">[2]C!$L$11</definedName>
    <definedName name="WPIAVG_F">#REF!</definedName>
    <definedName name="WPIAVG_P">#REF!</definedName>
    <definedName name="WPICA">#REF!</definedName>
    <definedName name="WPImov_f">#REF!</definedName>
    <definedName name="WPIMY">#REF!</definedName>
    <definedName name="WPIMYA">#REF!</definedName>
    <definedName name="WPIY">#REF!</definedName>
    <definedName name="WR">[2]C!$L$20</definedName>
    <definedName name="WR_P">#REF!</definedName>
    <definedName name="wrn.04." localSheetId="0" hidden="1">{#N/A,#N/A,FALSE,"т02бд"}</definedName>
    <definedName name="wrn.04." hidden="1">{#N/A,#N/A,FALSE,"т02бд"}</definedName>
    <definedName name="wrn.BOP_MIDTERM." localSheetId="0" hidden="1">{"BOP_TAB",#N/A,FALSE,"N";"MIDTERM_TAB",#N/A,FALSE,"O"}</definedName>
    <definedName name="wrn.BOP_MIDTERM." hidden="1">{"BOP_TAB",#N/A,FALSE,"N";"MIDTERM_TAB",#N/A,FALSE,"O"}</definedName>
    <definedName name="wrn.Input._.and._.output._.tables." localSheetId="0" hidden="1">{#N/A,#N/A,FALSE,"SimInp1";#N/A,#N/A,FALSE,"SimInp2";#N/A,#N/A,FALSE,"SimOut1";#N/A,#N/A,FALSE,"SimOut2";#N/A,#N/A,FALSE,"SimOut3";#N/A,#N/A,FALSE,"SimOut4";#N/A,#N/A,FALSE,"SimOut5"}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MDABOP.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NA." localSheetId="0" hidden="1">{"MONA",#N/A,FALSE,"S"}</definedName>
    <definedName name="wrn.MONA." hidden="1">{"MONA",#N/A,FALSE,"S"}</definedName>
    <definedName name="wrn.Output._.tables." localSheetId="0" hidden="1">{#N/A,#N/A,FALSE,"I";#N/A,#N/A,FALSE,"J";#N/A,#N/A,FALSE,"K";#N/A,#N/A,FALSE,"L";#N/A,#N/A,FALSE,"M";#N/A,#N/A,FALSE,"N";#N/A,#N/A,FALSE,"O"}</definedName>
    <definedName name="wrn.Output._.tables." hidden="1">{#N/A,#N/A,FALSE,"I";#N/A,#N/A,FALSE,"J";#N/A,#N/A,FALSE,"K";#N/A,#N/A,FALSE,"L";#N/A,#N/A,FALSE,"M";#N/A,#N/A,FALSE,"N";#N/A,#N/A,FALSE,"O"}</definedName>
    <definedName name="wrn.WEO." localSheetId="0" hidden="1">{"WEO",#N/A,FALSE,"T"}</definedName>
    <definedName name="wrn.WEO." hidden="1">{"WEO",#N/A,FALSE,"T"}</definedName>
    <definedName name="wrn.д02." localSheetId="0" hidden="1">{#N/A,#N/A,FALSE,"т02бд"}</definedName>
    <definedName name="wrn.д02." hidden="1">{#N/A,#N/A,FALSE,"т02бд"}</definedName>
    <definedName name="wrn.т171банки." localSheetId="0" hidden="1">{#N/A,#N/A,FALSE,"т17-1банки (2)"}</definedName>
    <definedName name="wrn.т171банки." hidden="1">{#N/A,#N/A,FALSE,"т17-1банки (2)"}</definedName>
    <definedName name="xxx" localSheetId="0" hidden="1">{#N/A,#N/A,FALSE,"т02бд"}</definedName>
    <definedName name="xxx" hidden="1">{#N/A,#N/A,FALSE,"т02бд"}</definedName>
    <definedName name="Year">[2]C!$E$3</definedName>
    <definedName name="Year2">[12]C!#REF!</definedName>
    <definedName name="zDollarGDP">[13]ass!$A$7:$IV$7</definedName>
    <definedName name="zGDPgrowth">#REF!</definedName>
    <definedName name="zgxsd" localSheetId="0" hidden="1">{#N/A,#N/A,FALSE,"т02бд"}</definedName>
    <definedName name="zgxsd" hidden="1">{#N/A,#N/A,FALSE,"т02бд"}</definedName>
    <definedName name="zIGNFS">#REF!</definedName>
    <definedName name="zImports">#REF!</definedName>
    <definedName name="zLiborUS">#REF!</definedName>
    <definedName name="zReserves">[13]oth!$A$17:$IV$17</definedName>
    <definedName name="zRoWCPIchange">#REF!</definedName>
    <definedName name="zSDReRate">[13]ass!$A$24:$IV$24</definedName>
    <definedName name="zXGNFS">#REF!</definedName>
    <definedName name="zxz" localSheetId="0" hidden="1">{#N/A,#N/A,FALSE,"т02бд"}</definedName>
    <definedName name="zxz" hidden="1">{#N/A,#N/A,FALSE,"т02бд"}</definedName>
    <definedName name="_xlnm.Database">#REF!</definedName>
    <definedName name="вававав" localSheetId="0" hidden="1">{#N/A,#N/A,FALSE,"т02бд"}</definedName>
    <definedName name="вававав" hidden="1">{#N/A,#N/A,FALSE,"т02бд"}</definedName>
    <definedName name="д17.1">'[14]д17-1'!$A$1:$H$1</definedName>
    <definedName name="еппп" localSheetId="0" hidden="1">{#N/A,#N/A,FALSE,"т02бд"}</definedName>
    <definedName name="еппп" hidden="1">{#N/A,#N/A,FALSE,"т02бд"}</definedName>
    <definedName name="збз1998">#REF!</definedName>
    <definedName name="ііі" hidden="1">{"MONA",#N/A,FALSE,"S"}</definedName>
    <definedName name="М2">'[4]Мульт-ор М2, швидкість'!$C$1:$C$65536</definedName>
    <definedName name="нy69">#REF!</definedName>
    <definedName name="нука69">#REF!</definedName>
    <definedName name="_xlnm.Print_Area" localSheetId="0">'0'!$A$1:$V$21</definedName>
    <definedName name="_xlnm.Print_Area">#N/A</definedName>
    <definedName name="Область_печати_ИМ">#REF!</definedName>
    <definedName name="пп" localSheetId="0" hidden="1">{#N/A,#N/A,FALSE,"т04"}</definedName>
    <definedName name="пп" hidden="1">{#N/A,#N/A,FALSE,"т04"}</definedName>
    <definedName name="Список">'[11]146024'!$A$8:$A$88</definedName>
    <definedName name="т01">#REF!</definedName>
    <definedName name="т05" localSheetId="0" hidden="1">{#N/A,#N/A,FALSE,"т04"}</definedName>
    <definedName name="т05" hidden="1">{#N/A,#N/A,FALSE,"т04"}</definedName>
    <definedName name="т06">#REF!</definedName>
    <definedName name="т07КБ98">'[15]т07(98)'!$A$1</definedName>
    <definedName name="т09СЕ98">'[16]т09(98) по сек-рам ек-ки'!$A$1</definedName>
    <definedName name="т15">[17]т15!$A$1</definedName>
    <definedName name="т17.1">'[18]т17-1(шаблон)'!$A$1:$H$1</definedName>
    <definedName name="т17.1.2001">'[18]т17-1(шаблон)'!$A$1:$H$1</definedName>
    <definedName name="т17.1обл2001">'[18]т17-1(шаблон)'!$A$1:$H$1</definedName>
    <definedName name="т17.2">#REF!</definedName>
    <definedName name="т17.2.2001">'[19]т17-2 '!$A$1</definedName>
    <definedName name="т17.3">'[19]т17-3'!$A$1:$L$2</definedName>
    <definedName name="т17.3.2001">'[19]т17-2 '!$A$1</definedName>
    <definedName name="т17.4">#REF!</definedName>
    <definedName name="т17.4.1999">#REF!</definedName>
    <definedName name="т17.4.2001">#REF!</definedName>
    <definedName name="т17.5">#REF!</definedName>
    <definedName name="т17.5.2001">#REF!</definedName>
    <definedName name="т17.7">#REF!</definedName>
    <definedName name="т17мб">'[20]т17мб(шаблон)'!$A$1</definedName>
    <definedName name="ттт" hidden="1">{"BOP_TAB",#N/A,FALSE,"N";"MIDTERM_TAB",#N/A,FALSE,"O";"FUND_CRED",#N/A,FALSE,"P";"DEBT_TAB1",#N/A,FALSE,"Q";"DEBT_TAB2",#N/A,FALSE,"Q";"FORFIN_TAB1",#N/A,FALSE,"R";"FORFIN_TAB2",#N/A,FALSE,"R";"BOP_ANALY",#N/A,FALSE,"U"}</definedName>
    <definedName name="Усі_банки">'[11]146024'!$A$8:$K$88</definedName>
  </definedNames>
  <calcPr calcId="162913"/>
</workbook>
</file>

<file path=xl/calcChain.xml><?xml version="1.0" encoding="utf-8"?>
<calcChain xmlns="http://schemas.openxmlformats.org/spreadsheetml/2006/main">
  <c r="A17" i="89" l="1"/>
  <c r="A17" i="88"/>
  <c r="B27" i="87"/>
  <c r="B20" i="87"/>
  <c r="A44" i="87"/>
  <c r="D6" i="54" l="1"/>
  <c r="A3" i="89" l="1"/>
  <c r="B15" i="89"/>
  <c r="B14" i="89"/>
  <c r="B13" i="89"/>
  <c r="B12" i="89"/>
  <c r="B11" i="89"/>
  <c r="B10" i="89"/>
  <c r="B9" i="89"/>
  <c r="B8" i="89"/>
  <c r="B7" i="89"/>
  <c r="B6" i="89"/>
  <c r="B5" i="89"/>
  <c r="B4" i="89"/>
  <c r="A4" i="89"/>
  <c r="A1" i="89"/>
  <c r="B42" i="87" l="1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6" i="87"/>
  <c r="B25" i="87"/>
  <c r="B24" i="87"/>
  <c r="B23" i="87"/>
  <c r="B22" i="87"/>
  <c r="B21" i="87"/>
  <c r="B19" i="87"/>
  <c r="B18" i="87"/>
  <c r="B17" i="87"/>
  <c r="B16" i="87"/>
  <c r="A3" i="88"/>
  <c r="A3" i="87" l="1"/>
  <c r="I12" i="54"/>
  <c r="B4" i="54" l="1"/>
  <c r="I15" i="54" l="1"/>
  <c r="I14" i="54"/>
  <c r="I9" i="54"/>
  <c r="I8" i="54"/>
  <c r="I7" i="54"/>
  <c r="I6" i="54"/>
  <c r="A1" i="88" l="1"/>
  <c r="A4" i="88"/>
  <c r="B15" i="88"/>
  <c r="B14" i="88"/>
  <c r="B13" i="88"/>
  <c r="B12" i="88"/>
  <c r="B11" i="88"/>
  <c r="B10" i="88"/>
  <c r="B9" i="88"/>
  <c r="B8" i="88"/>
  <c r="B7" i="88"/>
  <c r="B6" i="88"/>
  <c r="B5" i="88"/>
  <c r="B4" i="88"/>
  <c r="A1" i="87"/>
  <c r="F14" i="54" l="1"/>
  <c r="F12" i="54"/>
  <c r="F6" i="54"/>
  <c r="A16" i="87" l="1"/>
  <c r="B15" i="87"/>
  <c r="B14" i="87"/>
  <c r="B13" i="87"/>
  <c r="B12" i="87"/>
  <c r="B11" i="87"/>
  <c r="B10" i="87"/>
  <c r="B9" i="87"/>
  <c r="B8" i="87"/>
  <c r="B7" i="87"/>
  <c r="B6" i="87"/>
  <c r="B5" i="87"/>
  <c r="B4" i="87"/>
  <c r="A4" i="87"/>
</calcChain>
</file>

<file path=xl/sharedStrings.xml><?xml version="1.0" encoding="utf-8"?>
<sst xmlns="http://schemas.openxmlformats.org/spreadsheetml/2006/main" count="16" uniqueCount="5">
  <si>
    <t>…</t>
  </si>
  <si>
    <t>УКР</t>
  </si>
  <si>
    <t>ENG</t>
  </si>
  <si>
    <t>вагова структура</t>
  </si>
  <si>
    <t>Починаючи з 2016 року здійснено перехід на вагову структуру, яка базується на даних національних рахунків щодо витрат домогосподарств на кінцеве споживання на рівні агрегатів – розділів, груп і класів за Класифікацією індивідуального споживання за цілями (КІСЦ). Для подальшого розподілу використовується деталізована інформація щодо споживчих грошових витрат домогосподарств за результатами обстежень умов життя домогосподарств.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</si>
</sst>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7">
    <numFmt numFmtId="164" formatCode="#,##0&quot;р.&quot;;[Red]\-#,##0&quot;р.&quot;"/>
    <numFmt numFmtId="165" formatCode="#,##0.00&quot;р.&quot;;\-#,##0.00&quot;р.&quot;"/>
    <numFmt numFmtId="166" formatCode="_-* #,##0_р_._-;\-* #,##0_р_._-;_-* &quot;-&quot;_р_._-;_-@_-"/>
    <numFmt numFmtId="167" formatCode="_-* #,##0.00_р_._-;\-* #,##0.00_р_._-;_-* &quot;-&quot;??_р_._-;_-@_-"/>
    <numFmt numFmtId="168" formatCode="_-* #,##0\ _г_р_н_._-;\-* #,##0\ _г_р_н_._-;_-* &quot;-&quot;\ _г_р_н_._-;_-@_-"/>
    <numFmt numFmtId="169" formatCode="_-* #,##0.00\ _г_р_н_._-;\-* #,##0.00\ _г_р_н_._-;_-* &quot;-&quot;??\ _г_р_н_._-;_-@_-"/>
    <numFmt numFmtId="170" formatCode="_-* #,##0.00_₴_-;\-* #,##0.00_₴_-;_-* &quot;-&quot;??_₴_-;_-@_-"/>
    <numFmt numFmtId="171" formatCode="0.0"/>
    <numFmt numFmtId="172" formatCode="&quot;$&quot;#,##0_);[Red]\(&quot;$&quot;#,##0\)"/>
    <numFmt numFmtId="173" formatCode="_(* #,##0.00_);_(* \(#,##0.00\);_(* &quot;-&quot;??_);_(@_)"/>
    <numFmt numFmtId="174" formatCode="#,##0.0"/>
    <numFmt numFmtId="175" formatCode="#."/>
    <numFmt numFmtId="176" formatCode="&quot;Ј&quot;#,##0.00;[Red]\-&quot;Ј&quot;#,##0.00"/>
    <numFmt numFmtId="177" formatCode="General_)"/>
    <numFmt numFmtId="178" formatCode="#,##0.000"/>
    <numFmt numFmtId="179" formatCode="&quot;   &quot;@"/>
    <numFmt numFmtId="180" formatCode="&quot;      &quot;@"/>
    <numFmt numFmtId="181" formatCode="&quot;         &quot;@"/>
    <numFmt numFmtId="182" formatCode="&quot;            &quot;@"/>
    <numFmt numFmtId="183" formatCode="&quot;               &quot;@"/>
    <numFmt numFmtId="184" formatCode="0.000_)"/>
    <numFmt numFmtId="185" formatCode="_(* #,##0_);_(* \(#,##0\);_(* &quot;-&quot;_);_(@_)"/>
    <numFmt numFmtId="186" formatCode="_-&quot;$&quot;* #,##0_-;\-&quot;$&quot;* #,##0_-;_-&quot;$&quot;* &quot;-&quot;_-;_-@_-"/>
    <numFmt numFmtId="187" formatCode="_([$€-2]* #,##0.00_);_([$€-2]* \(#,##0.00\);_([$€-2]* &quot;-&quot;??_)"/>
    <numFmt numFmtId="188" formatCode="_-* #,##0\ _F_t_-;\-* #,##0\ _F_t_-;_-* &quot;-&quot;\ _F_t_-;_-@_-"/>
    <numFmt numFmtId="189" formatCode="_-* #,##0.00\ _F_t_-;\-* #,##0.00\ _F_t_-;_-* &quot;-&quot;??\ _F_t_-;_-@_-"/>
    <numFmt numFmtId="190" formatCode="[&gt;0.05]#,##0.0;[&lt;-0.05]\-#,##0.0;\-\-&quot; &quot;;"/>
    <numFmt numFmtId="191" formatCode="[&gt;0.5]#,##0;[&lt;-0.5]\-#,##0;\-\-&quot; &quot;;"/>
    <numFmt numFmtId="192" formatCode="#,##0\ &quot;Kč&quot;;\-#,##0\ &quot;Kč&quot;"/>
    <numFmt numFmtId="193" formatCode="&quot;$&quot;#,##0_);\(&quot;$&quot;#,##0\)"/>
    <numFmt numFmtId="194" formatCode="_(&quot;$&quot;* #,##0_);_(&quot;$&quot;* \(#,##0\);_(&quot;$&quot;* &quot;-&quot;_);_(@_)"/>
    <numFmt numFmtId="195" formatCode="_(&quot;$&quot;* #,##0.00_);_(&quot;$&quot;* \(#,##0.00\);_(&quot;$&quot;* &quot;-&quot;??_);_(@_)"/>
    <numFmt numFmtId="196" formatCode="[&gt;=0.05]#,##0.0;[&lt;=-0.05]\-#,##0.0;?0.0"/>
    <numFmt numFmtId="197" formatCode="_-* #,##0\ &quot;Ft&quot;_-;\-* #,##0\ &quot;Ft&quot;_-;_-* &quot;-&quot;\ &quot;Ft&quot;_-;_-@_-"/>
    <numFmt numFmtId="198" formatCode="_-* #,##0.00\ &quot;Ft&quot;_-;\-* #,##0.00\ &quot;Ft&quot;_-;_-* &quot;-&quot;??\ &quot;Ft&quot;_-;_-@_-"/>
    <numFmt numFmtId="199" formatCode="[Black]#,##0.0;[Black]\-#,##0.0;;"/>
    <numFmt numFmtId="200" formatCode="[Black][&gt;0.05]#,##0.0;[Black][&lt;-0.05]\-#,##0.0;;"/>
    <numFmt numFmtId="201" formatCode="[Black][&gt;0.5]#,##0;[Black][&lt;-0.5]\-#,##0;;"/>
    <numFmt numFmtId="202" formatCode="#,##0.0____"/>
    <numFmt numFmtId="203" formatCode="_-* #,##0\ _р_._-;\-* #,##0\ _р_._-;_-* &quot;-&quot;\ _р_._-;_-@_-"/>
    <numFmt numFmtId="204" formatCode="_-* #,##0.00\ &quot;р.&quot;_-;\-* #,##0.00\ &quot;р.&quot;_-;_-* &quot;-&quot;??\ &quot;р.&quot;_-;_-@_-"/>
    <numFmt numFmtId="205" formatCode="_-* #,##0.00\ _р_._-;\-* #,##0.00\ _р_._-;_-* &quot;-&quot;??\ _р_._-;_-@_-"/>
    <numFmt numFmtId="206" formatCode="#,##0.0_ ;[Red]\-#,##0.0\ "/>
    <numFmt numFmtId="207" formatCode="#,##0;[Red]\(#,##0\)"/>
    <numFmt numFmtId="208" formatCode="_-[$€-2]* #,##0.00_-;\-[$€-2]* #,##0.00_-;_-[$€-2]* &quot;-&quot;??_-"/>
    <numFmt numFmtId="209" formatCode="#,#00"/>
    <numFmt numFmtId="210" formatCode="###\ ##0.000"/>
    <numFmt numFmtId="211" formatCode="#,"/>
    <numFmt numFmtId="212" formatCode="0_)"/>
    <numFmt numFmtId="213" formatCode="&quot;Cr$&quot;#,##0_);[Red]\(&quot;Cr$&quot;#,##0\)"/>
    <numFmt numFmtId="214" formatCode="&quot;Cr$&quot;#,##0.00_);[Red]\(&quot;Cr$&quot;#,##0.00\)"/>
    <numFmt numFmtId="215" formatCode="\$#,"/>
    <numFmt numFmtId="216" formatCode="&quot;$&quot;#,#00"/>
    <numFmt numFmtId="217" formatCode="&quot;$&quot;#,"/>
    <numFmt numFmtId="218" formatCode="[$-418]d\-mmm\-yy;@"/>
    <numFmt numFmtId="219" formatCode="%#,#00"/>
    <numFmt numFmtId="220" formatCode="#.##000"/>
    <numFmt numFmtId="221" formatCode="dd\-mmm\-yy_)"/>
    <numFmt numFmtId="222" formatCode="#.##0,"/>
    <numFmt numFmtId="223" formatCode="#,##0.000000"/>
    <numFmt numFmtId="224" formatCode="General\ \ \ \ \ \ "/>
    <numFmt numFmtId="225" formatCode="0.0\ \ \ \ \ \ \ \ "/>
    <numFmt numFmtId="226" formatCode="mmmm\ yyyy"/>
    <numFmt numFmtId="227" formatCode="[$-409]d\-mmm\-yy;@"/>
    <numFmt numFmtId="228" formatCode="0.0;\(0.0\);\ ;\-"/>
    <numFmt numFmtId="229" formatCode="yyyy"/>
    <numFmt numFmtId="230" formatCode="0.00000"/>
  </numFmts>
  <fonts count="207">
    <font>
      <sz val="10"/>
      <name val="Times New Roman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u/>
      <sz val="11"/>
      <color indexed="12"/>
      <name val="Times New Roman Cyr"/>
      <charset val="204"/>
    </font>
    <font>
      <sz val="10"/>
      <name val="MS Sans Serif"/>
      <family val="2"/>
      <charset val="204"/>
    </font>
    <font>
      <sz val="1"/>
      <color indexed="16"/>
      <name val="Courier"/>
      <family val="1"/>
      <charset val="204"/>
    </font>
    <font>
      <b/>
      <sz val="1"/>
      <color indexed="16"/>
      <name val="Courier"/>
      <family val="1"/>
      <charset val="204"/>
    </font>
    <font>
      <sz val="10"/>
      <color indexed="8"/>
      <name val="Arial"/>
      <family val="2"/>
      <charset val="204"/>
    </font>
    <font>
      <sz val="10"/>
      <name val="TimesET"/>
    </font>
    <font>
      <u/>
      <sz val="11"/>
      <color indexed="36"/>
      <name val="Times New Roman Cyr"/>
      <charset val="204"/>
    </font>
    <font>
      <sz val="10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sz val="10"/>
      <name val="Tms Rmn"/>
    </font>
    <font>
      <i/>
      <sz val="12"/>
      <name val="Times New Roman"/>
      <family val="1"/>
      <charset val="204"/>
    </font>
    <font>
      <sz val="8"/>
      <color indexed="55"/>
      <name val="Arial Cyr"/>
      <charset val="204"/>
    </font>
    <font>
      <b/>
      <sz val="8"/>
      <color indexed="55"/>
      <name val="Arial Cyr"/>
      <charset val="204"/>
    </font>
    <font>
      <b/>
      <sz val="10"/>
      <name val="UkrainianBaltica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10"/>
      <name val="Arial Cyr"/>
      <charset val="204"/>
    </font>
    <font>
      <sz val="11"/>
      <color indexed="8"/>
      <name val="Calibri"/>
      <family val="2"/>
    </font>
    <font>
      <sz val="12"/>
      <color indexed="9"/>
      <name val="Times New Roman"/>
      <family val="1"/>
      <charset val="204"/>
    </font>
    <font>
      <sz val="10"/>
      <name val="Helv"/>
      <charset val="204"/>
    </font>
    <font>
      <sz val="2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9"/>
      <name val="Times New Roman"/>
      <family val="1"/>
    </font>
    <font>
      <sz val="10"/>
      <name val="Arial"/>
      <family val="2"/>
    </font>
    <font>
      <sz val="11"/>
      <color indexed="9"/>
      <name val="Calibri"/>
      <family val="2"/>
    </font>
    <font>
      <sz val="8"/>
      <color indexed="12"/>
      <name val="Helv"/>
    </font>
    <font>
      <sz val="10"/>
      <name val="Geneva"/>
      <family val="2"/>
    </font>
    <font>
      <sz val="8"/>
      <color indexed="12"/>
      <name val="Helv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name val="Arial CE"/>
      <family val="2"/>
      <charset val="238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3"/>
      <color indexed="9"/>
      <name val="Verdana"/>
      <family val="2"/>
    </font>
    <font>
      <sz val="11"/>
      <color indexed="8"/>
      <name val="Arial"/>
      <family val="2"/>
    </font>
    <font>
      <sz val="11"/>
      <name val="Tms Rmn"/>
      <family val="1"/>
    </font>
    <font>
      <sz val="10"/>
      <name val="Times New Roman"/>
      <family val="1"/>
    </font>
    <font>
      <sz val="9"/>
      <name val="Times"/>
      <family val="1"/>
    </font>
    <font>
      <sz val="8"/>
      <name val="Tahoma"/>
      <family val="2"/>
    </font>
    <font>
      <sz val="10"/>
      <name val="Helv"/>
    </font>
    <font>
      <sz val="12"/>
      <name val="TIMES"/>
      <family val="1"/>
    </font>
    <font>
      <sz val="8"/>
      <name val="Times New Roman"/>
      <family val="1"/>
    </font>
    <font>
      <i/>
      <sz val="11"/>
      <color indexed="23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Helv"/>
    </font>
    <font>
      <sz val="14"/>
      <name val="Helv"/>
    </font>
    <font>
      <sz val="12"/>
      <name val="Helv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Times New Roman CE"/>
      <charset val="238"/>
    </font>
    <font>
      <u/>
      <sz val="11"/>
      <color indexed="12"/>
      <name val="Calibri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0"/>
      <name val="CTimesRoman"/>
      <family val="2"/>
    </font>
    <font>
      <sz val="11"/>
      <color indexed="52"/>
      <name val="Calibri"/>
      <family val="2"/>
    </font>
    <font>
      <sz val="8"/>
      <color indexed="8"/>
      <name val="Helv"/>
    </font>
    <font>
      <u/>
      <sz val="10"/>
      <color indexed="36"/>
      <name val="Times New Roman CE"/>
      <charset val="238"/>
    </font>
    <font>
      <sz val="10"/>
      <name val="Courier"/>
      <family val="3"/>
    </font>
    <font>
      <sz val="11"/>
      <color indexed="60"/>
      <name val="Calibri"/>
      <family val="2"/>
    </font>
    <font>
      <sz val="11"/>
      <name val="Tms Rmn"/>
    </font>
    <font>
      <sz val="10"/>
      <name val="Times New Roman CE"/>
      <family val="1"/>
      <charset val="238"/>
    </font>
    <font>
      <sz val="14"/>
      <name val="Times New Roman CE"/>
      <charset val="238"/>
    </font>
    <font>
      <b/>
      <sz val="11"/>
      <color indexed="63"/>
      <name val="Calibri"/>
      <family val="2"/>
    </font>
    <font>
      <sz val="10"/>
      <color indexed="10"/>
      <name val="MS Sans Serif"/>
      <family val="2"/>
    </font>
    <font>
      <sz val="8"/>
      <name val="Helv"/>
    </font>
    <font>
      <b/>
      <sz val="10"/>
      <name val="Tms Rm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Arial CE"/>
      <family val="2"/>
      <charset val="238"/>
    </font>
    <font>
      <b/>
      <sz val="12"/>
      <name val="Arial CE"/>
      <family val="2"/>
      <charset val="238"/>
    </font>
    <font>
      <sz val="12"/>
      <name val="Times New Roman"/>
      <family val="1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20"/>
      <name val="Times New Roman"/>
      <family val="1"/>
      <charset val="204"/>
    </font>
    <font>
      <sz val="10"/>
      <name val="UkrainianBaltica"/>
    </font>
    <font>
      <b/>
      <sz val="11"/>
      <color indexed="10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b/>
      <i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color indexed="10"/>
      <name val="Times New Roman"/>
      <family val="1"/>
      <charset val="204"/>
    </font>
    <font>
      <i/>
      <sz val="12"/>
      <color indexed="1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color indexed="8"/>
      <name val="Verdana"/>
      <family val="2"/>
    </font>
    <font>
      <sz val="10"/>
      <color indexed="54"/>
      <name val="Verdana"/>
      <family val="2"/>
    </font>
    <font>
      <b/>
      <sz val="12"/>
      <name val="Arial"/>
      <family val="2"/>
      <charset val="204"/>
    </font>
    <font>
      <sz val="9"/>
      <name val="Tms Rmn"/>
    </font>
    <font>
      <sz val="10"/>
      <name val="FreeSet"/>
      <family val="2"/>
    </font>
    <font>
      <b/>
      <sz val="1"/>
      <color indexed="8"/>
      <name val="Courier"/>
      <family val="3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2"/>
      <color indexed="12"/>
      <name val="Times New Roman"/>
      <family val="1"/>
    </font>
    <font>
      <u/>
      <sz val="10"/>
      <color indexed="12"/>
      <name val="Segoe UI"/>
      <family val="2"/>
    </font>
    <font>
      <u/>
      <sz val="10"/>
      <color indexed="36"/>
      <name val="Arial"/>
      <family val="2"/>
    </font>
    <font>
      <b/>
      <sz val="14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4"/>
      <color indexed="9"/>
      <name val="Arial"/>
      <family val="2"/>
      <charset val="204"/>
    </font>
    <font>
      <b/>
      <i/>
      <sz val="12"/>
      <color indexed="9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9"/>
      <name val="Arial"/>
      <family val="2"/>
      <charset val="204"/>
    </font>
    <font>
      <sz val="12"/>
      <color indexed="9"/>
      <name val="Bookman Old Style"/>
      <family val="1"/>
      <charset val="204"/>
    </font>
    <font>
      <sz val="11"/>
      <name val="Arial"/>
      <family val="2"/>
      <charset val="204"/>
    </font>
    <font>
      <sz val="11"/>
      <color indexed="9"/>
      <name val="Arial"/>
      <family val="2"/>
      <charset val="204"/>
    </font>
    <font>
      <i/>
      <sz val="11"/>
      <name val="Arial"/>
      <family val="2"/>
      <charset val="204"/>
    </font>
    <font>
      <b/>
      <i/>
      <sz val="11"/>
      <color indexed="9"/>
      <name val="Arial"/>
      <family val="2"/>
      <charset val="204"/>
    </font>
    <font>
      <u/>
      <sz val="10"/>
      <name val="Times New Roman"/>
      <family val="1"/>
    </font>
    <font>
      <sz val="12"/>
      <name val="Arial"/>
      <family val="2"/>
    </font>
    <font>
      <sz val="12"/>
      <name val="Tms Rmn"/>
    </font>
    <font>
      <sz val="10"/>
      <color indexed="8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9"/>
      <name val="Arial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sz val="18"/>
      <color indexed="8"/>
      <name val="Cambria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sz val="12"/>
      <name val="Journal"/>
    </font>
    <font>
      <sz val="10"/>
      <name val="Tahoma"/>
      <family val="2"/>
      <charset val="204"/>
    </font>
    <font>
      <sz val="10"/>
      <name val="Petersburg"/>
    </font>
    <font>
      <b/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u/>
      <sz val="10"/>
      <color rgb="FFFF000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26"/>
      <color rgb="FF0070C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Verdana"/>
      <family val="2"/>
      <charset val="204"/>
    </font>
    <font>
      <u/>
      <sz val="11"/>
      <name val="Times New Roman"/>
      <family val="1"/>
      <charset val="204"/>
    </font>
    <font>
      <sz val="10"/>
      <color theme="0"/>
      <name val="Arial Cyr"/>
      <charset val="204"/>
    </font>
    <font>
      <b/>
      <sz val="16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24"/>
      <name val="Times New Roman"/>
      <family val="1"/>
      <charset val="204"/>
    </font>
    <font>
      <b/>
      <i/>
      <u/>
      <sz val="11"/>
      <color rgb="FFFF0000"/>
      <name val="Times New Roman"/>
      <family val="1"/>
      <charset val="204"/>
    </font>
    <font>
      <sz val="12"/>
      <color rgb="FF000000"/>
      <name val="Verdana"/>
      <family val="2"/>
      <charset val="204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double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/>
      <top style="thick">
        <color rgb="FF005B2B"/>
      </top>
      <bottom/>
      <diagonal/>
    </border>
    <border>
      <left style="thick">
        <color rgb="FF005B2B"/>
      </left>
      <right style="thick">
        <color rgb="FF005B2B"/>
      </right>
      <top style="thick">
        <color rgb="FF005B2B"/>
      </top>
      <bottom style="thick">
        <color rgb="FF005B2B"/>
      </bottom>
      <diagonal/>
    </border>
    <border>
      <left style="thick">
        <color rgb="FF005B2B"/>
      </left>
      <right style="thick">
        <color rgb="FF005B2B"/>
      </right>
      <top style="thick">
        <color rgb="FF005B2B"/>
      </top>
      <bottom/>
      <diagonal/>
    </border>
    <border>
      <left style="thick">
        <color rgb="FF005B2B"/>
      </left>
      <right style="thick">
        <color rgb="FF005B2B"/>
      </right>
      <top/>
      <bottom/>
      <diagonal/>
    </border>
    <border>
      <left style="thick">
        <color rgb="FF005B2B"/>
      </left>
      <right style="thick">
        <color rgb="FF005B2B"/>
      </right>
      <top/>
      <bottom style="thick">
        <color rgb="FF005B2B"/>
      </bottom>
      <diagonal/>
    </border>
    <border>
      <left/>
      <right/>
      <top/>
      <bottom style="thick">
        <color rgb="FF005B2B"/>
      </bottom>
      <diagonal/>
    </border>
    <border>
      <left style="thick">
        <color rgb="FF005B2B"/>
      </left>
      <right/>
      <top style="thick">
        <color rgb="FF005B2B"/>
      </top>
      <bottom/>
      <diagonal/>
    </border>
    <border>
      <left style="thick">
        <color rgb="FF005B2B"/>
      </left>
      <right/>
      <top/>
      <bottom/>
      <diagonal/>
    </border>
    <border>
      <left style="thick">
        <color rgb="FF005B2B"/>
      </left>
      <right/>
      <top/>
      <bottom style="thick">
        <color rgb="FF005B2B"/>
      </bottom>
      <diagonal/>
    </border>
    <border>
      <left/>
      <right style="thick">
        <color rgb="FF005B2B"/>
      </right>
      <top style="thick">
        <color rgb="FF005B2B"/>
      </top>
      <bottom/>
      <diagonal/>
    </border>
    <border>
      <left/>
      <right style="thick">
        <color rgb="FF005B2B"/>
      </right>
      <top/>
      <bottom style="thick">
        <color rgb="FF005B2B"/>
      </bottom>
      <diagonal/>
    </border>
    <border>
      <left/>
      <right style="thick">
        <color rgb="FF005B2B"/>
      </right>
      <top style="thick">
        <color rgb="FF005B2B"/>
      </top>
      <bottom style="thick">
        <color rgb="FF005B2B"/>
      </bottom>
      <diagonal/>
    </border>
    <border>
      <left/>
      <right style="thick">
        <color rgb="FF005B2B"/>
      </right>
      <top/>
      <bottom/>
      <diagonal/>
    </border>
    <border>
      <left/>
      <right/>
      <top style="thick">
        <color theme="6" tint="-0.499984740745262"/>
      </top>
      <bottom/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 style="thick">
        <color theme="6" tint="-0.499984740745262"/>
      </right>
      <top/>
      <bottom/>
      <diagonal/>
    </border>
    <border>
      <left style="thick">
        <color theme="6" tint="-0.499984740745262"/>
      </left>
      <right style="thick">
        <color theme="6" tint="-0.499984740745262"/>
      </right>
      <top/>
      <bottom style="thick">
        <color theme="6" tint="-0.499984740745262"/>
      </bottom>
      <diagonal/>
    </border>
    <border>
      <left style="thick">
        <color rgb="FF005B2B"/>
      </left>
      <right style="thick">
        <color rgb="FF005B2B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rgb="FF005B2B"/>
      </bottom>
      <diagonal/>
    </border>
    <border>
      <left style="thin">
        <color indexed="64"/>
      </left>
      <right/>
      <top/>
      <bottom style="thick">
        <color rgb="FF005B2B"/>
      </bottom>
      <diagonal/>
    </border>
    <border>
      <left/>
      <right/>
      <top/>
      <bottom style="thick">
        <color theme="6" tint="-0.499984740745262"/>
      </bottom>
      <diagonal/>
    </border>
    <border>
      <left style="thick">
        <color theme="6" tint="-0.499984740745262"/>
      </left>
      <right style="thick">
        <color rgb="FF005B2B"/>
      </right>
      <top/>
      <bottom/>
      <diagonal/>
    </border>
    <border>
      <left style="thick">
        <color theme="6" tint="-0.499984740745262"/>
      </left>
      <right style="thick">
        <color rgb="FF005B2B"/>
      </right>
      <top style="thick">
        <color theme="6" tint="-0.499984740745262"/>
      </top>
      <bottom/>
      <diagonal/>
    </border>
    <border>
      <left style="thick">
        <color theme="6" tint="-0.499984740745262"/>
      </left>
      <right style="thick">
        <color rgb="FF005B2B"/>
      </right>
      <top/>
      <bottom style="thick">
        <color theme="6" tint="-0.499984740745262"/>
      </bottom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rgb="FF005B2B"/>
      </bottom>
      <diagonal/>
    </border>
    <border>
      <left style="thick">
        <color theme="6" tint="-0.499984740745262"/>
      </left>
      <right/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 style="thick">
        <color rgb="FF005B2B"/>
      </top>
      <bottom style="thick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/>
      <right style="thin">
        <color indexed="64"/>
      </right>
      <top/>
      <bottom style="thick">
        <color theme="6" tint="-0.499984740745262"/>
      </bottom>
      <diagonal/>
    </border>
  </borders>
  <cellStyleXfs count="1826">
    <xf numFmtId="0" fontId="0" fillId="0" borderId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49" fontId="23" fillId="0" borderId="0">
      <alignment horizontal="centerContinuous" vertical="top" wrapText="1"/>
    </xf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35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35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5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5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35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35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6" borderId="0" applyNumberFormat="0" applyBorder="0" applyAlignment="0" applyProtection="0"/>
    <xf numFmtId="0" fontId="35" fillId="10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181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0" fontId="35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35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5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5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35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35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35" fillId="6" borderId="0" applyNumberFormat="0" applyBorder="0" applyAlignment="0" applyProtection="0"/>
    <xf numFmtId="0" fontId="35" fillId="9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3" borderId="0" applyNumberFormat="0" applyBorder="0" applyAlignment="0" applyProtection="0"/>
    <xf numFmtId="0" fontId="35" fillId="6" borderId="0" applyNumberFormat="0" applyBorder="0" applyAlignment="0" applyProtection="0"/>
    <xf numFmtId="0" fontId="35" fillId="10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12" borderId="0" applyNumberFormat="0" applyBorder="0" applyAlignment="0" applyProtection="0"/>
    <xf numFmtId="183" fontId="53" fillId="0" borderId="0" applyFont="0" applyFill="0" applyBorder="0" applyAlignment="0" applyProtection="0"/>
    <xf numFmtId="0" fontId="36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36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36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36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36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36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36" fillId="6" borderId="0" applyNumberFormat="0" applyBorder="0" applyAlignment="0" applyProtection="0"/>
    <xf numFmtId="0" fontId="36" fillId="18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6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4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36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36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36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36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36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6" fillId="0" borderId="1">
      <protection hidden="1"/>
    </xf>
    <xf numFmtId="0" fontId="57" fillId="22" borderId="1" applyNumberFormat="0" applyFont="0" applyBorder="0" applyAlignment="0" applyProtection="0">
      <protection hidden="1"/>
    </xf>
    <xf numFmtId="0" fontId="58" fillId="0" borderId="1">
      <protection hidden="1"/>
    </xf>
    <xf numFmtId="0" fontId="4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39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1" fillId="0" borderId="3" applyNumberFormat="0" applyFont="0" applyFill="0" applyAlignment="0" applyProtection="0"/>
    <xf numFmtId="0" fontId="44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1" fontId="63" fillId="24" borderId="5">
      <alignment horizontal="right" vertical="center"/>
    </xf>
    <xf numFmtId="0" fontId="64" fillId="24" borderId="5">
      <alignment horizontal="right" vertical="center"/>
    </xf>
    <xf numFmtId="0" fontId="54" fillId="24" borderId="6"/>
    <xf numFmtId="0" fontId="63" fillId="25" borderId="5">
      <alignment horizontal="center" vertical="center"/>
    </xf>
    <xf numFmtId="1" fontId="63" fillId="24" borderId="5">
      <alignment horizontal="right" vertical="center"/>
    </xf>
    <xf numFmtId="0" fontId="54" fillId="24" borderId="0"/>
    <xf numFmtId="0" fontId="54" fillId="24" borderId="0"/>
    <xf numFmtId="0" fontId="65" fillId="24" borderId="5">
      <alignment horizontal="left" vertical="center"/>
    </xf>
    <xf numFmtId="0" fontId="65" fillId="24" borderId="7">
      <alignment vertical="center"/>
    </xf>
    <xf numFmtId="0" fontId="66" fillId="24" borderId="8">
      <alignment vertical="center"/>
    </xf>
    <xf numFmtId="0" fontId="65" fillId="24" borderId="5"/>
    <xf numFmtId="0" fontId="64" fillId="24" borderId="5">
      <alignment horizontal="right" vertical="center"/>
    </xf>
    <xf numFmtId="0" fontId="67" fillId="26" borderId="5">
      <alignment horizontal="left" vertical="center"/>
    </xf>
    <xf numFmtId="0" fontId="67" fillId="26" borderId="5">
      <alignment horizontal="left" vertical="center"/>
    </xf>
    <xf numFmtId="0" fontId="11" fillId="24" borderId="5">
      <alignment horizontal="left" vertical="center"/>
    </xf>
    <xf numFmtId="0" fontId="68" fillId="24" borderId="6"/>
    <xf numFmtId="0" fontId="63" fillId="25" borderId="5">
      <alignment horizontal="left" vertical="center"/>
    </xf>
    <xf numFmtId="184" fontId="69" fillId="0" borderId="0"/>
    <xf numFmtId="184" fontId="69" fillId="0" borderId="0"/>
    <xf numFmtId="184" fontId="69" fillId="0" borderId="0"/>
    <xf numFmtId="184" fontId="69" fillId="0" borderId="0"/>
    <xf numFmtId="184" fontId="69" fillId="0" borderId="0"/>
    <xf numFmtId="184" fontId="69" fillId="0" borderId="0"/>
    <xf numFmtId="184" fontId="69" fillId="0" borderId="0"/>
    <xf numFmtId="184" fontId="69" fillId="0" borderId="0"/>
    <xf numFmtId="38" fontId="5" fillId="0" borderId="0" applyFont="0" applyFill="0" applyBorder="0" applyAlignment="0" applyProtection="0"/>
    <xf numFmtId="185" fontId="70" fillId="0" borderId="0" applyFont="0" applyFill="0" applyBorder="0" applyAlignment="0" applyProtection="0"/>
    <xf numFmtId="168" fontId="11" fillId="0" borderId="0" applyFont="0" applyFill="0" applyBorder="0" applyAlignment="0" applyProtection="0"/>
    <xf numFmtId="203" fontId="115" fillId="0" borderId="0" applyFont="0" applyFill="0" applyBorder="0" applyAlignment="0" applyProtection="0"/>
    <xf numFmtId="166" fontId="11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67" fontId="70" fillId="0" borderId="0" applyFont="0" applyFill="0" applyBorder="0" applyAlignment="0" applyProtection="0"/>
    <xf numFmtId="178" fontId="71" fillId="0" borderId="0">
      <alignment horizontal="right" vertical="top"/>
    </xf>
    <xf numFmtId="205" fontId="115" fillId="0" borderId="0" applyFont="0" applyFill="0" applyBorder="0" applyAlignment="0" applyProtection="0"/>
    <xf numFmtId="3" fontId="72" fillId="0" borderId="0" applyFont="0" applyFill="0" applyBorder="0" applyAlignment="0" applyProtection="0"/>
    <xf numFmtId="0" fontId="73" fillId="0" borderId="0"/>
    <xf numFmtId="3" fontId="54" fillId="0" borderId="0" applyFill="0" applyBorder="0" applyAlignment="0" applyProtection="0"/>
    <xf numFmtId="0" fontId="74" fillId="0" borderId="0"/>
    <xf numFmtId="0" fontId="74" fillId="0" borderId="0"/>
    <xf numFmtId="172" fontId="5" fillId="0" borderId="0" applyFont="0" applyFill="0" applyBorder="0" applyAlignment="0" applyProtection="0"/>
    <xf numFmtId="204" fontId="115" fillId="0" borderId="0" applyFont="0" applyFill="0" applyBorder="0" applyAlignment="0" applyProtection="0"/>
    <xf numFmtId="186" fontId="72" fillId="0" borderId="0" applyFont="0" applyFill="0" applyBorder="0" applyAlignment="0" applyProtection="0"/>
    <xf numFmtId="175" fontId="6" fillId="0" borderId="0">
      <protection locked="0"/>
    </xf>
    <xf numFmtId="0" fontId="61" fillId="0" borderId="0" applyFont="0" applyFill="0" applyBorder="0" applyAlignment="0" applyProtection="0"/>
    <xf numFmtId="187" fontId="7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88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9" fillId="0" borderId="0">
      <protection locked="0"/>
    </xf>
    <xf numFmtId="0" fontId="78" fillId="0" borderId="0">
      <protection locked="0"/>
    </xf>
    <xf numFmtId="0" fontId="80" fillId="0" borderId="0"/>
    <xf numFmtId="0" fontId="78" fillId="0" borderId="0">
      <protection locked="0"/>
    </xf>
    <xf numFmtId="0" fontId="81" fillId="0" borderId="0"/>
    <xf numFmtId="0" fontId="78" fillId="0" borderId="0">
      <protection locked="0"/>
    </xf>
    <xf numFmtId="0" fontId="81" fillId="0" borderId="0"/>
    <xf numFmtId="0" fontId="79" fillId="0" borderId="0">
      <protection locked="0"/>
    </xf>
    <xf numFmtId="0" fontId="81" fillId="0" borderId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5" fontId="6" fillId="0" borderId="0">
      <protection locked="0"/>
    </xf>
    <xf numFmtId="0" fontId="81" fillId="0" borderId="0"/>
    <xf numFmtId="0" fontId="82" fillId="0" borderId="0"/>
    <xf numFmtId="0" fontId="81" fillId="0" borderId="0"/>
    <xf numFmtId="0" fontId="73" fillId="0" borderId="0"/>
    <xf numFmtId="0" fontId="51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38" fontId="84" fillId="25" borderId="0" applyNumberFormat="0" applyBorder="0" applyAlignment="0" applyProtection="0"/>
    <xf numFmtId="0" fontId="40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41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42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42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5" fontId="7" fillId="0" borderId="0">
      <protection locked="0"/>
    </xf>
    <xf numFmtId="175" fontId="7" fillId="0" borderId="0"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/>
    <xf numFmtId="0" fontId="8" fillId="0" borderId="0"/>
    <xf numFmtId="0" fontId="11" fillId="0" borderId="0"/>
    <xf numFmtId="190" fontId="54" fillId="0" borderId="0" applyFont="0" applyFill="0" applyBorder="0" applyAlignment="0" applyProtection="0"/>
    <xf numFmtId="191" fontId="54" fillId="0" borderId="0" applyFont="0" applyFill="0" applyBorder="0" applyAlignment="0" applyProtection="0"/>
    <xf numFmtId="0" fontId="37" fillId="7" borderId="2" applyNumberFormat="0" applyAlignment="0" applyProtection="0"/>
    <xf numFmtId="10" fontId="84" fillId="24" borderId="5" applyNumberFormat="0" applyBorder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4" fontId="92" fillId="0" borderId="0"/>
    <xf numFmtId="0" fontId="81" fillId="0" borderId="12"/>
    <xf numFmtId="0" fontId="49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4" fillId="0" borderId="1">
      <alignment horizontal="left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92" fontId="61" fillId="0" borderId="0" applyFont="0" applyFill="0" applyBorder="0" applyAlignment="0" applyProtection="0"/>
    <xf numFmtId="185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93" fontId="61" fillId="0" borderId="0" applyFont="0" applyFill="0" applyBorder="0" applyAlignment="0" applyProtection="0"/>
    <xf numFmtId="194" fontId="70" fillId="0" borderId="0" applyFont="0" applyFill="0" applyBorder="0" applyAlignment="0" applyProtection="0"/>
    <xf numFmtId="195" fontId="70" fillId="0" borderId="0" applyFont="0" applyFill="0" applyBorder="0" applyAlignment="0" applyProtection="0"/>
    <xf numFmtId="0" fontId="96" fillId="0" borderId="0"/>
    <xf numFmtId="0" fontId="46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24" fillId="0" borderId="0" applyNumberFormat="0" applyFill="0" applyBorder="0" applyAlignment="0" applyProtection="0"/>
    <xf numFmtId="0" fontId="98" fillId="0" borderId="0"/>
    <xf numFmtId="0" fontId="19" fillId="0" borderId="0"/>
    <xf numFmtId="0" fontId="1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4" fillId="0" borderId="0"/>
    <xf numFmtId="0" fontId="5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54" fillId="0" borderId="0"/>
    <xf numFmtId="0" fontId="53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4" fillId="0" borderId="0"/>
    <xf numFmtId="196" fontId="70" fillId="0" borderId="0" applyFill="0" applyBorder="0" applyAlignment="0" applyProtection="0">
      <alignment horizontal="right"/>
    </xf>
    <xf numFmtId="0" fontId="77" fillId="0" borderId="0"/>
    <xf numFmtId="177" fontId="31" fillId="0" borderId="0"/>
    <xf numFmtId="177" fontId="19" fillId="0" borderId="0"/>
    <xf numFmtId="0" fontId="99" fillId="0" borderId="0"/>
    <xf numFmtId="0" fontId="11" fillId="10" borderId="14" applyNumberFormat="0" applyFont="0" applyAlignment="0" applyProtection="0"/>
    <xf numFmtId="0" fontId="19" fillId="10" borderId="14" applyNumberFormat="0" applyFont="0" applyAlignment="0" applyProtection="0"/>
    <xf numFmtId="0" fontId="2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49" fontId="100" fillId="0" borderId="0"/>
    <xf numFmtId="173" fontId="9" fillId="0" borderId="0" applyFont="0" applyFill="0" applyBorder="0" applyAlignment="0" applyProtection="0"/>
    <xf numFmtId="0" fontId="38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197" fontId="77" fillId="0" borderId="0" applyFont="0" applyFill="0" applyBorder="0" applyAlignment="0" applyProtection="0"/>
    <xf numFmtId="198" fontId="77" fillId="0" borderId="0" applyFont="0" applyFill="0" applyBorder="0" applyAlignment="0" applyProtection="0"/>
    <xf numFmtId="0" fontId="73" fillId="0" borderId="0"/>
    <xf numFmtId="10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99" fontId="54" fillId="0" borderId="0" applyFont="0" applyFill="0" applyBorder="0" applyAlignment="0" applyProtection="0"/>
    <xf numFmtId="200" fontId="53" fillId="0" borderId="0" applyFont="0" applyFill="0" applyBorder="0" applyAlignment="0" applyProtection="0"/>
    <xf numFmtId="201" fontId="53" fillId="0" borderId="0" applyFont="0" applyFill="0" applyBorder="0" applyAlignment="0" applyProtection="0"/>
    <xf numFmtId="2" fontId="61" fillId="0" borderId="0" applyFont="0" applyFill="0" applyBorder="0" applyAlignment="0" applyProtection="0"/>
    <xf numFmtId="202" fontId="70" fillId="0" borderId="0" applyFill="0" applyBorder="0" applyAlignment="0">
      <alignment horizontal="centerContinuous"/>
    </xf>
    <xf numFmtId="0" fontId="53" fillId="0" borderId="0"/>
    <xf numFmtId="0" fontId="102" fillId="0" borderId="1" applyNumberFormat="0" applyFill="0" applyBorder="0" applyAlignment="0" applyProtection="0">
      <protection hidden="1"/>
    </xf>
    <xf numFmtId="171" fontId="103" fillId="0" borderId="0"/>
    <xf numFmtId="0" fontId="104" fillId="0" borderId="0"/>
    <xf numFmtId="0" fontId="54" fillId="0" borderId="0" applyNumberFormat="0"/>
    <xf numFmtId="0" fontId="4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3" fillId="22" borderId="1"/>
    <xf numFmtId="175" fontId="6" fillId="0" borderId="16">
      <protection locked="0"/>
    </xf>
    <xf numFmtId="0" fontId="106" fillId="0" borderId="17" applyNumberFormat="0" applyFill="0" applyAlignment="0" applyProtection="0"/>
    <xf numFmtId="0" fontId="78" fillId="0" borderId="16">
      <protection locked="0"/>
    </xf>
    <xf numFmtId="0" fontId="96" fillId="0" borderId="0"/>
    <xf numFmtId="0" fontId="5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1" fontId="110" fillId="0" borderId="0">
      <alignment horizontal="right"/>
    </xf>
    <xf numFmtId="0" fontId="36" fillId="27" borderId="0" applyNumberFormat="0" applyBorder="0" applyAlignment="0" applyProtection="0"/>
    <xf numFmtId="0" fontId="36" fillId="18" borderId="0" applyNumberFormat="0" applyBorder="0" applyAlignment="0" applyProtection="0"/>
    <xf numFmtId="0" fontId="36" fillId="12" borderId="0" applyNumberFormat="0" applyBorder="0" applyAlignment="0" applyProtection="0"/>
    <xf numFmtId="0" fontId="36" fillId="28" borderId="0" applyNumberFormat="0" applyBorder="0" applyAlignment="0" applyProtection="0"/>
    <xf numFmtId="0" fontId="36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7" fillId="7" borderId="2" applyNumberFormat="0" applyAlignment="0" applyProtection="0"/>
    <xf numFmtId="0" fontId="37" fillId="13" borderId="2" applyNumberFormat="0" applyAlignment="0" applyProtection="0"/>
    <xf numFmtId="0" fontId="38" fillId="29" borderId="15" applyNumberFormat="0" applyAlignment="0" applyProtection="0"/>
    <xf numFmtId="0" fontId="116" fillId="29" borderId="2" applyNumberFormat="0" applyAlignment="0" applyProtection="0"/>
    <xf numFmtId="0" fontId="111" fillId="0" borderId="0" applyProtection="0"/>
    <xf numFmtId="176" fontId="25" fillId="0" borderId="0" applyFont="0" applyFill="0" applyBorder="0" applyAlignment="0" applyProtection="0"/>
    <xf numFmtId="0" fontId="51" fillId="4" borderId="0" applyNumberFormat="0" applyBorder="0" applyAlignment="0" applyProtection="0"/>
    <xf numFmtId="0" fontId="23" fillId="0" borderId="18">
      <alignment horizontal="centerContinuous" vertical="top" wrapText="1"/>
    </xf>
    <xf numFmtId="0" fontId="117" fillId="0" borderId="19" applyNumberFormat="0" applyFill="0" applyAlignment="0" applyProtection="0"/>
    <xf numFmtId="0" fontId="118" fillId="0" borderId="20" applyNumberFormat="0" applyFill="0" applyAlignment="0" applyProtection="0"/>
    <xf numFmtId="0" fontId="119" fillId="0" borderId="21" applyNumberFormat="0" applyFill="0" applyAlignment="0" applyProtection="0"/>
    <xf numFmtId="0" fontId="119" fillId="0" borderId="0" applyNumberFormat="0" applyFill="0" applyBorder="0" applyAlignment="0" applyProtection="0"/>
    <xf numFmtId="0" fontId="112" fillId="0" borderId="0" applyProtection="0"/>
    <xf numFmtId="0" fontId="113" fillId="0" borderId="0" applyProtection="0"/>
    <xf numFmtId="0" fontId="24" fillId="0" borderId="0">
      <alignment wrapText="1"/>
    </xf>
    <xf numFmtId="0" fontId="49" fillId="0" borderId="13" applyNumberFormat="0" applyFill="0" applyAlignment="0" applyProtection="0"/>
    <xf numFmtId="0" fontId="43" fillId="0" borderId="22" applyNumberFormat="0" applyFill="0" applyAlignment="0" applyProtection="0"/>
    <xf numFmtId="0" fontId="111" fillId="0" borderId="16" applyProtection="0"/>
    <xf numFmtId="0" fontId="44" fillId="23" borderId="4" applyNumberFormat="0" applyAlignment="0" applyProtection="0"/>
    <xf numFmtId="0" fontId="44" fillId="23" borderId="4" applyNumberFormat="0" applyAlignment="0" applyProtection="0"/>
    <xf numFmtId="0" fontId="45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13" borderId="0" applyNumberFormat="0" applyBorder="0" applyAlignment="0" applyProtection="0"/>
    <xf numFmtId="0" fontId="39" fillId="22" borderId="2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7" fillId="0" borderId="0"/>
    <xf numFmtId="0" fontId="35" fillId="0" borderId="0"/>
    <xf numFmtId="0" fontId="24" fillId="0" borderId="0"/>
    <xf numFmtId="0" fontId="35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52" fillId="0" borderId="0"/>
    <xf numFmtId="0" fontId="17" fillId="0" borderId="0"/>
    <xf numFmtId="0" fontId="24" fillId="0" borderId="0"/>
    <xf numFmtId="0" fontId="11" fillId="0" borderId="0"/>
    <xf numFmtId="0" fontId="11" fillId="0" borderId="0"/>
    <xf numFmtId="0" fontId="35" fillId="0" borderId="0"/>
    <xf numFmtId="0" fontId="52" fillId="0" borderId="0"/>
    <xf numFmtId="0" fontId="52" fillId="0" borderId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5" fillId="0" borderId="0"/>
    <xf numFmtId="0" fontId="24" fillId="0" borderId="0"/>
    <xf numFmtId="0" fontId="35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43" fillId="0" borderId="17" applyNumberFormat="0" applyFill="0" applyAlignment="0" applyProtection="0"/>
    <xf numFmtId="0" fontId="47" fillId="5" borderId="0" applyNumberFormat="0" applyBorder="0" applyAlignment="0" applyProtection="0"/>
    <xf numFmtId="0" fontId="47" fillId="3" borderId="0" applyNumberFormat="0" applyBorder="0" applyAlignment="0" applyProtection="0"/>
    <xf numFmtId="0" fontId="48" fillId="0" borderId="0" applyNumberFormat="0" applyFill="0" applyBorder="0" applyAlignment="0" applyProtection="0"/>
    <xf numFmtId="0" fontId="115" fillId="10" borderId="14" applyNumberFormat="0" applyFont="0" applyAlignment="0" applyProtection="0"/>
    <xf numFmtId="0" fontId="35" fillId="10" borderId="14" applyNumberFormat="0" applyFont="0" applyAlignment="0" applyProtection="0"/>
    <xf numFmtId="0" fontId="11" fillId="10" borderId="14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8" fillId="22" borderId="15" applyNumberFormat="0" applyAlignment="0" applyProtection="0"/>
    <xf numFmtId="0" fontId="50" fillId="0" borderId="23" applyNumberFormat="0" applyFill="0" applyAlignment="0" applyProtection="0"/>
    <xf numFmtId="0" fontId="46" fillId="13" borderId="0" applyNumberFormat="0" applyBorder="0" applyAlignment="0" applyProtection="0"/>
    <xf numFmtId="0" fontId="31" fillId="0" borderId="0"/>
    <xf numFmtId="0" fontId="111" fillId="0" borderId="0"/>
    <xf numFmtId="0" fontId="5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2" fontId="111" fillId="0" borderId="0" applyProtection="0"/>
    <xf numFmtId="169" fontId="3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51" fillId="6" borderId="0" applyNumberFormat="0" applyBorder="0" applyAlignment="0" applyProtection="0"/>
    <xf numFmtId="49" fontId="23" fillId="0" borderId="5">
      <alignment horizontal="center" vertical="center" wrapText="1"/>
    </xf>
    <xf numFmtId="167" fontId="11" fillId="0" borderId="0" applyFont="0" applyFill="0" applyBorder="0" applyAlignment="0" applyProtection="0"/>
    <xf numFmtId="0" fontId="11" fillId="0" borderId="0"/>
    <xf numFmtId="0" fontId="2" fillId="0" borderId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181" fontId="53" fillId="0" borderId="0" applyFont="0" applyFill="0" applyBorder="0" applyAlignment="0" applyProtection="0"/>
    <xf numFmtId="181" fontId="70" fillId="0" borderId="0" applyFont="0" applyFill="0" applyBorder="0" applyAlignment="0" applyProtection="0"/>
    <xf numFmtId="182" fontId="53" fillId="0" borderId="0" applyFont="0" applyFill="0" applyBorder="0" applyAlignment="0" applyProtection="0"/>
    <xf numFmtId="182" fontId="70" fillId="0" borderId="0" applyFont="0" applyFill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12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55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21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2" fontId="78" fillId="0" borderId="0">
      <protection locked="0"/>
    </xf>
    <xf numFmtId="2" fontId="79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0" fillId="22" borderId="2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0" fontId="62" fillId="23" borderId="4" applyNumberFormat="0" applyAlignment="0" applyProtection="0"/>
    <xf numFmtId="207" fontId="54" fillId="0" borderId="0"/>
    <xf numFmtId="0" fontId="127" fillId="24" borderId="5">
      <alignment horizontal="right" vertical="center"/>
    </xf>
    <xf numFmtId="0" fontId="64" fillId="24" borderId="5">
      <alignment horizontal="right" vertical="center"/>
    </xf>
    <xf numFmtId="0" fontId="54" fillId="24" borderId="6"/>
    <xf numFmtId="0" fontId="63" fillId="32" borderId="5">
      <alignment horizontal="center" vertical="center"/>
    </xf>
    <xf numFmtId="0" fontId="127" fillId="24" borderId="5">
      <alignment horizontal="right" vertical="center"/>
    </xf>
    <xf numFmtId="0" fontId="65" fillId="24" borderId="5">
      <alignment horizontal="left" vertical="center"/>
    </xf>
    <xf numFmtId="0" fontId="65" fillId="24" borderId="7">
      <alignment vertical="center"/>
    </xf>
    <xf numFmtId="0" fontId="66" fillId="24" borderId="8">
      <alignment vertical="center"/>
    </xf>
    <xf numFmtId="0" fontId="65" fillId="24" borderId="5"/>
    <xf numFmtId="0" fontId="64" fillId="24" borderId="5">
      <alignment horizontal="right" vertical="center"/>
    </xf>
    <xf numFmtId="0" fontId="67" fillId="26" borderId="5">
      <alignment horizontal="left" vertical="center"/>
    </xf>
    <xf numFmtId="0" fontId="67" fillId="26" borderId="5">
      <alignment horizontal="left" vertical="center"/>
    </xf>
    <xf numFmtId="0" fontId="128" fillId="24" borderId="5">
      <alignment horizontal="left" vertical="center"/>
    </xf>
    <xf numFmtId="0" fontId="68" fillId="24" borderId="6"/>
    <xf numFmtId="0" fontId="63" fillId="25" borderId="5">
      <alignment horizontal="left" vertical="center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49" fontId="129" fillId="0" borderId="5">
      <alignment horizontal="center" vertical="center"/>
      <protection locked="0"/>
    </xf>
    <xf numFmtId="173" fontId="29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193" fontId="54" fillId="0" borderId="0" applyFont="0" applyFill="0" applyBorder="0" applyAlignment="0" applyProtection="0"/>
    <xf numFmtId="2" fontId="78" fillId="0" borderId="0">
      <protection locked="0"/>
    </xf>
    <xf numFmtId="0" fontId="54" fillId="0" borderId="0" applyFont="0" applyFill="0" applyBorder="0" applyAlignment="0" applyProtection="0"/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49" fontId="24" fillId="0" borderId="5">
      <alignment horizontal="left" vertical="center"/>
      <protection locked="0"/>
    </xf>
    <xf numFmtId="171" fontId="130" fillId="0" borderId="0"/>
    <xf numFmtId="208" fontId="54" fillId="0" borderId="0" applyFont="0" applyFill="0" applyBorder="0" applyAlignment="0" applyProtection="0"/>
    <xf numFmtId="177" fontId="82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0" fontId="80" fillId="0" borderId="0"/>
    <xf numFmtId="174" fontId="54" fillId="0" borderId="0" applyFont="0" applyFill="0" applyBorder="0" applyAlignment="0" applyProtection="0"/>
    <xf numFmtId="0" fontId="81" fillId="0" borderId="0"/>
    <xf numFmtId="174" fontId="54" fillId="0" borderId="0" applyFont="0" applyFill="0" applyBorder="0" applyAlignment="0" applyProtection="0"/>
    <xf numFmtId="0" fontId="81" fillId="0" borderId="0"/>
    <xf numFmtId="174" fontId="54" fillId="0" borderId="0" applyFont="0" applyFill="0" applyBorder="0" applyAlignment="0" applyProtection="0"/>
    <xf numFmtId="0" fontId="81" fillId="0" borderId="0"/>
    <xf numFmtId="174" fontId="54" fillId="0" borderId="0" applyFont="0" applyFill="0" applyBorder="0" applyAlignment="0" applyProtection="0"/>
    <xf numFmtId="0" fontId="77" fillId="0" borderId="0"/>
    <xf numFmtId="0" fontId="78" fillId="0" borderId="0">
      <protection locked="0"/>
    </xf>
    <xf numFmtId="209" fontId="78" fillId="0" borderId="0">
      <protection locked="0"/>
    </xf>
    <xf numFmtId="2" fontId="54" fillId="0" borderId="0" applyFont="0" applyFill="0" applyBorder="0" applyAlignment="0" applyProtection="0"/>
    <xf numFmtId="0" fontId="81" fillId="0" borderId="0"/>
    <xf numFmtId="0" fontId="82" fillId="0" borderId="0"/>
    <xf numFmtId="0" fontId="81" fillId="0" borderId="0"/>
    <xf numFmtId="209" fontId="78" fillId="0" borderId="0">
      <protection locked="0"/>
    </xf>
    <xf numFmtId="210" fontId="131" fillId="0" borderId="0" applyAlignment="0">
      <alignment wrapText="1"/>
    </xf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3" fillId="4" borderId="0" applyNumberFormat="0" applyBorder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5" fillId="0" borderId="9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11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211" fontId="132" fillId="0" borderId="0">
      <protection locked="0"/>
    </xf>
    <xf numFmtId="211" fontId="132" fillId="0" borderId="0"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174" fontId="53" fillId="0" borderId="0" applyFont="0" applyFill="0" applyBorder="0" applyAlignment="0" applyProtection="0"/>
    <xf numFmtId="174" fontId="70" fillId="0" borderId="0" applyFont="0" applyFill="0" applyBorder="0" applyAlignment="0" applyProtection="0"/>
    <xf numFmtId="3" fontId="53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91" fillId="7" borderId="2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5" fontId="54" fillId="0" borderId="0"/>
    <xf numFmtId="0" fontId="81" fillId="0" borderId="12"/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</xf>
    <xf numFmtId="49" fontId="24" fillId="0" borderId="0" applyNumberFormat="0" applyFont="0" applyAlignment="0">
      <alignment vertical="top" wrapText="1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24" fillId="0" borderId="0" applyNumberFormat="0" applyFont="0" applyAlignment="0">
      <alignment vertical="top" wrapText="1"/>
      <protection locked="0"/>
    </xf>
    <xf numFmtId="49" fontId="139" fillId="24" borderId="32">
      <alignment horizontal="left" vertical="center"/>
      <protection locked="0"/>
    </xf>
    <xf numFmtId="49" fontId="139" fillId="24" borderId="32">
      <alignment horizontal="left" vertical="center"/>
    </xf>
    <xf numFmtId="4" fontId="139" fillId="24" borderId="32">
      <alignment horizontal="right" vertical="center"/>
      <protection locked="0"/>
    </xf>
    <xf numFmtId="4" fontId="139" fillId="24" borderId="32">
      <alignment horizontal="right" vertical="center"/>
    </xf>
    <xf numFmtId="4" fontId="140" fillId="24" borderId="32">
      <alignment horizontal="right" vertical="center"/>
      <protection locked="0"/>
    </xf>
    <xf numFmtId="49" fontId="141" fillId="24" borderId="5">
      <alignment horizontal="left" vertical="center"/>
      <protection locked="0"/>
    </xf>
    <xf numFmtId="49" fontId="141" fillId="24" borderId="5">
      <alignment horizontal="left" vertical="center"/>
    </xf>
    <xf numFmtId="49" fontId="142" fillId="24" borderId="5">
      <alignment horizontal="left" vertical="center"/>
      <protection locked="0"/>
    </xf>
    <xf numFmtId="49" fontId="142" fillId="24" borderId="5">
      <alignment horizontal="left" vertical="center"/>
    </xf>
    <xf numFmtId="4" fontId="141" fillId="24" borderId="5">
      <alignment horizontal="right" vertical="center"/>
      <protection locked="0"/>
    </xf>
    <xf numFmtId="4" fontId="141" fillId="24" borderId="5">
      <alignment horizontal="right" vertical="center"/>
    </xf>
    <xf numFmtId="4" fontId="143" fillId="24" borderId="5">
      <alignment horizontal="right" vertical="center"/>
      <protection locked="0"/>
    </xf>
    <xf numFmtId="49" fontId="129" fillId="24" borderId="5">
      <alignment horizontal="left" vertical="center"/>
      <protection locked="0"/>
    </xf>
    <xf numFmtId="49" fontId="129" fillId="24" borderId="5">
      <alignment horizontal="left" vertical="center"/>
      <protection locked="0"/>
    </xf>
    <xf numFmtId="49" fontId="129" fillId="24" borderId="5">
      <alignment horizontal="left" vertical="center"/>
    </xf>
    <xf numFmtId="49" fontId="129" fillId="24" borderId="5">
      <alignment horizontal="left" vertical="center"/>
    </xf>
    <xf numFmtId="49" fontId="140" fillId="24" borderId="5">
      <alignment horizontal="left" vertical="center"/>
      <protection locked="0"/>
    </xf>
    <xf numFmtId="49" fontId="140" fillId="24" borderId="5">
      <alignment horizontal="left" vertical="center"/>
    </xf>
    <xf numFmtId="4" fontId="129" fillId="24" borderId="5">
      <alignment horizontal="right" vertical="center"/>
      <protection locked="0"/>
    </xf>
    <xf numFmtId="4" fontId="129" fillId="24" borderId="5">
      <alignment horizontal="right" vertical="center"/>
      <protection locked="0"/>
    </xf>
    <xf numFmtId="4" fontId="129" fillId="24" borderId="5">
      <alignment horizontal="right" vertical="center"/>
    </xf>
    <xf numFmtId="4" fontId="129" fillId="24" borderId="5">
      <alignment horizontal="right" vertical="center"/>
    </xf>
    <xf numFmtId="4" fontId="140" fillId="24" borderId="5">
      <alignment horizontal="right" vertical="center"/>
      <protection locked="0"/>
    </xf>
    <xf numFmtId="49" fontId="144" fillId="24" borderId="5">
      <alignment horizontal="left" vertical="center"/>
      <protection locked="0"/>
    </xf>
    <xf numFmtId="49" fontId="144" fillId="24" borderId="5">
      <alignment horizontal="left" vertical="center"/>
    </xf>
    <xf numFmtId="49" fontId="145" fillId="24" borderId="5">
      <alignment horizontal="left" vertical="center"/>
      <protection locked="0"/>
    </xf>
    <xf numFmtId="49" fontId="145" fillId="24" borderId="5">
      <alignment horizontal="left" vertical="center"/>
    </xf>
    <xf numFmtId="4" fontId="144" fillId="24" borderId="5">
      <alignment horizontal="right" vertical="center"/>
      <protection locked="0"/>
    </xf>
    <xf numFmtId="4" fontId="144" fillId="24" borderId="5">
      <alignment horizontal="right" vertical="center"/>
    </xf>
    <xf numFmtId="4" fontId="146" fillId="24" borderId="5">
      <alignment horizontal="right" vertical="center"/>
      <protection locked="0"/>
    </xf>
    <xf numFmtId="49" fontId="147" fillId="0" borderId="5">
      <alignment horizontal="left" vertical="center"/>
      <protection locked="0"/>
    </xf>
    <xf numFmtId="49" fontId="147" fillId="0" borderId="5">
      <alignment horizontal="left" vertical="center"/>
    </xf>
    <xf numFmtId="49" fontId="148" fillId="0" borderId="5">
      <alignment horizontal="left" vertical="center"/>
      <protection locked="0"/>
    </xf>
    <xf numFmtId="49" fontId="148" fillId="0" borderId="5">
      <alignment horizontal="left" vertical="center"/>
    </xf>
    <xf numFmtId="4" fontId="147" fillId="0" borderId="5">
      <alignment horizontal="right" vertical="center"/>
      <protection locked="0"/>
    </xf>
    <xf numFmtId="4" fontId="147" fillId="0" borderId="5">
      <alignment horizontal="right" vertical="center"/>
    </xf>
    <xf numFmtId="4" fontId="148" fillId="0" borderId="5">
      <alignment horizontal="right" vertical="center"/>
      <protection locked="0"/>
    </xf>
    <xf numFmtId="49" fontId="149" fillId="0" borderId="5">
      <alignment horizontal="left" vertical="center"/>
      <protection locked="0"/>
    </xf>
    <xf numFmtId="49" fontId="149" fillId="0" borderId="5">
      <alignment horizontal="left" vertical="center"/>
    </xf>
    <xf numFmtId="49" fontId="150" fillId="0" borderId="5">
      <alignment horizontal="left" vertical="center"/>
      <protection locked="0"/>
    </xf>
    <xf numFmtId="49" fontId="150" fillId="0" borderId="5">
      <alignment horizontal="left" vertical="center"/>
    </xf>
    <xf numFmtId="4" fontId="149" fillId="0" borderId="5">
      <alignment horizontal="right" vertical="center"/>
      <protection locked="0"/>
    </xf>
    <xf numFmtId="4" fontId="149" fillId="0" borderId="5">
      <alignment horizontal="right" vertical="center"/>
    </xf>
    <xf numFmtId="49" fontId="147" fillId="0" borderId="5">
      <alignment horizontal="left" vertical="center"/>
      <protection locked="0"/>
    </xf>
    <xf numFmtId="49" fontId="148" fillId="0" borderId="5">
      <alignment horizontal="left" vertical="center"/>
      <protection locked="0"/>
    </xf>
    <xf numFmtId="4" fontId="147" fillId="0" borderId="5">
      <alignment horizontal="right" vertical="center"/>
      <protection locked="0"/>
    </xf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0" fontId="93" fillId="0" borderId="13" applyNumberFormat="0" applyFill="0" applyAlignment="0" applyProtection="0"/>
    <xf numFmtId="1" fontId="70" fillId="0" borderId="0" applyNumberFormat="0" applyAlignment="0">
      <alignment horizontal="center"/>
    </xf>
    <xf numFmtId="212" fontId="151" fillId="0" borderId="0" applyNumberFormat="0">
      <alignment horizontal="centerContinuous"/>
    </xf>
    <xf numFmtId="185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213" fontId="77" fillId="0" borderId="0" applyFont="0" applyFill="0" applyBorder="0" applyAlignment="0" applyProtection="0"/>
    <xf numFmtId="214" fontId="77" fillId="0" borderId="0" applyFont="0" applyFill="0" applyBorder="0" applyAlignment="0" applyProtection="0"/>
    <xf numFmtId="215" fontId="78" fillId="0" borderId="0">
      <protection locked="0"/>
    </xf>
    <xf numFmtId="194" fontId="70" fillId="0" borderId="0" applyFont="0" applyFill="0" applyBorder="0" applyAlignment="0" applyProtection="0"/>
    <xf numFmtId="195" fontId="70" fillId="0" borderId="0" applyFont="0" applyFill="0" applyBorder="0" applyAlignment="0" applyProtection="0"/>
    <xf numFmtId="216" fontId="78" fillId="0" borderId="0">
      <protection locked="0"/>
    </xf>
    <xf numFmtId="217" fontId="78" fillId="0" borderId="0">
      <protection locked="0"/>
    </xf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152" fillId="0" borderId="0"/>
    <xf numFmtId="0" fontId="19" fillId="0" borderId="0"/>
    <xf numFmtId="0" fontId="153" fillId="0" borderId="0"/>
    <xf numFmtId="0" fontId="19" fillId="0" borderId="0"/>
    <xf numFmtId="0" fontId="82" fillId="0" borderId="0"/>
    <xf numFmtId="0" fontId="82" fillId="0" borderId="0"/>
    <xf numFmtId="0" fontId="29" fillId="0" borderId="0"/>
    <xf numFmtId="0" fontId="29" fillId="0" borderId="0"/>
    <xf numFmtId="0" fontId="70" fillId="0" borderId="0"/>
    <xf numFmtId="0" fontId="110" fillId="0" borderId="0"/>
    <xf numFmtId="0" fontId="54" fillId="0" borderId="0"/>
    <xf numFmtId="0" fontId="29" fillId="0" borderId="0"/>
    <xf numFmtId="0" fontId="3" fillId="0" borderId="0"/>
    <xf numFmtId="0" fontId="70" fillId="0" borderId="0"/>
    <xf numFmtId="0" fontId="70" fillId="0" borderId="0"/>
    <xf numFmtId="0" fontId="54" fillId="0" borderId="0"/>
    <xf numFmtId="0" fontId="15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 applyBorder="0"/>
    <xf numFmtId="0" fontId="54" fillId="0" borderId="0"/>
    <xf numFmtId="0" fontId="54" fillId="0" borderId="0"/>
    <xf numFmtId="0" fontId="70" fillId="0" borderId="0"/>
    <xf numFmtId="0" fontId="70" fillId="0" borderId="0"/>
    <xf numFmtId="0" fontId="11" fillId="0" borderId="0"/>
    <xf numFmtId="0" fontId="70" fillId="0" borderId="0"/>
    <xf numFmtId="0" fontId="155" fillId="0" borderId="0"/>
    <xf numFmtId="0" fontId="54" fillId="0" borderId="0"/>
    <xf numFmtId="0" fontId="70" fillId="0" borderId="0" applyBorder="0"/>
    <xf numFmtId="0" fontId="11" fillId="0" borderId="0"/>
    <xf numFmtId="0" fontId="29" fillId="0" borderId="0"/>
    <xf numFmtId="0" fontId="29" fillId="0" borderId="0"/>
    <xf numFmtId="218" fontId="156" fillId="0" borderId="0"/>
    <xf numFmtId="0" fontId="70" fillId="0" borderId="0"/>
    <xf numFmtId="0" fontId="35" fillId="0" borderId="0"/>
    <xf numFmtId="0" fontId="157" fillId="0" borderId="0"/>
    <xf numFmtId="0" fontId="157" fillId="0" borderId="0"/>
    <xf numFmtId="0" fontId="157" fillId="0" borderId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0" fontId="19" fillId="10" borderId="14" applyNumberFormat="0" applyFont="0" applyAlignment="0" applyProtection="0"/>
    <xf numFmtId="4" fontId="123" fillId="32" borderId="5">
      <alignment horizontal="right" vertical="center"/>
      <protection locked="0"/>
    </xf>
    <xf numFmtId="4" fontId="123" fillId="30" borderId="5">
      <alignment horizontal="right" vertical="center"/>
      <protection locked="0"/>
    </xf>
    <xf numFmtId="4" fontId="123" fillId="25" borderId="5">
      <alignment horizontal="right" vertical="center"/>
      <protection locked="0"/>
    </xf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101" fillId="22" borderId="15" applyNumberFormat="0" applyAlignment="0" applyProtection="0"/>
    <xf numFmtId="9" fontId="7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199" fontId="70" fillId="0" borderId="0" applyFont="0" applyFill="0" applyBorder="0" applyAlignment="0" applyProtection="0"/>
    <xf numFmtId="219" fontId="78" fillId="0" borderId="0">
      <protection locked="0"/>
    </xf>
    <xf numFmtId="220" fontId="78" fillId="0" borderId="0">
      <protection locked="0"/>
    </xf>
    <xf numFmtId="221" fontId="54" fillId="0" borderId="0" applyFont="0" applyFill="0" applyBorder="0" applyAlignment="0" applyProtection="0"/>
    <xf numFmtId="219" fontId="78" fillId="0" borderId="0">
      <protection locked="0"/>
    </xf>
    <xf numFmtId="202" fontId="70" fillId="0" borderId="0" applyFill="0" applyBorder="0" applyAlignment="0">
      <alignment horizontal="centerContinuous"/>
    </xf>
    <xf numFmtId="220" fontId="78" fillId="0" borderId="0">
      <protection locked="0"/>
    </xf>
    <xf numFmtId="222" fontId="78" fillId="0" borderId="0">
      <protection locked="0"/>
    </xf>
    <xf numFmtId="49" fontId="129" fillId="0" borderId="5">
      <alignment horizontal="left" vertical="center" wrapText="1"/>
      <protection locked="0"/>
    </xf>
    <xf numFmtId="49" fontId="129" fillId="0" borderId="5">
      <alignment horizontal="left" vertical="center" wrapText="1"/>
      <protection locked="0"/>
    </xf>
    <xf numFmtId="4" fontId="158" fillId="33" borderId="33" applyNumberFormat="0" applyProtection="0">
      <alignment vertical="center"/>
    </xf>
    <xf numFmtId="4" fontId="159" fillId="33" borderId="33" applyNumberFormat="0" applyProtection="0">
      <alignment vertical="center"/>
    </xf>
    <xf numFmtId="4" fontId="160" fillId="0" borderId="0" applyNumberFormat="0" applyProtection="0">
      <alignment horizontal="left" vertical="center" indent="1"/>
    </xf>
    <xf numFmtId="4" fontId="161" fillId="34" borderId="33" applyNumberFormat="0" applyProtection="0">
      <alignment horizontal="left" vertical="center" indent="1"/>
    </xf>
    <xf numFmtId="4" fontId="162" fillId="35" borderId="33" applyNumberFormat="0" applyProtection="0">
      <alignment vertical="center"/>
    </xf>
    <xf numFmtId="4" fontId="163" fillId="32" borderId="33" applyNumberFormat="0" applyProtection="0">
      <alignment vertical="center"/>
    </xf>
    <xf numFmtId="4" fontId="162" fillId="36" borderId="33" applyNumberFormat="0" applyProtection="0">
      <alignment vertical="center"/>
    </xf>
    <xf numFmtId="4" fontId="164" fillId="35" borderId="33" applyNumberFormat="0" applyProtection="0">
      <alignment vertical="center"/>
    </xf>
    <xf numFmtId="4" fontId="165" fillId="37" borderId="33" applyNumberFormat="0" applyProtection="0">
      <alignment horizontal="left" vertical="center" indent="1"/>
    </xf>
    <xf numFmtId="4" fontId="165" fillId="30" borderId="33" applyNumberFormat="0" applyProtection="0">
      <alignment horizontal="left" vertical="center" indent="1"/>
    </xf>
    <xf numFmtId="4" fontId="166" fillId="34" borderId="33" applyNumberFormat="0" applyProtection="0">
      <alignment horizontal="left" vertical="center" indent="1"/>
    </xf>
    <xf numFmtId="4" fontId="167" fillId="31" borderId="33" applyNumberFormat="0" applyProtection="0">
      <alignment vertical="center"/>
    </xf>
    <xf numFmtId="4" fontId="168" fillId="24" borderId="33" applyNumberFormat="0" applyProtection="0">
      <alignment horizontal="left" vertical="center" indent="1"/>
    </xf>
    <xf numFmtId="4" fontId="169" fillId="30" borderId="33" applyNumberFormat="0" applyProtection="0">
      <alignment horizontal="left" vertical="center" indent="1"/>
    </xf>
    <xf numFmtId="4" fontId="170" fillId="34" borderId="33" applyNumberFormat="0" applyProtection="0">
      <alignment horizontal="left" vertical="center" indent="1"/>
    </xf>
    <xf numFmtId="4" fontId="171" fillId="24" borderId="33" applyNumberFormat="0" applyProtection="0">
      <alignment vertical="center"/>
    </xf>
    <xf numFmtId="4" fontId="172" fillId="24" borderId="33" applyNumberFormat="0" applyProtection="0">
      <alignment vertical="center"/>
    </xf>
    <xf numFmtId="4" fontId="165" fillId="30" borderId="33" applyNumberFormat="0" applyProtection="0">
      <alignment horizontal="left" vertical="center" indent="1"/>
    </xf>
    <xf numFmtId="4" fontId="173" fillId="24" borderId="33" applyNumberFormat="0" applyProtection="0">
      <alignment vertical="center"/>
    </xf>
    <xf numFmtId="4" fontId="174" fillId="24" borderId="33" applyNumberFormat="0" applyProtection="0">
      <alignment vertical="center"/>
    </xf>
    <xf numFmtId="4" fontId="84" fillId="0" borderId="0" applyNumberFormat="0" applyProtection="0">
      <alignment horizontal="left" vertical="center" indent="1"/>
    </xf>
    <xf numFmtId="4" fontId="175" fillId="24" borderId="33" applyNumberFormat="0" applyProtection="0">
      <alignment vertical="center"/>
    </xf>
    <xf numFmtId="4" fontId="176" fillId="24" borderId="33" applyNumberFormat="0" applyProtection="0">
      <alignment vertical="center"/>
    </xf>
    <xf numFmtId="4" fontId="165" fillId="38" borderId="33" applyNumberFormat="0" applyProtection="0">
      <alignment horizontal="left" vertical="center" indent="1"/>
    </xf>
    <xf numFmtId="4" fontId="177" fillId="31" borderId="33" applyNumberFormat="0" applyProtection="0">
      <alignment horizontal="left" indent="1"/>
    </xf>
    <xf numFmtId="4" fontId="178" fillId="24" borderId="33" applyNumberFormat="0" applyProtection="0">
      <alignment vertical="center"/>
    </xf>
    <xf numFmtId="38" fontId="77" fillId="0" borderId="29"/>
    <xf numFmtId="223" fontId="54" fillId="0" borderId="0">
      <protection locked="0"/>
    </xf>
    <xf numFmtId="38" fontId="77" fillId="0" borderId="0" applyFont="0" applyFill="0" applyBorder="0" applyAlignment="0" applyProtection="0"/>
    <xf numFmtId="40" fontId="77" fillId="0" borderId="0" applyFont="0" applyFill="0" applyBorder="0" applyAlignment="0" applyProtection="0"/>
    <xf numFmtId="0" fontId="179" fillId="0" borderId="0" applyNumberFormat="0" applyFill="0" applyBorder="0" applyAlignment="0" applyProtection="0"/>
    <xf numFmtId="0" fontId="54" fillId="0" borderId="0" applyNumberFormat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2" fontId="132" fillId="0" borderId="0">
      <protection locked="0"/>
    </xf>
    <xf numFmtId="2" fontId="132" fillId="0" borderId="0">
      <protection locked="0"/>
    </xf>
    <xf numFmtId="220" fontId="78" fillId="0" borderId="0">
      <protection locked="0"/>
    </xf>
    <xf numFmtId="222" fontId="78" fillId="0" borderId="0">
      <protection locked="0"/>
    </xf>
    <xf numFmtId="0" fontId="77" fillId="0" borderId="0"/>
    <xf numFmtId="4" fontId="54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80" fillId="0" borderId="0" applyNumberFormat="0" applyFont="0" applyFill="0" applyBorder="0" applyAlignment="0" applyProtection="0">
      <alignment vertical="top"/>
    </xf>
    <xf numFmtId="0" fontId="181" fillId="0" borderId="0" applyNumberFormat="0" applyFont="0" applyFill="0" applyBorder="0" applyAlignment="0" applyProtection="0">
      <alignment vertical="top"/>
    </xf>
    <xf numFmtId="0" fontId="181" fillId="0" borderId="0" applyNumberFormat="0" applyFont="0" applyFill="0" applyBorder="0" applyAlignment="0" applyProtection="0">
      <alignment vertical="top"/>
    </xf>
    <xf numFmtId="0" fontId="180" fillId="0" borderId="0" applyNumberFormat="0" applyFont="0" applyFill="0" applyBorder="0" applyAlignment="0" applyProtection="0"/>
    <xf numFmtId="0" fontId="180" fillId="0" borderId="0" applyNumberFormat="0" applyFont="0" applyFill="0" applyBorder="0" applyAlignment="0" applyProtection="0">
      <alignment horizontal="left" vertical="top"/>
    </xf>
    <xf numFmtId="0" fontId="180" fillId="0" borderId="0" applyNumberFormat="0" applyFont="0" applyFill="0" applyBorder="0" applyAlignment="0" applyProtection="0">
      <alignment horizontal="left" vertical="top"/>
    </xf>
    <xf numFmtId="0" fontId="180" fillId="0" borderId="0" applyNumberFormat="0" applyFont="0" applyFill="0" applyBorder="0" applyAlignment="0" applyProtection="0">
      <alignment horizontal="left" vertical="top"/>
    </xf>
    <xf numFmtId="0" fontId="70" fillId="0" borderId="0"/>
    <xf numFmtId="0" fontId="182" fillId="0" borderId="0">
      <alignment horizontal="left" wrapText="1"/>
    </xf>
    <xf numFmtId="0" fontId="183" fillId="0" borderId="18" applyNumberFormat="0" applyFont="0" applyFill="0" applyBorder="0" applyAlignment="0" applyProtection="0">
      <alignment horizontal="center" wrapText="1"/>
    </xf>
    <xf numFmtId="224" fontId="53" fillId="0" borderId="0" applyNumberFormat="0" applyFont="0" applyFill="0" applyBorder="0" applyAlignment="0" applyProtection="0">
      <alignment horizontal="right"/>
    </xf>
    <xf numFmtId="0" fontId="183" fillId="0" borderId="0" applyNumberFormat="0" applyFont="0" applyFill="0" applyBorder="0" applyAlignment="0" applyProtection="0">
      <alignment horizontal="left" indent="1"/>
    </xf>
    <xf numFmtId="225" fontId="183" fillId="0" borderId="0" applyNumberFormat="0" applyFont="0" applyFill="0" applyBorder="0" applyAlignment="0" applyProtection="0"/>
    <xf numFmtId="0" fontId="70" fillId="0" borderId="18" applyNumberFormat="0" applyFont="0" applyFill="0" applyAlignment="0" applyProtection="0">
      <alignment horizontal="center"/>
    </xf>
    <xf numFmtId="0" fontId="70" fillId="0" borderId="0" applyNumberFormat="0" applyFont="0" applyFill="0" applyBorder="0" applyAlignment="0" applyProtection="0">
      <alignment horizontal="left" wrapText="1" indent="1"/>
    </xf>
    <xf numFmtId="0" fontId="183" fillId="0" borderId="0" applyNumberFormat="0" applyFont="0" applyFill="0" applyBorder="0" applyAlignment="0" applyProtection="0">
      <alignment horizontal="left" indent="1"/>
    </xf>
    <xf numFmtId="0" fontId="70" fillId="0" borderId="0" applyNumberFormat="0" applyFont="0" applyFill="0" applyBorder="0" applyAlignment="0" applyProtection="0">
      <alignment horizontal="left" wrapText="1" indent="2"/>
    </xf>
    <xf numFmtId="226" fontId="70" fillId="0" borderId="0">
      <alignment horizontal="right"/>
    </xf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7" fillId="7" borderId="2" applyNumberFormat="0" applyAlignment="0" applyProtection="0"/>
    <xf numFmtId="0" fontId="37" fillId="7" borderId="2" applyNumberFormat="0" applyAlignment="0" applyProtection="0"/>
    <xf numFmtId="218" fontId="37" fillId="7" borderId="2" applyNumberFormat="0" applyAlignment="0" applyProtection="0"/>
    <xf numFmtId="0" fontId="38" fillId="22" borderId="15" applyNumberFormat="0" applyAlignment="0" applyProtection="0"/>
    <xf numFmtId="0" fontId="38" fillId="22" borderId="15" applyNumberFormat="0" applyAlignment="0" applyProtection="0"/>
    <xf numFmtId="0" fontId="39" fillId="22" borderId="2" applyNumberFormat="0" applyAlignment="0" applyProtection="0"/>
    <xf numFmtId="0" fontId="39" fillId="22" borderId="2" applyNumberFormat="0" applyAlignment="0" applyProtection="0"/>
    <xf numFmtId="0" fontId="111" fillId="0" borderId="0" applyProtection="0"/>
    <xf numFmtId="195" fontId="24" fillId="0" borderId="0" applyFont="0" applyFill="0" applyBorder="0" applyAlignment="0" applyProtection="0"/>
    <xf numFmtId="0" fontId="51" fillId="4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12" fillId="0" borderId="0" applyProtection="0"/>
    <xf numFmtId="0" fontId="113" fillId="0" borderId="0" applyProtection="0"/>
    <xf numFmtId="0" fontId="49" fillId="0" borderId="1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11" fillId="0" borderId="16" applyProtection="0"/>
    <xf numFmtId="0" fontId="44" fillId="23" borderId="4" applyNumberFormat="0" applyAlignment="0" applyProtection="0"/>
    <xf numFmtId="0" fontId="44" fillId="23" borderId="4" applyNumberFormat="0" applyAlignment="0" applyProtection="0"/>
    <xf numFmtId="0" fontId="44" fillId="23" borderId="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9" fillId="22" borderId="2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52" fillId="0" borderId="0"/>
    <xf numFmtId="0" fontId="24" fillId="0" borderId="0"/>
    <xf numFmtId="0" fontId="52" fillId="0" borderId="0"/>
    <xf numFmtId="0" fontId="52" fillId="0" borderId="0"/>
    <xf numFmtId="0" fontId="1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218" fontId="155" fillId="0" borderId="0"/>
    <xf numFmtId="218" fontId="155" fillId="0" borderId="0"/>
    <xf numFmtId="218" fontId="155" fillId="0" borderId="0"/>
    <xf numFmtId="0" fontId="1" fillId="0" borderId="0"/>
    <xf numFmtId="0" fontId="1" fillId="0" borderId="0"/>
    <xf numFmtId="0" fontId="24" fillId="0" borderId="0"/>
    <xf numFmtId="0" fontId="24" fillId="0" borderId="0" applyNumberFormat="0" applyFont="0" applyFill="0" applyBorder="0" applyAlignment="0" applyProtection="0">
      <alignment vertical="top"/>
    </xf>
    <xf numFmtId="0" fontId="11" fillId="0" borderId="0"/>
    <xf numFmtId="0" fontId="24" fillId="0" borderId="0" applyNumberFormat="0" applyFont="0" applyFill="0" applyBorder="0" applyAlignment="0" applyProtection="0">
      <alignment vertical="top"/>
    </xf>
    <xf numFmtId="0" fontId="1" fillId="0" borderId="0"/>
    <xf numFmtId="0" fontId="11" fillId="0" borderId="0"/>
    <xf numFmtId="0" fontId="35" fillId="0" borderId="0"/>
    <xf numFmtId="0" fontId="24" fillId="0" borderId="0"/>
    <xf numFmtId="0" fontId="43" fillId="0" borderId="17" applyNumberFormat="0" applyFill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4" fillId="10" borderId="14" applyNumberFormat="0" applyFont="0" applyAlignment="0" applyProtection="0"/>
    <xf numFmtId="0" fontId="11" fillId="10" borderId="14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8" fillId="22" borderId="15" applyNumberFormat="0" applyAlignment="0" applyProtection="0"/>
    <xf numFmtId="0" fontId="49" fillId="0" borderId="13" applyNumberFormat="0" applyFill="0" applyAlignment="0" applyProtection="0"/>
    <xf numFmtId="0" fontId="49" fillId="0" borderId="13" applyNumberFormat="0" applyFill="0" applyAlignment="0" applyProtection="0"/>
    <xf numFmtId="0" fontId="46" fillId="13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1" fillId="0" borderId="0"/>
    <xf numFmtId="0" fontId="5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85" fontId="184" fillId="0" borderId="0" applyFont="0" applyFill="0" applyBorder="0" applyAlignment="0" applyProtection="0"/>
    <xf numFmtId="173" fontId="184" fillId="0" borderId="0" applyFont="0" applyFill="0" applyBorder="0" applyAlignment="0" applyProtection="0"/>
    <xf numFmtId="227" fontId="12" fillId="0" borderId="0" applyNumberFormat="0" applyFill="0" applyBorder="0" applyAlignment="0" applyProtection="0"/>
    <xf numFmtId="227" fontId="12" fillId="0" borderId="0" applyNumberForma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3" fontId="70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20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3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228" fontId="185" fillId="24" borderId="30" applyFill="0" applyBorder="0">
      <alignment horizontal="center" vertical="center" wrapText="1"/>
      <protection locked="0"/>
    </xf>
    <xf numFmtId="210" fontId="186" fillId="0" borderId="0">
      <alignment wrapText="1"/>
    </xf>
    <xf numFmtId="210" fontId="131" fillId="0" borderId="0">
      <alignment wrapText="1"/>
    </xf>
    <xf numFmtId="0" fontId="188" fillId="0" borderId="0" applyNumberFormat="0" applyFill="0" applyBorder="0" applyAlignment="0" applyProtection="0"/>
    <xf numFmtId="0" fontId="3" fillId="0" borderId="0"/>
  </cellStyleXfs>
  <cellXfs count="158">
    <xf numFmtId="0" fontId="0" fillId="0" borderId="0" xfId="0"/>
    <xf numFmtId="0" fontId="11" fillId="0" borderId="0" xfId="792"/>
    <xf numFmtId="0" fontId="11" fillId="0" borderId="0" xfId="792" applyFont="1"/>
    <xf numFmtId="171" fontId="15" fillId="0" borderId="0" xfId="0" applyNumberFormat="1" applyFont="1" applyFill="1" applyBorder="1" applyAlignment="1">
      <alignment horizontal="right" vertical="center"/>
    </xf>
    <xf numFmtId="0" fontId="28" fillId="0" borderId="0" xfId="792" applyFont="1"/>
    <xf numFmtId="0" fontId="11" fillId="0" borderId="0" xfId="792" applyFill="1" applyBorder="1"/>
    <xf numFmtId="0" fontId="11" fillId="0" borderId="0" xfId="792" applyFont="1" applyFill="1" applyBorder="1"/>
    <xf numFmtId="0" fontId="28" fillId="0" borderId="0" xfId="792" applyFont="1" applyFill="1" applyBorder="1"/>
    <xf numFmtId="177" fontId="27" fillId="0" borderId="0" xfId="612" applyNumberFormat="1" applyFont="1" applyFill="1" applyBorder="1" applyAlignment="1" applyProtection="1">
      <alignment horizontal="left" indent="1"/>
    </xf>
    <xf numFmtId="177" fontId="27" fillId="0" borderId="0" xfId="612" applyNumberFormat="1" applyFont="1" applyFill="1" applyBorder="1" applyAlignment="1" applyProtection="1">
      <alignment horizontal="left" indent="3"/>
    </xf>
    <xf numFmtId="0" fontId="33" fillId="0" borderId="0" xfId="792" applyFont="1" applyFill="1" applyBorder="1"/>
    <xf numFmtId="171" fontId="15" fillId="0" borderId="0" xfId="0" applyNumberFormat="1" applyFont="1" applyFill="1" applyBorder="1" applyAlignment="1"/>
    <xf numFmtId="171" fontId="14" fillId="0" borderId="0" xfId="0" applyNumberFormat="1" applyFont="1" applyFill="1" applyBorder="1" applyAlignment="1">
      <alignment vertical="center"/>
    </xf>
    <xf numFmtId="171" fontId="15" fillId="0" borderId="0" xfId="0" applyNumberFormat="1" applyFont="1" applyFill="1" applyBorder="1" applyAlignment="1">
      <alignment vertical="center"/>
    </xf>
    <xf numFmtId="171" fontId="15" fillId="0" borderId="0" xfId="0" applyNumberFormat="1" applyFont="1" applyFill="1" applyBorder="1" applyAlignment="1">
      <alignment horizontal="right"/>
    </xf>
    <xf numFmtId="171" fontId="20" fillId="0" borderId="0" xfId="0" applyNumberFormat="1" applyFont="1" applyFill="1" applyBorder="1" applyAlignment="1"/>
    <xf numFmtId="171" fontId="20" fillId="0" borderId="0" xfId="0" applyNumberFormat="1" applyFont="1" applyFill="1" applyBorder="1" applyAlignment="1">
      <alignment vertical="center"/>
    </xf>
    <xf numFmtId="171" fontId="125" fillId="0" borderId="0" xfId="0" applyNumberFormat="1" applyFont="1" applyFill="1" applyBorder="1" applyAlignment="1">
      <alignment horizontal="right"/>
    </xf>
    <xf numFmtId="171" fontId="124" fillId="0" borderId="0" xfId="0" applyNumberFormat="1" applyFont="1" applyFill="1" applyBorder="1" applyAlignment="1">
      <alignment vertical="center"/>
    </xf>
    <xf numFmtId="171" fontId="125" fillId="0" borderId="0" xfId="0" applyNumberFormat="1" applyFont="1" applyFill="1" applyBorder="1" applyAlignment="1">
      <alignment horizontal="right" vertical="center"/>
    </xf>
    <xf numFmtId="171" fontId="122" fillId="0" borderId="0" xfId="0" applyNumberFormat="1" applyFont="1" applyFill="1" applyBorder="1" applyAlignment="1">
      <alignment vertical="center"/>
    </xf>
    <xf numFmtId="171" fontId="20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16" fillId="0" borderId="0" xfId="793" applyFont="1" applyFill="1" applyBorder="1" applyAlignment="1">
      <alignment horizontal="center"/>
    </xf>
    <xf numFmtId="0" fontId="30" fillId="0" borderId="0" xfId="793" applyFont="1" applyFill="1" applyBorder="1" applyAlignment="1">
      <alignment horizontal="center" vertical="center"/>
    </xf>
    <xf numFmtId="0" fontId="14" fillId="0" borderId="0" xfId="792" applyFont="1" applyFill="1" applyBorder="1"/>
    <xf numFmtId="0" fontId="15" fillId="0" borderId="0" xfId="792" applyFont="1" applyFill="1" applyBorder="1"/>
    <xf numFmtId="0" fontId="15" fillId="0" borderId="0" xfId="0" applyFont="1" applyFill="1" applyBorder="1"/>
    <xf numFmtId="0" fontId="21" fillId="0" borderId="0" xfId="792" applyFont="1" applyFill="1" applyBorder="1"/>
    <xf numFmtId="171" fontId="22" fillId="0" borderId="0" xfId="792" applyNumberFormat="1" applyFont="1" applyFill="1" applyBorder="1"/>
    <xf numFmtId="171" fontId="21" fillId="0" borderId="0" xfId="792" applyNumberFormat="1" applyFont="1" applyFill="1" applyBorder="1"/>
    <xf numFmtId="0" fontId="189" fillId="0" borderId="0" xfId="1824" applyFont="1" applyFill="1" applyBorder="1" applyAlignment="1">
      <alignment horizontal="left" vertical="center"/>
    </xf>
    <xf numFmtId="0" fontId="199" fillId="0" borderId="0" xfId="0" applyFont="1" applyBorder="1" applyAlignment="1">
      <alignment horizontal="right" vertical="center" wrapText="1"/>
    </xf>
    <xf numFmtId="171" fontId="0" fillId="0" borderId="0" xfId="0" applyNumberFormat="1"/>
    <xf numFmtId="0" fontId="201" fillId="0" borderId="0" xfId="792" applyFont="1"/>
    <xf numFmtId="0" fontId="11" fillId="0" borderId="0" xfId="792" applyFont="1" applyAlignment="1">
      <alignment horizontal="center" vertical="center"/>
    </xf>
    <xf numFmtId="0" fontId="11" fillId="0" borderId="0" xfId="792" applyFill="1" applyBorder="1" applyAlignment="1">
      <alignment vertical="center"/>
    </xf>
    <xf numFmtId="0" fontId="11" fillId="0" borderId="0" xfId="792" applyAlignment="1">
      <alignment vertical="center"/>
    </xf>
    <xf numFmtId="0" fontId="201" fillId="0" borderId="0" xfId="792" applyFont="1" applyAlignment="1">
      <alignment vertical="center"/>
    </xf>
    <xf numFmtId="0" fontId="114" fillId="0" borderId="0" xfId="792" applyFont="1" applyFill="1" applyBorder="1" applyAlignment="1">
      <alignment vertical="center"/>
    </xf>
    <xf numFmtId="0" fontId="32" fillId="0" borderId="0" xfId="792" applyFont="1" applyFill="1" applyBorder="1" applyAlignment="1">
      <alignment vertical="center"/>
    </xf>
    <xf numFmtId="0" fontId="114" fillId="0" borderId="0" xfId="792" applyFont="1" applyFill="1" applyBorder="1" applyAlignment="1">
      <alignment vertical="top"/>
    </xf>
    <xf numFmtId="229" fontId="15" fillId="43" borderId="5" xfId="0" applyNumberFormat="1" applyFont="1" applyFill="1" applyBorder="1" applyAlignment="1">
      <alignment horizontal="center" vertical="center" wrapText="1"/>
    </xf>
    <xf numFmtId="171" fontId="21" fillId="0" borderId="47" xfId="792" applyNumberFormat="1" applyFont="1" applyFill="1" applyBorder="1"/>
    <xf numFmtId="171" fontId="125" fillId="0" borderId="59" xfId="0" applyNumberFormat="1" applyFont="1" applyFill="1" applyBorder="1" applyAlignment="1">
      <alignment horizontal="right"/>
    </xf>
    <xf numFmtId="0" fontId="200" fillId="0" borderId="59" xfId="1824" applyFont="1" applyFill="1" applyBorder="1" applyAlignment="1">
      <alignment horizontal="left" vertical="center"/>
    </xf>
    <xf numFmtId="171" fontId="22" fillId="0" borderId="47" xfId="792" applyNumberFormat="1" applyFont="1" applyFill="1" applyBorder="1"/>
    <xf numFmtId="229" fontId="15" fillId="43" borderId="3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05" fillId="0" borderId="0" xfId="1824" applyFont="1" applyBorder="1" applyAlignment="1" applyProtection="1">
      <alignment vertical="center"/>
      <protection hidden="1"/>
    </xf>
    <xf numFmtId="0" fontId="191" fillId="0" borderId="0" xfId="1824" applyFont="1" applyBorder="1" applyAlignment="1" applyProtection="1">
      <alignment vertical="center"/>
      <protection hidden="1"/>
    </xf>
    <xf numFmtId="229" fontId="15" fillId="43" borderId="5" xfId="0" applyNumberFormat="1" applyFont="1" applyFill="1" applyBorder="1" applyAlignment="1" applyProtection="1">
      <alignment horizontal="center" vertical="center" wrapText="1"/>
      <protection hidden="1"/>
    </xf>
    <xf numFmtId="0" fontId="197" fillId="42" borderId="0" xfId="0" applyFont="1" applyFill="1" applyBorder="1" applyAlignment="1" applyProtection="1">
      <alignment vertical="center" wrapText="1"/>
      <protection hidden="1"/>
    </xf>
    <xf numFmtId="171" fontId="198" fillId="42" borderId="39" xfId="0" applyNumberFormat="1" applyFont="1" applyFill="1" applyBorder="1" applyAlignment="1" applyProtection="1">
      <alignment vertical="center" wrapText="1"/>
      <protection hidden="1"/>
    </xf>
    <xf numFmtId="0" fontId="197" fillId="40" borderId="27" xfId="0" applyFont="1" applyFill="1" applyBorder="1" applyAlignment="1" applyProtection="1">
      <alignment vertical="center" wrapText="1"/>
      <protection hidden="1"/>
    </xf>
    <xf numFmtId="171" fontId="197" fillId="40" borderId="39" xfId="0" applyNumberFormat="1" applyFont="1" applyFill="1" applyBorder="1" applyAlignment="1" applyProtection="1">
      <alignment vertical="center" wrapText="1"/>
      <protection hidden="1"/>
    </xf>
    <xf numFmtId="0" fontId="11" fillId="0" borderId="0" xfId="792" applyProtection="1">
      <protection hidden="1"/>
    </xf>
    <xf numFmtId="0" fontId="0" fillId="0" borderId="0" xfId="0" applyProtection="1">
      <protection hidden="1"/>
    </xf>
    <xf numFmtId="0" fontId="3" fillId="0" borderId="0" xfId="792" applyFont="1" applyProtection="1">
      <protection hidden="1"/>
    </xf>
    <xf numFmtId="171" fontId="193" fillId="39" borderId="0" xfId="0" applyNumberFormat="1" applyFont="1" applyFill="1" applyBorder="1" applyAlignment="1" applyProtection="1">
      <alignment vertical="center" wrapText="1"/>
    </xf>
    <xf numFmtId="171" fontId="193" fillId="39" borderId="0" xfId="0" applyNumberFormat="1" applyFont="1" applyFill="1" applyBorder="1" applyAlignment="1" applyProtection="1">
      <alignment horizontal="right" vertical="center" wrapText="1"/>
    </xf>
    <xf numFmtId="171" fontId="192" fillId="0" borderId="0" xfId="0" applyNumberFormat="1" applyFont="1" applyFill="1" applyBorder="1" applyAlignment="1" applyProtection="1"/>
    <xf numFmtId="171" fontId="192" fillId="0" borderId="0" xfId="0" applyNumberFormat="1" applyFont="1" applyFill="1" applyBorder="1" applyAlignment="1" applyProtection="1">
      <alignment horizontal="right"/>
    </xf>
    <xf numFmtId="171" fontId="198" fillId="0" borderId="39" xfId="0" applyNumberFormat="1" applyFont="1" applyFill="1" applyBorder="1" applyAlignment="1" applyProtection="1">
      <alignment vertical="center" wrapText="1"/>
    </xf>
    <xf numFmtId="171" fontId="192" fillId="43" borderId="0" xfId="0" applyNumberFormat="1" applyFont="1" applyFill="1" applyBorder="1" applyAlignment="1" applyProtection="1">
      <alignment horizontal="right"/>
    </xf>
    <xf numFmtId="171" fontId="198" fillId="43" borderId="53" xfId="0" applyNumberFormat="1" applyFont="1" applyFill="1" applyBorder="1" applyAlignment="1" applyProtection="1">
      <alignment vertical="center" wrapText="1"/>
    </xf>
    <xf numFmtId="171" fontId="198" fillId="43" borderId="39" xfId="0" applyNumberFormat="1" applyFont="1" applyFill="1" applyBorder="1" applyAlignment="1" applyProtection="1">
      <alignment vertical="center" wrapText="1"/>
    </xf>
    <xf numFmtId="171" fontId="198" fillId="43" borderId="39" xfId="0" applyNumberFormat="1" applyFont="1" applyFill="1" applyBorder="1" applyAlignment="1" applyProtection="1">
      <alignment horizontal="right" vertical="center" wrapText="1"/>
    </xf>
    <xf numFmtId="0" fontId="191" fillId="0" borderId="28" xfId="1824" applyFont="1" applyBorder="1" applyAlignment="1" applyProtection="1">
      <alignment vertical="center"/>
      <protection hidden="1"/>
    </xf>
    <xf numFmtId="0" fontId="197" fillId="42" borderId="27" xfId="0" applyFont="1" applyFill="1" applyBorder="1" applyAlignment="1" applyProtection="1">
      <alignment vertical="center" wrapText="1"/>
      <protection hidden="1"/>
    </xf>
    <xf numFmtId="171" fontId="198" fillId="42" borderId="52" xfId="0" applyNumberFormat="1" applyFont="1" applyFill="1" applyBorder="1" applyAlignment="1" applyProtection="1">
      <alignment vertical="center" wrapText="1"/>
      <protection hidden="1"/>
    </xf>
    <xf numFmtId="230" fontId="15" fillId="0" borderId="0" xfId="0" applyNumberFormat="1" applyFont="1" applyFill="1" applyBorder="1" applyAlignment="1" applyProtection="1">
      <alignment vertical="justify"/>
    </xf>
    <xf numFmtId="230" fontId="15" fillId="0" borderId="0" xfId="0" applyNumberFormat="1" applyFont="1" applyFill="1" applyBorder="1" applyAlignment="1" applyProtection="1">
      <alignment vertical="top"/>
    </xf>
    <xf numFmtId="230" fontId="15" fillId="0" borderId="54" xfId="0" applyNumberFormat="1" applyFont="1" applyFill="1" applyBorder="1" applyAlignment="1" applyProtection="1">
      <alignment vertical="justify"/>
    </xf>
    <xf numFmtId="0" fontId="194" fillId="0" borderId="0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0" fontId="16" fillId="0" borderId="0" xfId="793" applyFont="1" applyFill="1" applyBorder="1" applyAlignment="1" applyProtection="1">
      <alignment horizontal="center"/>
      <protection hidden="1"/>
    </xf>
    <xf numFmtId="177" fontId="26" fillId="0" borderId="34" xfId="612" applyNumberFormat="1" applyFont="1" applyFill="1" applyBorder="1" applyAlignment="1" applyProtection="1">
      <alignment horizontal="left"/>
      <protection hidden="1"/>
    </xf>
    <xf numFmtId="177" fontId="26" fillId="0" borderId="0" xfId="612" applyNumberFormat="1" applyFont="1" applyFill="1" applyBorder="1" applyAlignment="1" applyProtection="1">
      <alignment horizontal="left"/>
      <protection hidden="1"/>
    </xf>
    <xf numFmtId="0" fontId="14" fillId="0" borderId="0" xfId="792" applyFont="1" applyFill="1" applyBorder="1" applyProtection="1">
      <protection hidden="1"/>
    </xf>
    <xf numFmtId="0" fontId="14" fillId="0" borderId="41" xfId="792" applyFont="1" applyFill="1" applyBorder="1" applyProtection="1">
      <protection hidden="1"/>
    </xf>
    <xf numFmtId="0" fontId="15" fillId="0" borderId="56" xfId="0" applyFont="1" applyBorder="1" applyAlignment="1" applyProtection="1">
      <alignment horizontal="center"/>
      <protection hidden="1"/>
    </xf>
    <xf numFmtId="177" fontId="14" fillId="0" borderId="0" xfId="612" applyNumberFormat="1" applyFont="1" applyFill="1" applyBorder="1" applyAlignment="1" applyProtection="1">
      <alignment horizontal="left" indent="1"/>
      <protection hidden="1"/>
    </xf>
    <xf numFmtId="171" fontId="15" fillId="0" borderId="46" xfId="0" applyNumberFormat="1" applyFont="1" applyFill="1" applyBorder="1" applyAlignment="1" applyProtection="1">
      <protection hidden="1"/>
    </xf>
    <xf numFmtId="171" fontId="15" fillId="0" borderId="0" xfId="0" applyNumberFormat="1" applyFont="1" applyFill="1" applyBorder="1" applyAlignment="1" applyProtection="1">
      <protection hidden="1"/>
    </xf>
    <xf numFmtId="0" fontId="15" fillId="0" borderId="55" xfId="0" applyFont="1" applyBorder="1" applyAlignment="1" applyProtection="1">
      <alignment horizontal="center"/>
      <protection hidden="1"/>
    </xf>
    <xf numFmtId="177" fontId="26" fillId="0" borderId="0" xfId="612" applyNumberFormat="1" applyFont="1" applyFill="1" applyBorder="1" applyAlignment="1" applyProtection="1">
      <alignment horizontal="left" indent="1"/>
      <protection hidden="1"/>
    </xf>
    <xf numFmtId="171" fontId="15" fillId="0" borderId="0" xfId="0" applyNumberFormat="1" applyFont="1" applyFill="1" applyBorder="1" applyAlignment="1" applyProtection="1">
      <alignment horizontal="right"/>
      <protection hidden="1"/>
    </xf>
    <xf numFmtId="177" fontId="34" fillId="0" borderId="0" xfId="612" applyNumberFormat="1" applyFont="1" applyFill="1" applyBorder="1" applyAlignment="1" applyProtection="1">
      <alignment horizontal="left" indent="2"/>
      <protection hidden="1"/>
    </xf>
    <xf numFmtId="0" fontId="15" fillId="0" borderId="57" xfId="0" applyFont="1" applyBorder="1" applyAlignment="1" applyProtection="1">
      <alignment horizontal="center"/>
      <protection hidden="1"/>
    </xf>
    <xf numFmtId="0" fontId="195" fillId="0" borderId="0" xfId="0" applyFont="1" applyFill="1" applyBorder="1" applyAlignment="1" applyProtection="1">
      <alignment horizontal="center" vertical="center" wrapText="1"/>
      <protection hidden="1"/>
    </xf>
    <xf numFmtId="0" fontId="203" fillId="0" borderId="0" xfId="1824" applyFont="1" applyFill="1" applyBorder="1" applyAlignment="1" applyProtection="1">
      <alignment horizontal="center" vertical="center"/>
      <protection hidden="1"/>
    </xf>
    <xf numFmtId="0" fontId="189" fillId="0" borderId="0" xfId="1824" applyFont="1" applyFill="1" applyBorder="1" applyAlignment="1" applyProtection="1">
      <alignment horizontal="left" vertical="center"/>
      <protection hidden="1"/>
    </xf>
    <xf numFmtId="0" fontId="189" fillId="0" borderId="39" xfId="1824" applyFont="1" applyFill="1" applyBorder="1" applyAlignment="1" applyProtection="1">
      <alignment horizontal="left" vertical="center"/>
      <protection hidden="1"/>
    </xf>
    <xf numFmtId="177" fontId="27" fillId="0" borderId="0" xfId="612" applyNumberFormat="1" applyFont="1" applyFill="1" applyBorder="1" applyAlignment="1" applyProtection="1">
      <alignment horizontal="left" indent="3"/>
      <protection hidden="1"/>
    </xf>
    <xf numFmtId="171" fontId="20" fillId="0" borderId="46" xfId="0" applyNumberFormat="1" applyFont="1" applyFill="1" applyBorder="1" applyAlignment="1" applyProtection="1">
      <protection hidden="1"/>
    </xf>
    <xf numFmtId="0" fontId="196" fillId="0" borderId="35" xfId="0" applyFont="1" applyFill="1" applyBorder="1" applyAlignment="1" applyProtection="1">
      <alignment horizontal="center" vertical="center" wrapText="1"/>
      <protection hidden="1"/>
    </xf>
    <xf numFmtId="171" fontId="20" fillId="0" borderId="0" xfId="0" applyNumberFormat="1" applyFont="1" applyFill="1" applyBorder="1" applyAlignment="1" applyProtection="1">
      <protection hidden="1"/>
    </xf>
    <xf numFmtId="0" fontId="15" fillId="0" borderId="58" xfId="0" quotePrefix="1" applyFont="1" applyBorder="1" applyAlignment="1" applyProtection="1">
      <alignment horizontal="center" vertical="center"/>
      <protection hidden="1"/>
    </xf>
    <xf numFmtId="0" fontId="15" fillId="0" borderId="0" xfId="0" quotePrefix="1" applyFont="1" applyAlignment="1" applyProtection="1">
      <alignment horizontal="left" vertical="center"/>
      <protection hidden="1"/>
    </xf>
    <xf numFmtId="0" fontId="15" fillId="0" borderId="45" xfId="1824" applyFont="1" applyFill="1" applyBorder="1" applyAlignment="1" applyProtection="1">
      <alignment horizontal="left" vertical="center"/>
      <protection hidden="1"/>
    </xf>
    <xf numFmtId="0" fontId="190" fillId="0" borderId="34" xfId="0" applyFont="1" applyFill="1" applyBorder="1" applyAlignment="1" applyProtection="1">
      <alignment vertical="center"/>
      <protection hidden="1"/>
    </xf>
    <xf numFmtId="0" fontId="189" fillId="0" borderId="62" xfId="1824" applyFont="1" applyFill="1" applyBorder="1" applyAlignment="1" applyProtection="1">
      <alignment horizontal="left" vertical="center"/>
      <protection hidden="1"/>
    </xf>
    <xf numFmtId="0" fontId="189" fillId="0" borderId="61" xfId="1824" applyFont="1" applyFill="1" applyBorder="1" applyAlignment="1" applyProtection="1">
      <alignment horizontal="left" vertical="center"/>
      <protection hidden="1"/>
    </xf>
    <xf numFmtId="177" fontId="34" fillId="0" borderId="0" xfId="612" applyNumberFormat="1" applyFont="1" applyFill="1" applyBorder="1" applyAlignment="1" applyProtection="1">
      <alignment horizontal="left" indent="4"/>
      <protection hidden="1"/>
    </xf>
    <xf numFmtId="171" fontId="20" fillId="0" borderId="41" xfId="0" applyNumberFormat="1" applyFont="1" applyFill="1" applyBorder="1" applyAlignment="1" applyProtection="1">
      <protection hidden="1"/>
    </xf>
    <xf numFmtId="0" fontId="203" fillId="41" borderId="63" xfId="1824" quotePrefix="1" applyFont="1" applyFill="1" applyBorder="1" applyAlignment="1" applyProtection="1">
      <alignment horizontal="center" vertical="center"/>
      <protection hidden="1"/>
    </xf>
    <xf numFmtId="0" fontId="15" fillId="41" borderId="63" xfId="1824" applyFont="1" applyFill="1" applyBorder="1" applyAlignment="1" applyProtection="1">
      <alignment vertical="center"/>
      <protection hidden="1"/>
    </xf>
    <xf numFmtId="0" fontId="15" fillId="41" borderId="64" xfId="1824" applyFont="1" applyFill="1" applyBorder="1" applyAlignment="1" applyProtection="1">
      <alignment horizontal="left" vertical="center"/>
      <protection hidden="1"/>
    </xf>
    <xf numFmtId="171" fontId="125" fillId="0" borderId="0" xfId="0" applyNumberFormat="1" applyFont="1" applyFill="1" applyBorder="1" applyAlignment="1" applyProtection="1">
      <protection hidden="1"/>
    </xf>
    <xf numFmtId="171" fontId="125" fillId="0" borderId="41" xfId="0" applyNumberFormat="1" applyFont="1" applyFill="1" applyBorder="1" applyAlignment="1" applyProtection="1">
      <protection hidden="1"/>
    </xf>
    <xf numFmtId="0" fontId="203" fillId="41" borderId="59" xfId="1824" applyFont="1" applyFill="1" applyBorder="1" applyAlignment="1" applyProtection="1">
      <alignment horizontal="center" vertical="center"/>
      <protection hidden="1"/>
    </xf>
    <xf numFmtId="0" fontId="15" fillId="41" borderId="59" xfId="1824" applyFont="1" applyFill="1" applyBorder="1" applyAlignment="1" applyProtection="1">
      <alignment vertical="center"/>
      <protection hidden="1"/>
    </xf>
    <xf numFmtId="0" fontId="15" fillId="41" borderId="0" xfId="1824" applyFont="1" applyFill="1" applyBorder="1" applyAlignment="1" applyProtection="1">
      <alignment horizontal="left" vertical="center"/>
      <protection hidden="1"/>
    </xf>
    <xf numFmtId="177" fontId="126" fillId="0" borderId="0" xfId="612" applyNumberFormat="1" applyFont="1" applyFill="1" applyBorder="1" applyAlignment="1" applyProtection="1">
      <alignment horizontal="left" indent="5"/>
      <protection hidden="1"/>
    </xf>
    <xf numFmtId="0" fontId="187" fillId="0" borderId="47" xfId="0" applyFont="1" applyFill="1" applyBorder="1" applyAlignment="1" applyProtection="1">
      <alignment vertical="center" wrapText="1"/>
      <protection hidden="1"/>
    </xf>
    <xf numFmtId="0" fontId="15" fillId="41" borderId="60" xfId="1824" applyFont="1" applyFill="1" applyBorder="1" applyAlignment="1" applyProtection="1">
      <alignment vertical="center"/>
      <protection hidden="1"/>
    </xf>
    <xf numFmtId="171" fontId="125" fillId="41" borderId="0" xfId="0" applyNumberFormat="1" applyFont="1" applyFill="1" applyBorder="1" applyAlignment="1" applyProtection="1">
      <alignment horizontal="right"/>
      <protection hidden="1"/>
    </xf>
    <xf numFmtId="171" fontId="193" fillId="39" borderId="27" xfId="0" applyNumberFormat="1" applyFont="1" applyFill="1" applyBorder="1" applyAlignment="1" applyProtection="1">
      <alignment horizontal="right" vertical="center" wrapText="1"/>
    </xf>
    <xf numFmtId="230" fontId="15" fillId="0" borderId="27" xfId="0" applyNumberFormat="1" applyFont="1" applyFill="1" applyBorder="1" applyAlignment="1" applyProtection="1">
      <alignment vertical="justify"/>
    </xf>
    <xf numFmtId="230" fontId="15" fillId="0" borderId="27" xfId="0" applyNumberFormat="1" applyFont="1" applyFill="1" applyBorder="1" applyAlignment="1" applyProtection="1">
      <alignment vertical="top"/>
    </xf>
    <xf numFmtId="230" fontId="15" fillId="0" borderId="65" xfId="0" applyNumberFormat="1" applyFont="1" applyFill="1" applyBorder="1" applyAlignment="1" applyProtection="1">
      <alignment vertical="justify"/>
    </xf>
    <xf numFmtId="0" fontId="206" fillId="0" borderId="0" xfId="0" applyFont="1"/>
    <xf numFmtId="0" fontId="204" fillId="39" borderId="51" xfId="0" applyFont="1" applyFill="1" applyBorder="1" applyAlignment="1" applyProtection="1">
      <alignment horizontal="center" vertical="center" wrapText="1"/>
      <protection hidden="1"/>
    </xf>
    <xf numFmtId="0" fontId="204" fillId="39" borderId="38" xfId="0" applyFont="1" applyFill="1" applyBorder="1" applyAlignment="1" applyProtection="1">
      <alignment horizontal="center" vertical="center" wrapText="1"/>
      <protection hidden="1"/>
    </xf>
    <xf numFmtId="0" fontId="196" fillId="41" borderId="48" xfId="0" applyFont="1" applyFill="1" applyBorder="1" applyAlignment="1" applyProtection="1">
      <alignment horizontal="center" vertical="center" wrapText="1"/>
      <protection hidden="1"/>
    </xf>
    <xf numFmtId="0" fontId="196" fillId="41" borderId="49" xfId="0" applyFont="1" applyFill="1" applyBorder="1" applyAlignment="1" applyProtection="1">
      <alignment horizontal="center" vertical="center" wrapText="1"/>
      <protection hidden="1"/>
    </xf>
    <xf numFmtId="0" fontId="196" fillId="41" borderId="50" xfId="0" applyFont="1" applyFill="1" applyBorder="1" applyAlignment="1" applyProtection="1">
      <alignment horizontal="center" vertical="center" wrapText="1"/>
      <protection hidden="1"/>
    </xf>
    <xf numFmtId="0" fontId="196" fillId="41" borderId="36" xfId="0" applyFont="1" applyFill="1" applyBorder="1" applyAlignment="1" applyProtection="1">
      <alignment horizontal="center" vertical="center" wrapText="1"/>
      <protection hidden="1"/>
    </xf>
    <xf numFmtId="0" fontId="196" fillId="41" borderId="38" xfId="0" applyFont="1" applyFill="1" applyBorder="1" applyAlignment="1" applyProtection="1">
      <alignment horizontal="center" vertical="center" wrapText="1"/>
      <protection hidden="1"/>
    </xf>
    <xf numFmtId="0" fontId="16" fillId="0" borderId="0" xfId="793" applyFont="1" applyFill="1" applyBorder="1" applyAlignment="1" applyProtection="1">
      <alignment horizontal="center" vertical="center"/>
      <protection hidden="1"/>
    </xf>
    <xf numFmtId="0" fontId="16" fillId="0" borderId="54" xfId="793" applyFont="1" applyFill="1" applyBorder="1" applyAlignment="1" applyProtection="1">
      <alignment horizontal="center" vertical="center"/>
      <protection hidden="1"/>
    </xf>
    <xf numFmtId="0" fontId="16" fillId="0" borderId="0" xfId="793" applyFont="1" applyFill="1" applyBorder="1" applyAlignment="1">
      <alignment horizontal="center" vertical="center"/>
    </xf>
    <xf numFmtId="0" fontId="16" fillId="0" borderId="0" xfId="793" applyFont="1" applyFill="1" applyBorder="1" applyAlignment="1">
      <alignment horizontal="center" vertical="center" wrapText="1"/>
    </xf>
    <xf numFmtId="0" fontId="16" fillId="0" borderId="0" xfId="792" applyFont="1" applyFill="1" applyBorder="1" applyAlignment="1" applyProtection="1">
      <alignment horizontal="center" vertical="center"/>
      <protection hidden="1"/>
    </xf>
    <xf numFmtId="0" fontId="196" fillId="0" borderId="36" xfId="0" applyFont="1" applyFill="1" applyBorder="1" applyAlignment="1" applyProtection="1">
      <alignment horizontal="center" vertical="center" wrapText="1"/>
      <protection hidden="1"/>
    </xf>
    <xf numFmtId="0" fontId="196" fillId="0" borderId="37" xfId="0" applyFont="1" applyFill="1" applyBorder="1" applyAlignment="1" applyProtection="1">
      <alignment horizontal="center" vertical="center" wrapText="1"/>
      <protection hidden="1"/>
    </xf>
    <xf numFmtId="0" fontId="196" fillId="0" borderId="38" xfId="0" applyFont="1" applyFill="1" applyBorder="1" applyAlignment="1" applyProtection="1">
      <alignment horizontal="center" vertical="center" wrapText="1"/>
      <protection hidden="1"/>
    </xf>
    <xf numFmtId="0" fontId="15" fillId="0" borderId="40" xfId="0" applyFont="1" applyFill="1" applyBorder="1" applyAlignment="1" applyProtection="1">
      <alignment horizontal="left" vertical="center" wrapText="1"/>
      <protection hidden="1"/>
    </xf>
    <xf numFmtId="0" fontId="15" fillId="0" borderId="43" xfId="0" applyFont="1" applyFill="1" applyBorder="1" applyAlignment="1" applyProtection="1">
      <alignment horizontal="left" vertical="center" wrapText="1"/>
      <protection hidden="1"/>
    </xf>
    <xf numFmtId="0" fontId="15" fillId="0" borderId="41" xfId="0" applyFont="1" applyFill="1" applyBorder="1" applyAlignment="1" applyProtection="1">
      <alignment horizontal="left" vertical="center" wrapText="1"/>
      <protection hidden="1"/>
    </xf>
    <xf numFmtId="0" fontId="15" fillId="0" borderId="46" xfId="0" applyFont="1" applyFill="1" applyBorder="1" applyAlignment="1" applyProtection="1">
      <alignment horizontal="left" vertical="center" wrapText="1"/>
      <protection hidden="1"/>
    </xf>
    <xf numFmtId="0" fontId="15" fillId="0" borderId="42" xfId="0" applyFont="1" applyFill="1" applyBorder="1" applyAlignment="1" applyProtection="1">
      <alignment horizontal="left" vertical="center" wrapText="1"/>
      <protection hidden="1"/>
    </xf>
    <xf numFmtId="0" fontId="15" fillId="0" borderId="44" xfId="0" applyFont="1" applyFill="1" applyBorder="1" applyAlignment="1" applyProtection="1">
      <alignment horizontal="left" vertical="center" wrapText="1"/>
      <protection hidden="1"/>
    </xf>
    <xf numFmtId="0" fontId="202" fillId="42" borderId="27" xfId="1825" applyFont="1" applyFill="1" applyBorder="1" applyAlignment="1" applyProtection="1">
      <alignment horizontal="center" vertical="center" textRotation="90" wrapText="1"/>
      <protection hidden="1"/>
    </xf>
    <xf numFmtId="0" fontId="202" fillId="42" borderId="52" xfId="1825" applyFont="1" applyFill="1" applyBorder="1" applyAlignment="1" applyProtection="1">
      <alignment horizontal="center" vertical="center" textRotation="90" wrapText="1"/>
      <protection hidden="1"/>
    </xf>
    <xf numFmtId="171" fontId="14" fillId="39" borderId="26" xfId="0" applyNumberFormat="1" applyFont="1" applyFill="1" applyBorder="1" applyAlignment="1" applyProtection="1">
      <alignment horizontal="left" vertical="center" wrapText="1"/>
      <protection hidden="1"/>
    </xf>
    <xf numFmtId="171" fontId="14" fillId="39" borderId="24" xfId="0" applyNumberFormat="1" applyFont="1" applyFill="1" applyBorder="1" applyAlignment="1" applyProtection="1">
      <alignment horizontal="left" vertical="center" wrapText="1"/>
      <protection hidden="1"/>
    </xf>
    <xf numFmtId="0" fontId="202" fillId="40" borderId="27" xfId="1825" applyFont="1" applyFill="1" applyBorder="1" applyAlignment="1" applyProtection="1">
      <alignment horizontal="center" vertical="center" textRotation="90" wrapText="1"/>
      <protection hidden="1"/>
    </xf>
    <xf numFmtId="0" fontId="202" fillId="40" borderId="52" xfId="1825" applyFont="1" applyFill="1" applyBorder="1" applyAlignment="1" applyProtection="1">
      <alignment horizontal="center" vertical="center" textRotation="90" wrapText="1"/>
      <protection hidden="1"/>
    </xf>
    <xf numFmtId="0" fontId="3" fillId="0" borderId="0" xfId="792" applyFont="1" applyAlignment="1" applyProtection="1">
      <alignment horizontal="left" wrapText="1"/>
      <protection hidden="1"/>
    </xf>
    <xf numFmtId="171" fontId="14" fillId="39" borderId="0" xfId="0" applyNumberFormat="1" applyFont="1" applyFill="1" applyBorder="1" applyAlignment="1" applyProtection="1">
      <alignment horizontal="left" vertical="center" wrapText="1"/>
      <protection hidden="1"/>
    </xf>
    <xf numFmtId="229" fontId="15" fillId="43" borderId="25" xfId="0" applyNumberFormat="1" applyFont="1" applyFill="1" applyBorder="1" applyAlignment="1" applyProtection="1">
      <alignment horizontal="center" vertical="center" wrapText="1"/>
      <protection hidden="1"/>
    </xf>
    <xf numFmtId="229" fontId="15" fillId="43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 wrapText="1"/>
    </xf>
    <xf numFmtId="171" fontId="14" fillId="39" borderId="27" xfId="0" applyNumberFormat="1" applyFont="1" applyFill="1" applyBorder="1" applyAlignment="1" applyProtection="1">
      <alignment horizontal="left" vertical="center" wrapText="1"/>
      <protection hidden="1"/>
    </xf>
    <xf numFmtId="0" fontId="3" fillId="0" borderId="0" xfId="0" applyFont="1" applyAlignment="1">
      <alignment horizontal="left" wrapText="1"/>
    </xf>
    <xf numFmtId="171" fontId="193" fillId="0" borderId="0" xfId="0" applyNumberFormat="1" applyFont="1" applyFill="1" applyBorder="1" applyAlignment="1" applyProtection="1">
      <alignment horizontal="right" vertical="center" wrapText="1"/>
    </xf>
  </cellXfs>
  <cellStyles count="1826">
    <cellStyle name="_Fakt_2" xfId="828"/>
    <cellStyle name="_rozhufrovka 2009" xfId="829"/>
    <cellStyle name="_АТиСТ 5а МТР липень 2008" xfId="830"/>
    <cellStyle name="_ПРГК сводний_" xfId="831"/>
    <cellStyle name="_УТГ" xfId="832"/>
    <cellStyle name="_Феодосия 5а МТР липень 2008" xfId="833"/>
    <cellStyle name="_ХТГ довідка." xfId="834"/>
    <cellStyle name="_Шебелинка 5а МТР липень 2008" xfId="835"/>
    <cellStyle name="=C:\WINNT35\SYSTEM32\COMMAND.COM" xfId="836"/>
    <cellStyle name="1 indent" xfId="1"/>
    <cellStyle name="1 indent 10" xfId="2"/>
    <cellStyle name="1 indent 2" xfId="3"/>
    <cellStyle name="1 indent 3" xfId="4"/>
    <cellStyle name="1 indent 4" xfId="5"/>
    <cellStyle name="1 indent 5" xfId="6"/>
    <cellStyle name="1 indent 6" xfId="7"/>
    <cellStyle name="1 indent 7" xfId="8"/>
    <cellStyle name="1 indent 8" xfId="9"/>
    <cellStyle name="1 indent 9" xfId="10"/>
    <cellStyle name="100" xfId="11"/>
    <cellStyle name="2 indents" xfId="12"/>
    <cellStyle name="2 indents 10" xfId="13"/>
    <cellStyle name="2 indents 2" xfId="14"/>
    <cellStyle name="2 indents 3" xfId="15"/>
    <cellStyle name="2 indents 4" xfId="16"/>
    <cellStyle name="2 indents 5" xfId="17"/>
    <cellStyle name="2 indents 6" xfId="18"/>
    <cellStyle name="2 indents 7" xfId="19"/>
    <cellStyle name="2 indents 8" xfId="20"/>
    <cellStyle name="2 indents 9" xfId="21"/>
    <cellStyle name="20% - Accent1" xfId="22"/>
    <cellStyle name="20% - Accent1 10" xfId="23"/>
    <cellStyle name="20% - Accent1 10 2" xfId="837"/>
    <cellStyle name="20% - Accent1 2" xfId="24"/>
    <cellStyle name="20% - Accent1 2 2" xfId="838"/>
    <cellStyle name="20% - Accent1 3" xfId="25"/>
    <cellStyle name="20% - Accent1 3 2" xfId="839"/>
    <cellStyle name="20% - Accent1 4" xfId="26"/>
    <cellStyle name="20% - Accent1 4 2" xfId="840"/>
    <cellStyle name="20% - Accent1 5" xfId="27"/>
    <cellStyle name="20% - Accent1 5 2" xfId="841"/>
    <cellStyle name="20% - Accent1 6" xfId="28"/>
    <cellStyle name="20% - Accent1 6 2" xfId="842"/>
    <cellStyle name="20% - Accent1 7" xfId="29"/>
    <cellStyle name="20% - Accent1 7 2" xfId="843"/>
    <cellStyle name="20% - Accent1 8" xfId="30"/>
    <cellStyle name="20% - Accent1 8 2" xfId="844"/>
    <cellStyle name="20% - Accent1 9" xfId="31"/>
    <cellStyle name="20% - Accent1 9 2" xfId="845"/>
    <cellStyle name="20% - Accent2" xfId="32"/>
    <cellStyle name="20% - Accent2 10" xfId="33"/>
    <cellStyle name="20% - Accent2 10 2" xfId="846"/>
    <cellStyle name="20% - Accent2 2" xfId="34"/>
    <cellStyle name="20% - Accent2 2 2" xfId="847"/>
    <cellStyle name="20% - Accent2 3" xfId="35"/>
    <cellStyle name="20% - Accent2 3 2" xfId="848"/>
    <cellStyle name="20% - Accent2 4" xfId="36"/>
    <cellStyle name="20% - Accent2 4 2" xfId="849"/>
    <cellStyle name="20% - Accent2 5" xfId="37"/>
    <cellStyle name="20% - Accent2 5 2" xfId="850"/>
    <cellStyle name="20% - Accent2 6" xfId="38"/>
    <cellStyle name="20% - Accent2 6 2" xfId="851"/>
    <cellStyle name="20% - Accent2 7" xfId="39"/>
    <cellStyle name="20% - Accent2 7 2" xfId="852"/>
    <cellStyle name="20% - Accent2 8" xfId="40"/>
    <cellStyle name="20% - Accent2 8 2" xfId="853"/>
    <cellStyle name="20% - Accent2 9" xfId="41"/>
    <cellStyle name="20% - Accent2 9 2" xfId="854"/>
    <cellStyle name="20% - Accent3" xfId="42"/>
    <cellStyle name="20% - Accent3 10" xfId="43"/>
    <cellStyle name="20% - Accent3 10 2" xfId="855"/>
    <cellStyle name="20% - Accent3 2" xfId="44"/>
    <cellStyle name="20% - Accent3 2 2" xfId="856"/>
    <cellStyle name="20% - Accent3 3" xfId="45"/>
    <cellStyle name="20% - Accent3 3 2" xfId="857"/>
    <cellStyle name="20% - Accent3 4" xfId="46"/>
    <cellStyle name="20% - Accent3 4 2" xfId="858"/>
    <cellStyle name="20% - Accent3 5" xfId="47"/>
    <cellStyle name="20% - Accent3 5 2" xfId="859"/>
    <cellStyle name="20% - Accent3 6" xfId="48"/>
    <cellStyle name="20% - Accent3 6 2" xfId="860"/>
    <cellStyle name="20% - Accent3 7" xfId="49"/>
    <cellStyle name="20% - Accent3 7 2" xfId="861"/>
    <cellStyle name="20% - Accent3 8" xfId="50"/>
    <cellStyle name="20% - Accent3 8 2" xfId="862"/>
    <cellStyle name="20% - Accent3 9" xfId="51"/>
    <cellStyle name="20% - Accent3 9 2" xfId="863"/>
    <cellStyle name="20% - Accent4" xfId="52"/>
    <cellStyle name="20% - Accent4 10" xfId="53"/>
    <cellStyle name="20% - Accent4 10 2" xfId="864"/>
    <cellStyle name="20% - Accent4 2" xfId="54"/>
    <cellStyle name="20% - Accent4 2 2" xfId="865"/>
    <cellStyle name="20% - Accent4 3" xfId="55"/>
    <cellStyle name="20% - Accent4 3 2" xfId="866"/>
    <cellStyle name="20% - Accent4 4" xfId="56"/>
    <cellStyle name="20% - Accent4 4 2" xfId="867"/>
    <cellStyle name="20% - Accent4 5" xfId="57"/>
    <cellStyle name="20% - Accent4 5 2" xfId="868"/>
    <cellStyle name="20% - Accent4 6" xfId="58"/>
    <cellStyle name="20% - Accent4 6 2" xfId="869"/>
    <cellStyle name="20% - Accent4 7" xfId="59"/>
    <cellStyle name="20% - Accent4 7 2" xfId="870"/>
    <cellStyle name="20% - Accent4 8" xfId="60"/>
    <cellStyle name="20% - Accent4 8 2" xfId="871"/>
    <cellStyle name="20% - Accent4 9" xfId="61"/>
    <cellStyle name="20% - Accent4 9 2" xfId="872"/>
    <cellStyle name="20% - Accent5" xfId="62"/>
    <cellStyle name="20% - Accent5 10" xfId="63"/>
    <cellStyle name="20% - Accent5 10 2" xfId="873"/>
    <cellStyle name="20% - Accent5 2" xfId="64"/>
    <cellStyle name="20% - Accent5 2 2" xfId="874"/>
    <cellStyle name="20% - Accent5 3" xfId="65"/>
    <cellStyle name="20% - Accent5 3 2" xfId="875"/>
    <cellStyle name="20% - Accent5 4" xfId="66"/>
    <cellStyle name="20% - Accent5 4 2" xfId="876"/>
    <cellStyle name="20% - Accent5 5" xfId="67"/>
    <cellStyle name="20% - Accent5 5 2" xfId="877"/>
    <cellStyle name="20% - Accent5 6" xfId="68"/>
    <cellStyle name="20% - Accent5 6 2" xfId="878"/>
    <cellStyle name="20% - Accent5 7" xfId="69"/>
    <cellStyle name="20% - Accent5 7 2" xfId="879"/>
    <cellStyle name="20% - Accent5 8" xfId="70"/>
    <cellStyle name="20% - Accent5 8 2" xfId="880"/>
    <cellStyle name="20% - Accent5 9" xfId="71"/>
    <cellStyle name="20% - Accent5 9 2" xfId="881"/>
    <cellStyle name="20% - Accent6" xfId="72"/>
    <cellStyle name="20% - Accent6 10" xfId="73"/>
    <cellStyle name="20% - Accent6 10 2" xfId="882"/>
    <cellStyle name="20% - Accent6 2" xfId="74"/>
    <cellStyle name="20% - Accent6 2 2" xfId="883"/>
    <cellStyle name="20% - Accent6 3" xfId="75"/>
    <cellStyle name="20% - Accent6 3 2" xfId="884"/>
    <cellStyle name="20% - Accent6 4" xfId="76"/>
    <cellStyle name="20% - Accent6 4 2" xfId="885"/>
    <cellStyle name="20% - Accent6 5" xfId="77"/>
    <cellStyle name="20% - Accent6 5 2" xfId="886"/>
    <cellStyle name="20% - Accent6 6" xfId="78"/>
    <cellStyle name="20% - Accent6 6 2" xfId="887"/>
    <cellStyle name="20% - Accent6 7" xfId="79"/>
    <cellStyle name="20% - Accent6 7 2" xfId="888"/>
    <cellStyle name="20% - Accent6 8" xfId="80"/>
    <cellStyle name="20% - Accent6 8 2" xfId="889"/>
    <cellStyle name="20% - Accent6 9" xfId="81"/>
    <cellStyle name="20% - Accent6 9 2" xfId="890"/>
    <cellStyle name="20% - Акцент1 2" xfId="82"/>
    <cellStyle name="20% - Акцент1 3" xfId="83"/>
    <cellStyle name="20% - Акцент1 4" xfId="891"/>
    <cellStyle name="20% - Акцент2 2" xfId="84"/>
    <cellStyle name="20% - Акцент2 3" xfId="85"/>
    <cellStyle name="20% - Акцент2 4" xfId="892"/>
    <cellStyle name="20% - Акцент3 2" xfId="86"/>
    <cellStyle name="20% - Акцент3 3" xfId="87"/>
    <cellStyle name="20% - Акцент3 4" xfId="893"/>
    <cellStyle name="20% - Акцент4 2" xfId="88"/>
    <cellStyle name="20% - Акцент4 3" xfId="89"/>
    <cellStyle name="20% - Акцент4 4" xfId="894"/>
    <cellStyle name="20% - Акцент5 2" xfId="90"/>
    <cellStyle name="20% - Акцент5 3" xfId="895"/>
    <cellStyle name="20% - Акцент5 4" xfId="896"/>
    <cellStyle name="20% - Акцент6 2" xfId="91"/>
    <cellStyle name="20% - Акцент6 3" xfId="897"/>
    <cellStyle name="20% - Акцент6 4" xfId="898"/>
    <cellStyle name="20% – Акцентування1" xfId="92"/>
    <cellStyle name="20% – Акцентування1 2" xfId="899"/>
    <cellStyle name="20% – Акцентування2" xfId="93"/>
    <cellStyle name="20% – Акцентування2 2" xfId="900"/>
    <cellStyle name="20% – Акцентування3" xfId="94"/>
    <cellStyle name="20% – Акцентування3 2" xfId="901"/>
    <cellStyle name="20% – Акцентування4" xfId="95"/>
    <cellStyle name="20% – Акцентування4 2" xfId="902"/>
    <cellStyle name="20% – Акцентування5" xfId="96"/>
    <cellStyle name="20% – Акцентування5 2" xfId="903"/>
    <cellStyle name="20% – Акцентування6" xfId="97"/>
    <cellStyle name="20% – Акцентування6 2" xfId="904"/>
    <cellStyle name="3 indents" xfId="98"/>
    <cellStyle name="3 indents 2" xfId="905"/>
    <cellStyle name="3 indents 3" xfId="906"/>
    <cellStyle name="4 indents" xfId="99"/>
    <cellStyle name="4 indents 2" xfId="907"/>
    <cellStyle name="4 indents 3" xfId="908"/>
    <cellStyle name="40% - Accent1" xfId="100"/>
    <cellStyle name="40% - Accent1 10" xfId="101"/>
    <cellStyle name="40% - Accent1 10 2" xfId="909"/>
    <cellStyle name="40% - Accent1 2" xfId="102"/>
    <cellStyle name="40% - Accent1 2 2" xfId="910"/>
    <cellStyle name="40% - Accent1 3" xfId="103"/>
    <cellStyle name="40% - Accent1 3 2" xfId="911"/>
    <cellStyle name="40% - Accent1 4" xfId="104"/>
    <cellStyle name="40% - Accent1 4 2" xfId="912"/>
    <cellStyle name="40% - Accent1 5" xfId="105"/>
    <cellStyle name="40% - Accent1 5 2" xfId="913"/>
    <cellStyle name="40% - Accent1 6" xfId="106"/>
    <cellStyle name="40% - Accent1 6 2" xfId="914"/>
    <cellStyle name="40% - Accent1 7" xfId="107"/>
    <cellStyle name="40% - Accent1 7 2" xfId="915"/>
    <cellStyle name="40% - Accent1 8" xfId="108"/>
    <cellStyle name="40% - Accent1 8 2" xfId="916"/>
    <cellStyle name="40% - Accent1 9" xfId="109"/>
    <cellStyle name="40% - Accent1 9 2" xfId="917"/>
    <cellStyle name="40% - Accent2" xfId="110"/>
    <cellStyle name="40% - Accent2 10" xfId="111"/>
    <cellStyle name="40% - Accent2 10 2" xfId="918"/>
    <cellStyle name="40% - Accent2 2" xfId="112"/>
    <cellStyle name="40% - Accent2 2 2" xfId="919"/>
    <cellStyle name="40% - Accent2 3" xfId="113"/>
    <cellStyle name="40% - Accent2 3 2" xfId="920"/>
    <cellStyle name="40% - Accent2 4" xfId="114"/>
    <cellStyle name="40% - Accent2 4 2" xfId="921"/>
    <cellStyle name="40% - Accent2 5" xfId="115"/>
    <cellStyle name="40% - Accent2 5 2" xfId="922"/>
    <cellStyle name="40% - Accent2 6" xfId="116"/>
    <cellStyle name="40% - Accent2 6 2" xfId="923"/>
    <cellStyle name="40% - Accent2 7" xfId="117"/>
    <cellStyle name="40% - Accent2 7 2" xfId="924"/>
    <cellStyle name="40% - Accent2 8" xfId="118"/>
    <cellStyle name="40% - Accent2 8 2" xfId="925"/>
    <cellStyle name="40% - Accent2 9" xfId="119"/>
    <cellStyle name="40% - Accent2 9 2" xfId="926"/>
    <cellStyle name="40% - Accent3" xfId="120"/>
    <cellStyle name="40% - Accent3 10" xfId="121"/>
    <cellStyle name="40% - Accent3 10 2" xfId="927"/>
    <cellStyle name="40% - Accent3 2" xfId="122"/>
    <cellStyle name="40% - Accent3 2 2" xfId="928"/>
    <cellStyle name="40% - Accent3 3" xfId="123"/>
    <cellStyle name="40% - Accent3 3 2" xfId="929"/>
    <cellStyle name="40% - Accent3 4" xfId="124"/>
    <cellStyle name="40% - Accent3 4 2" xfId="930"/>
    <cellStyle name="40% - Accent3 5" xfId="125"/>
    <cellStyle name="40% - Accent3 5 2" xfId="931"/>
    <cellStyle name="40% - Accent3 6" xfId="126"/>
    <cellStyle name="40% - Accent3 6 2" xfId="932"/>
    <cellStyle name="40% - Accent3 7" xfId="127"/>
    <cellStyle name="40% - Accent3 7 2" xfId="933"/>
    <cellStyle name="40% - Accent3 8" xfId="128"/>
    <cellStyle name="40% - Accent3 8 2" xfId="934"/>
    <cellStyle name="40% - Accent3 9" xfId="129"/>
    <cellStyle name="40% - Accent3 9 2" xfId="935"/>
    <cellStyle name="40% - Accent4" xfId="130"/>
    <cellStyle name="40% - Accent4 10" xfId="131"/>
    <cellStyle name="40% - Accent4 10 2" xfId="936"/>
    <cellStyle name="40% - Accent4 2" xfId="132"/>
    <cellStyle name="40% - Accent4 2 2" xfId="937"/>
    <cellStyle name="40% - Accent4 3" xfId="133"/>
    <cellStyle name="40% - Accent4 3 2" xfId="938"/>
    <cellStyle name="40% - Accent4 4" xfId="134"/>
    <cellStyle name="40% - Accent4 4 2" xfId="939"/>
    <cellStyle name="40% - Accent4 5" xfId="135"/>
    <cellStyle name="40% - Accent4 5 2" xfId="940"/>
    <cellStyle name="40% - Accent4 6" xfId="136"/>
    <cellStyle name="40% - Accent4 6 2" xfId="941"/>
    <cellStyle name="40% - Accent4 7" xfId="137"/>
    <cellStyle name="40% - Accent4 7 2" xfId="942"/>
    <cellStyle name="40% - Accent4 8" xfId="138"/>
    <cellStyle name="40% - Accent4 8 2" xfId="943"/>
    <cellStyle name="40% - Accent4 9" xfId="139"/>
    <cellStyle name="40% - Accent4 9 2" xfId="944"/>
    <cellStyle name="40% - Accent5" xfId="140"/>
    <cellStyle name="40% - Accent5 10" xfId="141"/>
    <cellStyle name="40% - Accent5 10 2" xfId="945"/>
    <cellStyle name="40% - Accent5 2" xfId="142"/>
    <cellStyle name="40% - Accent5 2 2" xfId="946"/>
    <cellStyle name="40% - Accent5 3" xfId="143"/>
    <cellStyle name="40% - Accent5 3 2" xfId="947"/>
    <cellStyle name="40% - Accent5 4" xfId="144"/>
    <cellStyle name="40% - Accent5 4 2" xfId="948"/>
    <cellStyle name="40% - Accent5 5" xfId="145"/>
    <cellStyle name="40% - Accent5 5 2" xfId="949"/>
    <cellStyle name="40% - Accent5 6" xfId="146"/>
    <cellStyle name="40% - Accent5 6 2" xfId="950"/>
    <cellStyle name="40% - Accent5 7" xfId="147"/>
    <cellStyle name="40% - Accent5 7 2" xfId="951"/>
    <cellStyle name="40% - Accent5 8" xfId="148"/>
    <cellStyle name="40% - Accent5 8 2" xfId="952"/>
    <cellStyle name="40% - Accent5 9" xfId="149"/>
    <cellStyle name="40% - Accent5 9 2" xfId="953"/>
    <cellStyle name="40% - Accent6" xfId="150"/>
    <cellStyle name="40% - Accent6 10" xfId="151"/>
    <cellStyle name="40% - Accent6 10 2" xfId="954"/>
    <cellStyle name="40% - Accent6 2" xfId="152"/>
    <cellStyle name="40% - Accent6 2 2" xfId="955"/>
    <cellStyle name="40% - Accent6 3" xfId="153"/>
    <cellStyle name="40% - Accent6 3 2" xfId="956"/>
    <cellStyle name="40% - Accent6 4" xfId="154"/>
    <cellStyle name="40% - Accent6 4 2" xfId="957"/>
    <cellStyle name="40% - Accent6 5" xfId="155"/>
    <cellStyle name="40% - Accent6 5 2" xfId="958"/>
    <cellStyle name="40% - Accent6 6" xfId="156"/>
    <cellStyle name="40% - Accent6 6 2" xfId="959"/>
    <cellStyle name="40% - Accent6 7" xfId="157"/>
    <cellStyle name="40% - Accent6 7 2" xfId="960"/>
    <cellStyle name="40% - Accent6 8" xfId="158"/>
    <cellStyle name="40% - Accent6 8 2" xfId="961"/>
    <cellStyle name="40% - Accent6 9" xfId="159"/>
    <cellStyle name="40% - Accent6 9 2" xfId="962"/>
    <cellStyle name="40% - Акцент1 2" xfId="160"/>
    <cellStyle name="40% - Акцент1 3" xfId="963"/>
    <cellStyle name="40% - Акцент1 4" xfId="964"/>
    <cellStyle name="40% - Акцент2 2" xfId="161"/>
    <cellStyle name="40% - Акцент2 3" xfId="965"/>
    <cellStyle name="40% - Акцент2 4" xfId="966"/>
    <cellStyle name="40% - Акцент3 2" xfId="162"/>
    <cellStyle name="40% - Акцент3 3" xfId="163"/>
    <cellStyle name="40% - Акцент3 4" xfId="967"/>
    <cellStyle name="40% - Акцент4 2" xfId="164"/>
    <cellStyle name="40% - Акцент4 3" xfId="968"/>
    <cellStyle name="40% - Акцент4 4" xfId="969"/>
    <cellStyle name="40% - Акцент5 2" xfId="165"/>
    <cellStyle name="40% - Акцент5 3" xfId="970"/>
    <cellStyle name="40% - Акцент5 4" xfId="971"/>
    <cellStyle name="40% - Акцент6 2" xfId="166"/>
    <cellStyle name="40% - Акцент6 3" xfId="972"/>
    <cellStyle name="40% - Акцент6 4" xfId="973"/>
    <cellStyle name="40% – Акцентування1" xfId="167"/>
    <cellStyle name="40% – Акцентування1 2" xfId="974"/>
    <cellStyle name="40% – Акцентування2" xfId="168"/>
    <cellStyle name="40% – Акцентування2 2" xfId="975"/>
    <cellStyle name="40% – Акцентування3" xfId="169"/>
    <cellStyle name="40% – Акцентування3 2" xfId="976"/>
    <cellStyle name="40% – Акцентування4" xfId="170"/>
    <cellStyle name="40% – Акцентування4 2" xfId="977"/>
    <cellStyle name="40% – Акцентування5" xfId="171"/>
    <cellStyle name="40% – Акцентування5 2" xfId="978"/>
    <cellStyle name="40% – Акцентування6" xfId="172"/>
    <cellStyle name="40% – Акцентування6 2" xfId="979"/>
    <cellStyle name="5 indents" xfId="173"/>
    <cellStyle name="60% - Accent1" xfId="174"/>
    <cellStyle name="60% - Accent1 10" xfId="175"/>
    <cellStyle name="60% - Accent1 10 2" xfId="980"/>
    <cellStyle name="60% - Accent1 2" xfId="176"/>
    <cellStyle name="60% - Accent1 2 2" xfId="981"/>
    <cellStyle name="60% - Accent1 3" xfId="177"/>
    <cellStyle name="60% - Accent1 3 2" xfId="982"/>
    <cellStyle name="60% - Accent1 4" xfId="178"/>
    <cellStyle name="60% - Accent1 4 2" xfId="983"/>
    <cellStyle name="60% - Accent1 5" xfId="179"/>
    <cellStyle name="60% - Accent1 5 2" xfId="984"/>
    <cellStyle name="60% - Accent1 6" xfId="180"/>
    <cellStyle name="60% - Accent1 6 2" xfId="985"/>
    <cellStyle name="60% - Accent1 7" xfId="181"/>
    <cellStyle name="60% - Accent1 7 2" xfId="986"/>
    <cellStyle name="60% - Accent1 8" xfId="182"/>
    <cellStyle name="60% - Accent1 8 2" xfId="987"/>
    <cellStyle name="60% - Accent1 9" xfId="183"/>
    <cellStyle name="60% - Accent1 9 2" xfId="988"/>
    <cellStyle name="60% - Accent2" xfId="184"/>
    <cellStyle name="60% - Accent2 10" xfId="185"/>
    <cellStyle name="60% - Accent2 10 2" xfId="989"/>
    <cellStyle name="60% - Accent2 2" xfId="186"/>
    <cellStyle name="60% - Accent2 2 2" xfId="990"/>
    <cellStyle name="60% - Accent2 3" xfId="187"/>
    <cellStyle name="60% - Accent2 3 2" xfId="991"/>
    <cellStyle name="60% - Accent2 4" xfId="188"/>
    <cellStyle name="60% - Accent2 4 2" xfId="992"/>
    <cellStyle name="60% - Accent2 5" xfId="189"/>
    <cellStyle name="60% - Accent2 5 2" xfId="993"/>
    <cellStyle name="60% - Accent2 6" xfId="190"/>
    <cellStyle name="60% - Accent2 6 2" xfId="994"/>
    <cellStyle name="60% - Accent2 7" xfId="191"/>
    <cellStyle name="60% - Accent2 7 2" xfId="995"/>
    <cellStyle name="60% - Accent2 8" xfId="192"/>
    <cellStyle name="60% - Accent2 8 2" xfId="996"/>
    <cellStyle name="60% - Accent2 9" xfId="193"/>
    <cellStyle name="60% - Accent2 9 2" xfId="997"/>
    <cellStyle name="60% - Accent3" xfId="194"/>
    <cellStyle name="60% - Accent3 10" xfId="195"/>
    <cellStyle name="60% - Accent3 10 2" xfId="998"/>
    <cellStyle name="60% - Accent3 2" xfId="196"/>
    <cellStyle name="60% - Accent3 2 2" xfId="999"/>
    <cellStyle name="60% - Accent3 3" xfId="197"/>
    <cellStyle name="60% - Accent3 3 2" xfId="1000"/>
    <cellStyle name="60% - Accent3 4" xfId="198"/>
    <cellStyle name="60% - Accent3 4 2" xfId="1001"/>
    <cellStyle name="60% - Accent3 5" xfId="199"/>
    <cellStyle name="60% - Accent3 5 2" xfId="1002"/>
    <cellStyle name="60% - Accent3 6" xfId="200"/>
    <cellStyle name="60% - Accent3 6 2" xfId="1003"/>
    <cellStyle name="60% - Accent3 7" xfId="201"/>
    <cellStyle name="60% - Accent3 7 2" xfId="1004"/>
    <cellStyle name="60% - Accent3 8" xfId="202"/>
    <cellStyle name="60% - Accent3 8 2" xfId="1005"/>
    <cellStyle name="60% - Accent3 9" xfId="203"/>
    <cellStyle name="60% - Accent3 9 2" xfId="1006"/>
    <cellStyle name="60% - Accent4" xfId="204"/>
    <cellStyle name="60% - Accent4 10" xfId="205"/>
    <cellStyle name="60% - Accent4 10 2" xfId="1007"/>
    <cellStyle name="60% - Accent4 2" xfId="206"/>
    <cellStyle name="60% - Accent4 2 2" xfId="1008"/>
    <cellStyle name="60% - Accent4 3" xfId="207"/>
    <cellStyle name="60% - Accent4 3 2" xfId="1009"/>
    <cellStyle name="60% - Accent4 4" xfId="208"/>
    <cellStyle name="60% - Accent4 4 2" xfId="1010"/>
    <cellStyle name="60% - Accent4 5" xfId="209"/>
    <cellStyle name="60% - Accent4 5 2" xfId="1011"/>
    <cellStyle name="60% - Accent4 6" xfId="210"/>
    <cellStyle name="60% - Accent4 6 2" xfId="1012"/>
    <cellStyle name="60% - Accent4 7" xfId="211"/>
    <cellStyle name="60% - Accent4 7 2" xfId="1013"/>
    <cellStyle name="60% - Accent4 8" xfId="212"/>
    <cellStyle name="60% - Accent4 8 2" xfId="1014"/>
    <cellStyle name="60% - Accent4 9" xfId="213"/>
    <cellStyle name="60% - Accent4 9 2" xfId="1015"/>
    <cellStyle name="60% - Accent5" xfId="214"/>
    <cellStyle name="60% - Accent5 10" xfId="215"/>
    <cellStyle name="60% - Accent5 10 2" xfId="1016"/>
    <cellStyle name="60% - Accent5 2" xfId="216"/>
    <cellStyle name="60% - Accent5 2 2" xfId="1017"/>
    <cellStyle name="60% - Accent5 3" xfId="217"/>
    <cellStyle name="60% - Accent5 3 2" xfId="1018"/>
    <cellStyle name="60% - Accent5 4" xfId="218"/>
    <cellStyle name="60% - Accent5 4 2" xfId="1019"/>
    <cellStyle name="60% - Accent5 5" xfId="219"/>
    <cellStyle name="60% - Accent5 5 2" xfId="1020"/>
    <cellStyle name="60% - Accent5 6" xfId="220"/>
    <cellStyle name="60% - Accent5 6 2" xfId="1021"/>
    <cellStyle name="60% - Accent5 7" xfId="221"/>
    <cellStyle name="60% - Accent5 7 2" xfId="1022"/>
    <cellStyle name="60% - Accent5 8" xfId="222"/>
    <cellStyle name="60% - Accent5 8 2" xfId="1023"/>
    <cellStyle name="60% - Accent5 9" xfId="223"/>
    <cellStyle name="60% - Accent5 9 2" xfId="1024"/>
    <cellStyle name="60% - Accent6" xfId="224"/>
    <cellStyle name="60% - Accent6 10" xfId="225"/>
    <cellStyle name="60% - Accent6 10 2" xfId="1025"/>
    <cellStyle name="60% - Accent6 2" xfId="226"/>
    <cellStyle name="60% - Accent6 2 2" xfId="1026"/>
    <cellStyle name="60% - Accent6 3" xfId="227"/>
    <cellStyle name="60% - Accent6 3 2" xfId="1027"/>
    <cellStyle name="60% - Accent6 4" xfId="228"/>
    <cellStyle name="60% - Accent6 4 2" xfId="1028"/>
    <cellStyle name="60% - Accent6 5" xfId="229"/>
    <cellStyle name="60% - Accent6 5 2" xfId="1029"/>
    <cellStyle name="60% - Accent6 6" xfId="230"/>
    <cellStyle name="60% - Accent6 6 2" xfId="1030"/>
    <cellStyle name="60% - Accent6 7" xfId="231"/>
    <cellStyle name="60% - Accent6 7 2" xfId="1031"/>
    <cellStyle name="60% - Accent6 8" xfId="232"/>
    <cellStyle name="60% - Accent6 8 2" xfId="1032"/>
    <cellStyle name="60% - Accent6 9" xfId="233"/>
    <cellStyle name="60% - Accent6 9 2" xfId="1033"/>
    <cellStyle name="60% - Акцент1 2" xfId="234"/>
    <cellStyle name="60% - Акцент1 3" xfId="1034"/>
    <cellStyle name="60% - Акцент1 4" xfId="1035"/>
    <cellStyle name="60% - Акцент2 2" xfId="235"/>
    <cellStyle name="60% - Акцент2 3" xfId="1036"/>
    <cellStyle name="60% - Акцент2 4" xfId="1037"/>
    <cellStyle name="60% - Акцент3 2" xfId="236"/>
    <cellStyle name="60% - Акцент3 3" xfId="237"/>
    <cellStyle name="60% - Акцент3 4" xfId="1038"/>
    <cellStyle name="60% - Акцент4 2" xfId="238"/>
    <cellStyle name="60% - Акцент4 3" xfId="239"/>
    <cellStyle name="60% - Акцент4 4" xfId="1039"/>
    <cellStyle name="60% - Акцент5 2" xfId="240"/>
    <cellStyle name="60% - Акцент5 3" xfId="1040"/>
    <cellStyle name="60% - Акцент5 4" xfId="1041"/>
    <cellStyle name="60% - Акцент6 2" xfId="241"/>
    <cellStyle name="60% - Акцент6 3" xfId="242"/>
    <cellStyle name="60% - Акцент6 4" xfId="1042"/>
    <cellStyle name="60% – Акцентування1" xfId="243"/>
    <cellStyle name="60% – Акцентування1 2" xfId="1043"/>
    <cellStyle name="60% – Акцентування2" xfId="244"/>
    <cellStyle name="60% – Акцентування2 2" xfId="1044"/>
    <cellStyle name="60% – Акцентування3" xfId="245"/>
    <cellStyle name="60% – Акцентування3 2" xfId="1045"/>
    <cellStyle name="60% – Акцентування4" xfId="246"/>
    <cellStyle name="60% – Акцентування4 2" xfId="1046"/>
    <cellStyle name="60% – Акцентування5" xfId="247"/>
    <cellStyle name="60% – Акцентування5 2" xfId="1047"/>
    <cellStyle name="60% – Акцентування6" xfId="248"/>
    <cellStyle name="60% – Акцентування6 2" xfId="1048"/>
    <cellStyle name="Accent1" xfId="249"/>
    <cellStyle name="Accent1 10" xfId="250"/>
    <cellStyle name="Accent1 10 2" xfId="1049"/>
    <cellStyle name="Accent1 2" xfId="251"/>
    <cellStyle name="Accent1 2 2" xfId="1050"/>
    <cellStyle name="Accent1 3" xfId="252"/>
    <cellStyle name="Accent1 3 2" xfId="1051"/>
    <cellStyle name="Accent1 4" xfId="253"/>
    <cellStyle name="Accent1 4 2" xfId="1052"/>
    <cellStyle name="Accent1 5" xfId="254"/>
    <cellStyle name="Accent1 5 2" xfId="1053"/>
    <cellStyle name="Accent1 6" xfId="255"/>
    <cellStyle name="Accent1 6 2" xfId="1054"/>
    <cellStyle name="Accent1 7" xfId="256"/>
    <cellStyle name="Accent1 7 2" xfId="1055"/>
    <cellStyle name="Accent1 8" xfId="257"/>
    <cellStyle name="Accent1 8 2" xfId="1056"/>
    <cellStyle name="Accent1 9" xfId="258"/>
    <cellStyle name="Accent1 9 2" xfId="1057"/>
    <cellStyle name="Accent2" xfId="259"/>
    <cellStyle name="Accent2 10" xfId="260"/>
    <cellStyle name="Accent2 10 2" xfId="1058"/>
    <cellStyle name="Accent2 2" xfId="261"/>
    <cellStyle name="Accent2 2 2" xfId="1059"/>
    <cellStyle name="Accent2 3" xfId="262"/>
    <cellStyle name="Accent2 3 2" xfId="1060"/>
    <cellStyle name="Accent2 4" xfId="263"/>
    <cellStyle name="Accent2 4 2" xfId="1061"/>
    <cellStyle name="Accent2 5" xfId="264"/>
    <cellStyle name="Accent2 5 2" xfId="1062"/>
    <cellStyle name="Accent2 6" xfId="265"/>
    <cellStyle name="Accent2 6 2" xfId="1063"/>
    <cellStyle name="Accent2 7" xfId="266"/>
    <cellStyle name="Accent2 7 2" xfId="1064"/>
    <cellStyle name="Accent2 8" xfId="267"/>
    <cellStyle name="Accent2 8 2" xfId="1065"/>
    <cellStyle name="Accent2 9" xfId="268"/>
    <cellStyle name="Accent2 9 2" xfId="1066"/>
    <cellStyle name="Accent3" xfId="269"/>
    <cellStyle name="Accent3 10" xfId="270"/>
    <cellStyle name="Accent3 10 2" xfId="1067"/>
    <cellStyle name="Accent3 2" xfId="271"/>
    <cellStyle name="Accent3 2 2" xfId="1068"/>
    <cellStyle name="Accent3 3" xfId="272"/>
    <cellStyle name="Accent3 3 2" xfId="1069"/>
    <cellStyle name="Accent3 4" xfId="273"/>
    <cellStyle name="Accent3 4 2" xfId="1070"/>
    <cellStyle name="Accent3 5" xfId="274"/>
    <cellStyle name="Accent3 5 2" xfId="1071"/>
    <cellStyle name="Accent3 6" xfId="275"/>
    <cellStyle name="Accent3 6 2" xfId="1072"/>
    <cellStyle name="Accent3 7" xfId="276"/>
    <cellStyle name="Accent3 7 2" xfId="1073"/>
    <cellStyle name="Accent3 8" xfId="277"/>
    <cellStyle name="Accent3 8 2" xfId="1074"/>
    <cellStyle name="Accent3 9" xfId="278"/>
    <cellStyle name="Accent3 9 2" xfId="1075"/>
    <cellStyle name="Accent4" xfId="279"/>
    <cellStyle name="Accent4 10" xfId="280"/>
    <cellStyle name="Accent4 10 2" xfId="1076"/>
    <cellStyle name="Accent4 2" xfId="281"/>
    <cellStyle name="Accent4 2 2" xfId="1077"/>
    <cellStyle name="Accent4 3" xfId="282"/>
    <cellStyle name="Accent4 3 2" xfId="1078"/>
    <cellStyle name="Accent4 4" xfId="283"/>
    <cellStyle name="Accent4 4 2" xfId="1079"/>
    <cellStyle name="Accent4 5" xfId="284"/>
    <cellStyle name="Accent4 5 2" xfId="1080"/>
    <cellStyle name="Accent4 6" xfId="285"/>
    <cellStyle name="Accent4 6 2" xfId="1081"/>
    <cellStyle name="Accent4 7" xfId="286"/>
    <cellStyle name="Accent4 7 2" xfId="1082"/>
    <cellStyle name="Accent4 8" xfId="287"/>
    <cellStyle name="Accent4 8 2" xfId="1083"/>
    <cellStyle name="Accent4 9" xfId="288"/>
    <cellStyle name="Accent4 9 2" xfId="1084"/>
    <cellStyle name="Accent5" xfId="289"/>
    <cellStyle name="Accent5 10" xfId="290"/>
    <cellStyle name="Accent5 10 2" xfId="1085"/>
    <cellStyle name="Accent5 2" xfId="291"/>
    <cellStyle name="Accent5 2 2" xfId="1086"/>
    <cellStyle name="Accent5 3" xfId="292"/>
    <cellStyle name="Accent5 3 2" xfId="1087"/>
    <cellStyle name="Accent5 4" xfId="293"/>
    <cellStyle name="Accent5 4 2" xfId="1088"/>
    <cellStyle name="Accent5 5" xfId="294"/>
    <cellStyle name="Accent5 5 2" xfId="1089"/>
    <cellStyle name="Accent5 6" xfId="295"/>
    <cellStyle name="Accent5 6 2" xfId="1090"/>
    <cellStyle name="Accent5 7" xfId="296"/>
    <cellStyle name="Accent5 7 2" xfId="1091"/>
    <cellStyle name="Accent5 8" xfId="297"/>
    <cellStyle name="Accent5 8 2" xfId="1092"/>
    <cellStyle name="Accent5 9" xfId="298"/>
    <cellStyle name="Accent5 9 2" xfId="1093"/>
    <cellStyle name="Accent6" xfId="299"/>
    <cellStyle name="Accent6 10" xfId="300"/>
    <cellStyle name="Accent6 10 2" xfId="1094"/>
    <cellStyle name="Accent6 2" xfId="301"/>
    <cellStyle name="Accent6 2 2" xfId="1095"/>
    <cellStyle name="Accent6 3" xfId="302"/>
    <cellStyle name="Accent6 3 2" xfId="1096"/>
    <cellStyle name="Accent6 4" xfId="303"/>
    <cellStyle name="Accent6 4 2" xfId="1097"/>
    <cellStyle name="Accent6 5" xfId="304"/>
    <cellStyle name="Accent6 5 2" xfId="1098"/>
    <cellStyle name="Accent6 6" xfId="305"/>
    <cellStyle name="Accent6 6 2" xfId="1099"/>
    <cellStyle name="Accent6 7" xfId="306"/>
    <cellStyle name="Accent6 7 2" xfId="1100"/>
    <cellStyle name="Accent6 8" xfId="307"/>
    <cellStyle name="Accent6 8 2" xfId="1101"/>
    <cellStyle name="Accent6 9" xfId="308"/>
    <cellStyle name="Accent6 9 2" xfId="1102"/>
    <cellStyle name="Aeia?nnueea" xfId="309"/>
    <cellStyle name="Aeia?nnueea 2" xfId="1103"/>
    <cellStyle name="Ãèïåðññûëêà" xfId="310"/>
    <cellStyle name="Ãèïåðññûëêà 2" xfId="1104"/>
    <cellStyle name="Array" xfId="311"/>
    <cellStyle name="Array Enter" xfId="312"/>
    <cellStyle name="Array_Book2" xfId="313"/>
    <cellStyle name="Bad" xfId="314"/>
    <cellStyle name="Bad 10" xfId="315"/>
    <cellStyle name="Bad 10 2" xfId="1105"/>
    <cellStyle name="Bad 2" xfId="316"/>
    <cellStyle name="Bad 2 2" xfId="1106"/>
    <cellStyle name="Bad 3" xfId="317"/>
    <cellStyle name="Bad 3 2" xfId="1107"/>
    <cellStyle name="Bad 4" xfId="318"/>
    <cellStyle name="Bad 4 2" xfId="1108"/>
    <cellStyle name="Bad 5" xfId="319"/>
    <cellStyle name="Bad 5 2" xfId="1109"/>
    <cellStyle name="Bad 6" xfId="320"/>
    <cellStyle name="Bad 6 2" xfId="1110"/>
    <cellStyle name="Bad 7" xfId="321"/>
    <cellStyle name="Bad 7 2" xfId="1111"/>
    <cellStyle name="Bad 8" xfId="322"/>
    <cellStyle name="Bad 8 2" xfId="1112"/>
    <cellStyle name="Bad 9" xfId="323"/>
    <cellStyle name="Bad 9 2" xfId="1113"/>
    <cellStyle name="Cabe‡alho 1" xfId="1114"/>
    <cellStyle name="Cabe‡alho 2" xfId="1115"/>
    <cellStyle name="Cabecera 1" xfId="1116"/>
    <cellStyle name="Cabecera 2" xfId="1117"/>
    <cellStyle name="Calculation" xfId="324"/>
    <cellStyle name="Calculation 10" xfId="325"/>
    <cellStyle name="Calculation 10 2" xfId="1118"/>
    <cellStyle name="Calculation 2" xfId="326"/>
    <cellStyle name="Calculation 2 2" xfId="1119"/>
    <cellStyle name="Calculation 3" xfId="327"/>
    <cellStyle name="Calculation 3 2" xfId="1120"/>
    <cellStyle name="Calculation 4" xfId="328"/>
    <cellStyle name="Calculation 4 2" xfId="1121"/>
    <cellStyle name="Calculation 5" xfId="329"/>
    <cellStyle name="Calculation 5 2" xfId="1122"/>
    <cellStyle name="Calculation 6" xfId="330"/>
    <cellStyle name="Calculation 6 2" xfId="1123"/>
    <cellStyle name="Calculation 7" xfId="331"/>
    <cellStyle name="Calculation 7 2" xfId="1124"/>
    <cellStyle name="Calculation 8" xfId="332"/>
    <cellStyle name="Calculation 8 2" xfId="1125"/>
    <cellStyle name="Calculation 9" xfId="333"/>
    <cellStyle name="Calculation 9 2" xfId="1126"/>
    <cellStyle name="Celkem" xfId="334"/>
    <cellStyle name="Check Cell" xfId="335"/>
    <cellStyle name="Check Cell 10" xfId="336"/>
    <cellStyle name="Check Cell 10 2" xfId="1127"/>
    <cellStyle name="Check Cell 2" xfId="337"/>
    <cellStyle name="Check Cell 2 2" xfId="1128"/>
    <cellStyle name="Check Cell 3" xfId="338"/>
    <cellStyle name="Check Cell 3 2" xfId="1129"/>
    <cellStyle name="Check Cell 4" xfId="339"/>
    <cellStyle name="Check Cell 4 2" xfId="1130"/>
    <cellStyle name="Check Cell 5" xfId="340"/>
    <cellStyle name="Check Cell 5 2" xfId="1131"/>
    <cellStyle name="Check Cell 6" xfId="341"/>
    <cellStyle name="Check Cell 6 2" xfId="1132"/>
    <cellStyle name="Check Cell 7" xfId="342"/>
    <cellStyle name="Check Cell 7 2" xfId="1133"/>
    <cellStyle name="Check Cell 8" xfId="343"/>
    <cellStyle name="Check Cell 8 2" xfId="1134"/>
    <cellStyle name="Check Cell 9" xfId="344"/>
    <cellStyle name="Check Cell 9 2" xfId="1135"/>
    <cellStyle name="Clive" xfId="1136"/>
    <cellStyle name="clsAltData" xfId="345"/>
    <cellStyle name="clsAltData 2" xfId="1137"/>
    <cellStyle name="clsAltMRVData" xfId="346"/>
    <cellStyle name="clsAltMRVData 2" xfId="1138"/>
    <cellStyle name="clsBlank" xfId="347"/>
    <cellStyle name="clsBlank 2" xfId="1139"/>
    <cellStyle name="clsColumnHeader" xfId="348"/>
    <cellStyle name="clsColumnHeader 2" xfId="1140"/>
    <cellStyle name="clsData" xfId="349"/>
    <cellStyle name="clsData 2" xfId="1141"/>
    <cellStyle name="clsDefault" xfId="350"/>
    <cellStyle name="clsDefault 2" xfId="351"/>
    <cellStyle name="clsFooter" xfId="352"/>
    <cellStyle name="clsFooter 2" xfId="1142"/>
    <cellStyle name="clsIndexTableData" xfId="353"/>
    <cellStyle name="clsIndexTableData 2" xfId="1143"/>
    <cellStyle name="clsIndexTableHdr" xfId="354"/>
    <cellStyle name="clsIndexTableHdr 2" xfId="1144"/>
    <cellStyle name="clsIndexTableTitle" xfId="355"/>
    <cellStyle name="clsIndexTableTitle 2" xfId="1145"/>
    <cellStyle name="clsMRVData" xfId="356"/>
    <cellStyle name="clsMRVData 2" xfId="1146"/>
    <cellStyle name="clsReportFooter" xfId="357"/>
    <cellStyle name="clsReportFooter 2" xfId="1147"/>
    <cellStyle name="clsReportHeader" xfId="358"/>
    <cellStyle name="clsReportHeader 2" xfId="1148"/>
    <cellStyle name="clsRowHeader" xfId="359"/>
    <cellStyle name="clsRowHeader 2" xfId="1149"/>
    <cellStyle name="clsScale" xfId="360"/>
    <cellStyle name="clsScale 2" xfId="1150"/>
    <cellStyle name="clsSection" xfId="361"/>
    <cellStyle name="clsSection 2" xfId="1151"/>
    <cellStyle name="Column-Header" xfId="1152"/>
    <cellStyle name="Column-Header 2" xfId="1153"/>
    <cellStyle name="Column-Header 3" xfId="1154"/>
    <cellStyle name="Column-Header 4" xfId="1155"/>
    <cellStyle name="Column-Header 5" xfId="1156"/>
    <cellStyle name="Column-Header 6" xfId="1157"/>
    <cellStyle name="Column-Header 7" xfId="1158"/>
    <cellStyle name="Column-Header 7 2" xfId="1159"/>
    <cellStyle name="Column-Header 8" xfId="1160"/>
    <cellStyle name="Column-Header 8 2" xfId="1161"/>
    <cellStyle name="Column-Header 9" xfId="1162"/>
    <cellStyle name="Column-Header 9 2" xfId="1163"/>
    <cellStyle name="Column-Header_Zvit rux-koshtiv 2010 Департамент " xfId="1164"/>
    <cellStyle name="Comma  - Style1" xfId="362"/>
    <cellStyle name="Comma  - Style2" xfId="363"/>
    <cellStyle name="Comma  - Style3" xfId="364"/>
    <cellStyle name="Comma  - Style4" xfId="365"/>
    <cellStyle name="Comma  - Style5" xfId="366"/>
    <cellStyle name="Comma  - Style6" xfId="367"/>
    <cellStyle name="Comma  - Style7" xfId="368"/>
    <cellStyle name="Comma  - Style8" xfId="369"/>
    <cellStyle name="Comma [0]" xfId="370"/>
    <cellStyle name="Comma [0] 2" xfId="371"/>
    <cellStyle name="Comma [0] 3" xfId="372"/>
    <cellStyle name="Comma [0]_AUK2000" xfId="373"/>
    <cellStyle name="Comma [0]䧟Лист3" xfId="374"/>
    <cellStyle name="Comma 10" xfId="1165"/>
    <cellStyle name="Comma 11" xfId="1166"/>
    <cellStyle name="Comma 12" xfId="1167"/>
    <cellStyle name="Comma 2" xfId="375"/>
    <cellStyle name="Comma 2 2" xfId="1168"/>
    <cellStyle name="Comma 2 3" xfId="1169"/>
    <cellStyle name="Comma 3" xfId="376"/>
    <cellStyle name="Comma 3 2" xfId="377"/>
    <cellStyle name="Comma 3 3" xfId="378"/>
    <cellStyle name="Comma 4" xfId="379"/>
    <cellStyle name="Comma 5" xfId="1170"/>
    <cellStyle name="Comma 6" xfId="1171"/>
    <cellStyle name="Comma 7" xfId="1172"/>
    <cellStyle name="Comma 8" xfId="1173"/>
    <cellStyle name="Comma 9" xfId="1174"/>
    <cellStyle name="Comma(3)" xfId="380"/>
    <cellStyle name="Comma_AUK2000" xfId="381"/>
    <cellStyle name="Comma0" xfId="382"/>
    <cellStyle name="Comma0 - Style3" xfId="383"/>
    <cellStyle name="Comma0 2" xfId="1175"/>
    <cellStyle name="Comma0 3" xfId="1176"/>
    <cellStyle name="Comma0 4" xfId="1177"/>
    <cellStyle name="Comma0 5" xfId="1178"/>
    <cellStyle name="Comma0 6" xfId="1179"/>
    <cellStyle name="Comma0 7" xfId="1180"/>
    <cellStyle name="Comma0 8" xfId="1181"/>
    <cellStyle name="Comma0_BG Money (current)" xfId="384"/>
    <cellStyle name="Curren - Style3" xfId="385"/>
    <cellStyle name="Curren - Style4" xfId="386"/>
    <cellStyle name="Currency [0]" xfId="387"/>
    <cellStyle name="Currency_AUK2000" xfId="388"/>
    <cellStyle name="Currency0" xfId="389"/>
    <cellStyle name="Currency0 2" xfId="1182"/>
    <cellStyle name="Data" xfId="1183"/>
    <cellStyle name="Date" xfId="390"/>
    <cellStyle name="Date 2" xfId="1184"/>
    <cellStyle name="Datum" xfId="391"/>
    <cellStyle name="Define-Column" xfId="1185"/>
    <cellStyle name="Define-Column 10" xfId="1186"/>
    <cellStyle name="Define-Column 2" xfId="1187"/>
    <cellStyle name="Define-Column 3" xfId="1188"/>
    <cellStyle name="Define-Column 4" xfId="1189"/>
    <cellStyle name="Define-Column 5" xfId="1190"/>
    <cellStyle name="Define-Column 6" xfId="1191"/>
    <cellStyle name="Define-Column 7" xfId="1192"/>
    <cellStyle name="Define-Column 7 2" xfId="1193"/>
    <cellStyle name="Define-Column 7 3" xfId="1194"/>
    <cellStyle name="Define-Column 8" xfId="1195"/>
    <cellStyle name="Define-Column 8 2" xfId="1196"/>
    <cellStyle name="Define-Column 8 3" xfId="1197"/>
    <cellStyle name="Define-Column 9" xfId="1198"/>
    <cellStyle name="Define-Column 9 2" xfId="1199"/>
    <cellStyle name="Define-Column 9 3" xfId="1200"/>
    <cellStyle name="Define-Column_Zvit rux-koshtiv 2010 Департамент " xfId="1201"/>
    <cellStyle name="diskette" xfId="1202"/>
    <cellStyle name="Euro" xfId="392"/>
    <cellStyle name="Euro 2" xfId="1203"/>
    <cellStyle name="Excel.Chart" xfId="1204"/>
    <cellStyle name="Explanatory Text" xfId="393"/>
    <cellStyle name="Explanatory Text 10" xfId="394"/>
    <cellStyle name="Explanatory Text 10 2" xfId="1205"/>
    <cellStyle name="Explanatory Text 2" xfId="395"/>
    <cellStyle name="Explanatory Text 2 2" xfId="1206"/>
    <cellStyle name="Explanatory Text 3" xfId="396"/>
    <cellStyle name="Explanatory Text 3 2" xfId="1207"/>
    <cellStyle name="Explanatory Text 4" xfId="397"/>
    <cellStyle name="Explanatory Text 4 2" xfId="1208"/>
    <cellStyle name="Explanatory Text 5" xfId="398"/>
    <cellStyle name="Explanatory Text 5 2" xfId="1209"/>
    <cellStyle name="Explanatory Text 6" xfId="399"/>
    <cellStyle name="Explanatory Text 6 2" xfId="1210"/>
    <cellStyle name="Explanatory Text 7" xfId="400"/>
    <cellStyle name="Explanatory Text 7 2" xfId="1211"/>
    <cellStyle name="Explanatory Text 8" xfId="401"/>
    <cellStyle name="Explanatory Text 8 2" xfId="1212"/>
    <cellStyle name="Explanatory Text 9" xfId="402"/>
    <cellStyle name="Explanatory Text 9 2" xfId="1213"/>
    <cellStyle name="Ezres [0]_10mell99" xfId="403"/>
    <cellStyle name="Ezres_10mell99" xfId="404"/>
    <cellStyle name="F2" xfId="405"/>
    <cellStyle name="F2 2" xfId="1214"/>
    <cellStyle name="F3" xfId="406"/>
    <cellStyle name="F3 2" xfId="1215"/>
    <cellStyle name="F4" xfId="407"/>
    <cellStyle name="F4 2" xfId="1216"/>
    <cellStyle name="F5" xfId="408"/>
    <cellStyle name="F5 - Style8" xfId="409"/>
    <cellStyle name="F5 - Style8 2" xfId="1217"/>
    <cellStyle name="F5 2" xfId="1218"/>
    <cellStyle name="F6" xfId="410"/>
    <cellStyle name="F6 - Style5" xfId="411"/>
    <cellStyle name="F6 - Style5 2" xfId="1219"/>
    <cellStyle name="F6 2" xfId="1220"/>
    <cellStyle name="F7" xfId="412"/>
    <cellStyle name="F7 - Style7" xfId="413"/>
    <cellStyle name="F7 - Style7 2" xfId="1221"/>
    <cellStyle name="F7 2" xfId="1222"/>
    <cellStyle name="F8" xfId="414"/>
    <cellStyle name="F8 - Style6" xfId="415"/>
    <cellStyle name="F8 - Style6 2" xfId="1223"/>
    <cellStyle name="F8 2" xfId="1224"/>
    <cellStyle name="facha" xfId="1225"/>
    <cellStyle name="Fecha" xfId="1226"/>
    <cellStyle name="Fijo" xfId="1227"/>
    <cellStyle name="Finanční0" xfId="416"/>
    <cellStyle name="Finanèní0" xfId="417"/>
    <cellStyle name="Fixed" xfId="418"/>
    <cellStyle name="Fixed 2" xfId="1228"/>
    <cellStyle name="fixed0 - Style4" xfId="419"/>
    <cellStyle name="fixed0 - Style4 2" xfId="1229"/>
    <cellStyle name="Fixed1 - Style1" xfId="420"/>
    <cellStyle name="Fixed1 - Style1 2" xfId="1230"/>
    <cellStyle name="Fixed1 - Style2" xfId="421"/>
    <cellStyle name="Fixed1 - Style2 2" xfId="1231"/>
    <cellStyle name="Fixed2 - Style2" xfId="422"/>
    <cellStyle name="Fixo" xfId="1232"/>
    <cellStyle name="FS10" xfId="1233"/>
    <cellStyle name="Good" xfId="423"/>
    <cellStyle name="Good 10" xfId="424"/>
    <cellStyle name="Good 10 2" xfId="1234"/>
    <cellStyle name="Good 2" xfId="425"/>
    <cellStyle name="Good 2 2" xfId="1235"/>
    <cellStyle name="Good 3" xfId="426"/>
    <cellStyle name="Good 3 2" xfId="1236"/>
    <cellStyle name="Good 4" xfId="427"/>
    <cellStyle name="Good 4 2" xfId="1237"/>
    <cellStyle name="Good 5" xfId="428"/>
    <cellStyle name="Good 5 2" xfId="1238"/>
    <cellStyle name="Good 6" xfId="429"/>
    <cellStyle name="Good 6 2" xfId="1239"/>
    <cellStyle name="Good 7" xfId="430"/>
    <cellStyle name="Good 7 2" xfId="1240"/>
    <cellStyle name="Good 8" xfId="431"/>
    <cellStyle name="Good 8 2" xfId="1241"/>
    <cellStyle name="Good 9" xfId="432"/>
    <cellStyle name="Good 9 2" xfId="1242"/>
    <cellStyle name="Grey" xfId="433"/>
    <cellStyle name="Heading 1" xfId="434"/>
    <cellStyle name="Heading 1 10" xfId="435"/>
    <cellStyle name="Heading 1 10 2" xfId="1243"/>
    <cellStyle name="Heading 1 2" xfId="436"/>
    <cellStyle name="Heading 1 2 2" xfId="1244"/>
    <cellStyle name="Heading 1 3" xfId="437"/>
    <cellStyle name="Heading 1 3 2" xfId="1245"/>
    <cellStyle name="Heading 1 4" xfId="438"/>
    <cellStyle name="Heading 1 4 2" xfId="1246"/>
    <cellStyle name="Heading 1 5" xfId="439"/>
    <cellStyle name="Heading 1 5 2" xfId="1247"/>
    <cellStyle name="Heading 1 6" xfId="440"/>
    <cellStyle name="Heading 1 6 2" xfId="1248"/>
    <cellStyle name="Heading 1 7" xfId="441"/>
    <cellStyle name="Heading 1 7 2" xfId="1249"/>
    <cellStyle name="Heading 1 8" xfId="442"/>
    <cellStyle name="Heading 1 8 2" xfId="1250"/>
    <cellStyle name="Heading 1 9" xfId="443"/>
    <cellStyle name="Heading 1 9 2" xfId="1251"/>
    <cellStyle name="Heading 2" xfId="444"/>
    <cellStyle name="Heading 2 10" xfId="445"/>
    <cellStyle name="Heading 2 10 2" xfId="1252"/>
    <cellStyle name="Heading 2 2" xfId="446"/>
    <cellStyle name="Heading 2 2 2" xfId="1253"/>
    <cellStyle name="Heading 2 3" xfId="447"/>
    <cellStyle name="Heading 2 3 2" xfId="1254"/>
    <cellStyle name="Heading 2 4" xfId="448"/>
    <cellStyle name="Heading 2 4 2" xfId="1255"/>
    <cellStyle name="Heading 2 5" xfId="449"/>
    <cellStyle name="Heading 2 5 2" xfId="1256"/>
    <cellStyle name="Heading 2 6" xfId="450"/>
    <cellStyle name="Heading 2 6 2" xfId="1257"/>
    <cellStyle name="Heading 2 7" xfId="451"/>
    <cellStyle name="Heading 2 7 2" xfId="1258"/>
    <cellStyle name="Heading 2 8" xfId="452"/>
    <cellStyle name="Heading 2 8 2" xfId="1259"/>
    <cellStyle name="Heading 2 9" xfId="453"/>
    <cellStyle name="Heading 2 9 2" xfId="1260"/>
    <cellStyle name="Heading 3" xfId="454"/>
    <cellStyle name="Heading 3 10" xfId="455"/>
    <cellStyle name="Heading 3 10 2" xfId="1261"/>
    <cellStyle name="Heading 3 2" xfId="456"/>
    <cellStyle name="Heading 3 2 2" xfId="1262"/>
    <cellStyle name="Heading 3 3" xfId="457"/>
    <cellStyle name="Heading 3 3 2" xfId="1263"/>
    <cellStyle name="Heading 3 4" xfId="458"/>
    <cellStyle name="Heading 3 4 2" xfId="1264"/>
    <cellStyle name="Heading 3 5" xfId="459"/>
    <cellStyle name="Heading 3 5 2" xfId="1265"/>
    <cellStyle name="Heading 3 6" xfId="460"/>
    <cellStyle name="Heading 3 6 2" xfId="1266"/>
    <cellStyle name="Heading 3 7" xfId="461"/>
    <cellStyle name="Heading 3 7 2" xfId="1267"/>
    <cellStyle name="Heading 3 8" xfId="462"/>
    <cellStyle name="Heading 3 8 2" xfId="1268"/>
    <cellStyle name="Heading 3 9" xfId="463"/>
    <cellStyle name="Heading 3 9 2" xfId="1269"/>
    <cellStyle name="Heading 4" xfId="464"/>
    <cellStyle name="Heading 4 10" xfId="465"/>
    <cellStyle name="Heading 4 10 2" xfId="1270"/>
    <cellStyle name="Heading 4 2" xfId="466"/>
    <cellStyle name="Heading 4 2 2" xfId="1271"/>
    <cellStyle name="Heading 4 3" xfId="467"/>
    <cellStyle name="Heading 4 3 2" xfId="1272"/>
    <cellStyle name="Heading 4 4" xfId="468"/>
    <cellStyle name="Heading 4 4 2" xfId="1273"/>
    <cellStyle name="Heading 4 5" xfId="469"/>
    <cellStyle name="Heading 4 5 2" xfId="1274"/>
    <cellStyle name="Heading 4 6" xfId="470"/>
    <cellStyle name="Heading 4 6 2" xfId="1275"/>
    <cellStyle name="Heading 4 7" xfId="471"/>
    <cellStyle name="Heading 4 7 2" xfId="1276"/>
    <cellStyle name="Heading 4 8" xfId="472"/>
    <cellStyle name="Heading 4 8 2" xfId="1277"/>
    <cellStyle name="Heading 4 9" xfId="473"/>
    <cellStyle name="Heading 4 9 2" xfId="1278"/>
    <cellStyle name="Heading1" xfId="474"/>
    <cellStyle name="Heading1 2" xfId="1279"/>
    <cellStyle name="Heading2" xfId="475"/>
    <cellStyle name="Heading2 2" xfId="1280"/>
    <cellStyle name="Hiperhivatkozás" xfId="476"/>
    <cellStyle name="Hipervínculo" xfId="1281"/>
    <cellStyle name="Hipervínculo visitado" xfId="1282"/>
    <cellStyle name="Hipervínculo_10-01-03 2003 2003 NUEVOS RON -NUEVOS INTERESES" xfId="1283"/>
    <cellStyle name="Hyperlink 2" xfId="477"/>
    <cellStyle name="Hyperlink 2 2" xfId="1284"/>
    <cellStyle name="Hyperlink 2 3" xfId="1285"/>
    <cellStyle name="Hyperlink 2 4" xfId="1286"/>
    <cellStyle name="Hyperlink 3" xfId="1287"/>
    <cellStyle name="Hyperlink 4" xfId="1288"/>
    <cellStyle name="Hyperlink seguido_NFGC_SPE_1995_2003" xfId="1289"/>
    <cellStyle name="Hyperlink_UKR Fin table" xfId="478"/>
    <cellStyle name="Iau?iue_Eeno1" xfId="479"/>
    <cellStyle name="Îáû÷íûé_Table16" xfId="480"/>
    <cellStyle name="imf-one decimal" xfId="481"/>
    <cellStyle name="imf-one decimal 2" xfId="1290"/>
    <cellStyle name="imf-one decimal 3" xfId="1291"/>
    <cellStyle name="imf-zero decimal" xfId="482"/>
    <cellStyle name="imf-zero decimal 2" xfId="1292"/>
    <cellStyle name="imf-zero decimal 3" xfId="1293"/>
    <cellStyle name="Input" xfId="483"/>
    <cellStyle name="Input [yellow]" xfId="484"/>
    <cellStyle name="Input 10" xfId="485"/>
    <cellStyle name="Input 10 2" xfId="1294"/>
    <cellStyle name="Input 2" xfId="486"/>
    <cellStyle name="Input 2 2" xfId="1295"/>
    <cellStyle name="Input 3" xfId="487"/>
    <cellStyle name="Input 3 2" xfId="1296"/>
    <cellStyle name="Input 4" xfId="488"/>
    <cellStyle name="Input 4 2" xfId="1297"/>
    <cellStyle name="Input 5" xfId="489"/>
    <cellStyle name="Input 5 2" xfId="1298"/>
    <cellStyle name="Input 6" xfId="490"/>
    <cellStyle name="Input 6 2" xfId="1299"/>
    <cellStyle name="Input 7" xfId="491"/>
    <cellStyle name="Input 7 2" xfId="1300"/>
    <cellStyle name="Input 8" xfId="492"/>
    <cellStyle name="Input 8 2" xfId="1301"/>
    <cellStyle name="Input 9" xfId="493"/>
    <cellStyle name="Input 9 2" xfId="1302"/>
    <cellStyle name="Ioe?uaaaoayny aeia?nnueea" xfId="494"/>
    <cellStyle name="Ioe?uaaaoayny aeia?nnueea 2" xfId="1303"/>
    <cellStyle name="Îòêðûâàâøàÿñÿ ãèïåðññûëêà" xfId="495"/>
    <cellStyle name="Îòêðûâàâøàÿñÿ ãèïåðññûëêà 2" xfId="1304"/>
    <cellStyle name="jo[" xfId="1305"/>
    <cellStyle name="Label" xfId="496"/>
    <cellStyle name="leftli - Style3" xfId="497"/>
    <cellStyle name="leftli - Style3 2" xfId="1306"/>
    <cellStyle name="Level0" xfId="1307"/>
    <cellStyle name="Level0 10" xfId="1308"/>
    <cellStyle name="Level0 2" xfId="1309"/>
    <cellStyle name="Level0 2 2" xfId="1310"/>
    <cellStyle name="Level0 3" xfId="1311"/>
    <cellStyle name="Level0 3 2" xfId="1312"/>
    <cellStyle name="Level0 4" xfId="1313"/>
    <cellStyle name="Level0 4 2" xfId="1314"/>
    <cellStyle name="Level0 5" xfId="1315"/>
    <cellStyle name="Level0 6" xfId="1316"/>
    <cellStyle name="Level0 7" xfId="1317"/>
    <cellStyle name="Level0 7 2" xfId="1318"/>
    <cellStyle name="Level0 7 3" xfId="1319"/>
    <cellStyle name="Level0 8" xfId="1320"/>
    <cellStyle name="Level0 8 2" xfId="1321"/>
    <cellStyle name="Level0 8 3" xfId="1322"/>
    <cellStyle name="Level0 9" xfId="1323"/>
    <cellStyle name="Level0 9 2" xfId="1324"/>
    <cellStyle name="Level0 9 3" xfId="1325"/>
    <cellStyle name="Level0_Zvit rux-koshtiv 2010 Департамент " xfId="1326"/>
    <cellStyle name="Level1" xfId="1327"/>
    <cellStyle name="Level1 2" xfId="1328"/>
    <cellStyle name="Level1-Numbers" xfId="1329"/>
    <cellStyle name="Level1-Numbers 2" xfId="1330"/>
    <cellStyle name="Level1-Numbers-Hide" xfId="1331"/>
    <cellStyle name="Level2" xfId="1332"/>
    <cellStyle name="Level2 2" xfId="1333"/>
    <cellStyle name="Level2-Hide" xfId="1334"/>
    <cellStyle name="Level2-Hide 2" xfId="1335"/>
    <cellStyle name="Level2-Numbers" xfId="1336"/>
    <cellStyle name="Level2-Numbers 2" xfId="1337"/>
    <cellStyle name="Level2-Numbers-Hide" xfId="1338"/>
    <cellStyle name="Level3" xfId="1339"/>
    <cellStyle name="Level3 2" xfId="1340"/>
    <cellStyle name="Level3 3" xfId="1341"/>
    <cellStyle name="Level3_План департамент_2010_1207" xfId="1342"/>
    <cellStyle name="Level3-Hide" xfId="1343"/>
    <cellStyle name="Level3-Hide 2" xfId="1344"/>
    <cellStyle name="Level3-Numbers" xfId="1345"/>
    <cellStyle name="Level3-Numbers 2" xfId="1346"/>
    <cellStyle name="Level3-Numbers 3" xfId="1347"/>
    <cellStyle name="Level3-Numbers_План департамент_2010_1207" xfId="1348"/>
    <cellStyle name="Level3-Numbers-Hide" xfId="1349"/>
    <cellStyle name="Level4" xfId="1350"/>
    <cellStyle name="Level4 2" xfId="1351"/>
    <cellStyle name="Level4-Hide" xfId="1352"/>
    <cellStyle name="Level4-Hide 2" xfId="1353"/>
    <cellStyle name="Level4-Numbers" xfId="1354"/>
    <cellStyle name="Level4-Numbers 2" xfId="1355"/>
    <cellStyle name="Level4-Numbers-Hide" xfId="1356"/>
    <cellStyle name="Level5" xfId="1357"/>
    <cellStyle name="Level5 2" xfId="1358"/>
    <cellStyle name="Level5-Hide" xfId="1359"/>
    <cellStyle name="Level5-Hide 2" xfId="1360"/>
    <cellStyle name="Level5-Numbers" xfId="1361"/>
    <cellStyle name="Level5-Numbers 2" xfId="1362"/>
    <cellStyle name="Level5-Numbers-Hide" xfId="1363"/>
    <cellStyle name="Level6" xfId="1364"/>
    <cellStyle name="Level6 2" xfId="1365"/>
    <cellStyle name="Level6-Hide" xfId="1366"/>
    <cellStyle name="Level6-Hide 2" xfId="1367"/>
    <cellStyle name="Level6-Numbers" xfId="1368"/>
    <cellStyle name="Level6-Numbers 2" xfId="1369"/>
    <cellStyle name="Level7" xfId="1370"/>
    <cellStyle name="Level7-Hide" xfId="1371"/>
    <cellStyle name="Level7-Numbers" xfId="1372"/>
    <cellStyle name="Linked Cell" xfId="498"/>
    <cellStyle name="Linked Cell 10" xfId="499"/>
    <cellStyle name="Linked Cell 10 2" xfId="1373"/>
    <cellStyle name="Linked Cell 2" xfId="500"/>
    <cellStyle name="Linked Cell 2 2" xfId="1374"/>
    <cellStyle name="Linked Cell 3" xfId="501"/>
    <cellStyle name="Linked Cell 3 2" xfId="1375"/>
    <cellStyle name="Linked Cell 4" xfId="502"/>
    <cellStyle name="Linked Cell 4 2" xfId="1376"/>
    <cellStyle name="Linked Cell 5" xfId="503"/>
    <cellStyle name="Linked Cell 5 2" xfId="1377"/>
    <cellStyle name="Linked Cell 6" xfId="504"/>
    <cellStyle name="Linked Cell 6 2" xfId="1378"/>
    <cellStyle name="Linked Cell 7" xfId="505"/>
    <cellStyle name="Linked Cell 7 2" xfId="1379"/>
    <cellStyle name="Linked Cell 8" xfId="506"/>
    <cellStyle name="Linked Cell 8 2" xfId="1380"/>
    <cellStyle name="Linked Cell 9" xfId="507"/>
    <cellStyle name="Linked Cell 9 2" xfId="1381"/>
    <cellStyle name="MacroCode" xfId="508"/>
    <cellStyle name="Már látott hiperhivatkozás" xfId="509"/>
    <cellStyle name="Měna0" xfId="510"/>
    <cellStyle name="Mheading1" xfId="1382"/>
    <cellStyle name="Mheading2" xfId="1383"/>
    <cellStyle name="Millares [0]_11.1.3. bis" xfId="1384"/>
    <cellStyle name="Millares_11.1.3. bis" xfId="1385"/>
    <cellStyle name="Milliers [0]_Encours - Apr rééch" xfId="511"/>
    <cellStyle name="Milliers_Encours - Apr rééch" xfId="512"/>
    <cellStyle name="Mìna0" xfId="513"/>
    <cellStyle name="Moeda [0]_A" xfId="1386"/>
    <cellStyle name="Moeda_A" xfId="1387"/>
    <cellStyle name="Moeda0" xfId="1388"/>
    <cellStyle name="Moneda [0]_11.1.3. bis" xfId="1389"/>
    <cellStyle name="Moneda_11.1.3. bis" xfId="1390"/>
    <cellStyle name="Monétaire [0]_Encours - Apr rééch" xfId="514"/>
    <cellStyle name="Monétaire_Encours - Apr rééch" xfId="515"/>
    <cellStyle name="Monetario" xfId="1391"/>
    <cellStyle name="Monetario0" xfId="1392"/>
    <cellStyle name="Nedefinován" xfId="516"/>
    <cellStyle name="Neutral" xfId="517"/>
    <cellStyle name="Neutral 10" xfId="518"/>
    <cellStyle name="Neutral 10 2" xfId="1393"/>
    <cellStyle name="Neutral 2" xfId="519"/>
    <cellStyle name="Neutral 2 2" xfId="1394"/>
    <cellStyle name="Neutral 3" xfId="520"/>
    <cellStyle name="Neutral 3 2" xfId="1395"/>
    <cellStyle name="Neutral 4" xfId="521"/>
    <cellStyle name="Neutral 4 2" xfId="1396"/>
    <cellStyle name="Neutral 5" xfId="522"/>
    <cellStyle name="Neutral 5 2" xfId="1397"/>
    <cellStyle name="Neutral 6" xfId="523"/>
    <cellStyle name="Neutral 6 2" xfId="1398"/>
    <cellStyle name="Neutral 7" xfId="524"/>
    <cellStyle name="Neutral 7 2" xfId="1399"/>
    <cellStyle name="Neutral 8" xfId="525"/>
    <cellStyle name="Neutral 8 2" xfId="1400"/>
    <cellStyle name="Neutral 9" xfId="526"/>
    <cellStyle name="Neutral 9 2" xfId="1401"/>
    <cellStyle name="Non défini" xfId="1402"/>
    <cellStyle name="normal" xfId="527"/>
    <cellStyle name="Normal - Style1" xfId="528"/>
    <cellStyle name="Normal - Style1 2" xfId="1403"/>
    <cellStyle name="Normal - Style2" xfId="529"/>
    <cellStyle name="Normal - Style2 2" xfId="1404"/>
    <cellStyle name="Normal - Style2_IM" xfId="1405"/>
    <cellStyle name="Normal - Style3" xfId="530"/>
    <cellStyle name="Normal - Style3 2" xfId="1406"/>
    <cellStyle name="Normal - Style4" xfId="1407"/>
    <cellStyle name="Normal - Style5" xfId="531"/>
    <cellStyle name="Normal - Style6" xfId="532"/>
    <cellStyle name="Normal - Style7" xfId="533"/>
    <cellStyle name="Normal - Style8" xfId="534"/>
    <cellStyle name="Normal 10" xfId="535"/>
    <cellStyle name="Normal 10 2" xfId="536"/>
    <cellStyle name="Normal 10 3" xfId="1408"/>
    <cellStyle name="Normal 10 3 2" xfId="1409"/>
    <cellStyle name="Normal 10_IM" xfId="1410"/>
    <cellStyle name="Normal 11" xfId="537"/>
    <cellStyle name="Normal 11 2" xfId="538"/>
    <cellStyle name="Normal 12" xfId="539"/>
    <cellStyle name="Normal 12 2" xfId="540"/>
    <cellStyle name="Normal 13" xfId="541"/>
    <cellStyle name="Normal 13 2" xfId="542"/>
    <cellStyle name="Normal 14" xfId="543"/>
    <cellStyle name="Normal 15" xfId="544"/>
    <cellStyle name="Normal 16" xfId="545"/>
    <cellStyle name="Normal 17" xfId="546"/>
    <cellStyle name="Normal 18" xfId="547"/>
    <cellStyle name="Normal 19" xfId="548"/>
    <cellStyle name="Normal 2" xfId="549"/>
    <cellStyle name="Normal 2 10" xfId="1411"/>
    <cellStyle name="Normal 2 11" xfId="1412"/>
    <cellStyle name="Normal 2 12" xfId="1413"/>
    <cellStyle name="Normal 2 2" xfId="550"/>
    <cellStyle name="Normal 2 2 2" xfId="551"/>
    <cellStyle name="Normal 2 2 2 2" xfId="552"/>
    <cellStyle name="Normal 2 2 2 2 2" xfId="1414"/>
    <cellStyle name="Normal 2 2 2 3" xfId="1415"/>
    <cellStyle name="Normal 2 2 3" xfId="1416"/>
    <cellStyle name="Normal 2 3" xfId="1417"/>
    <cellStyle name="Normal 2 4" xfId="1418"/>
    <cellStyle name="Normal 2 5" xfId="1419"/>
    <cellStyle name="Normal 2 5 2" xfId="1420"/>
    <cellStyle name="Normal 2 6" xfId="1421"/>
    <cellStyle name="Normal 2 6 2" xfId="1422"/>
    <cellStyle name="Normal 2 7" xfId="1423"/>
    <cellStyle name="Normal 2 7 2" xfId="1424"/>
    <cellStyle name="Normal 2 8" xfId="1425"/>
    <cellStyle name="Normal 2 8 2" xfId="1426"/>
    <cellStyle name="Normal 2 9" xfId="1427"/>
    <cellStyle name="Normal 2_IM" xfId="1428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8" xfId="561"/>
    <cellStyle name="Normal 29" xfId="562"/>
    <cellStyle name="Normal 3" xfId="563"/>
    <cellStyle name="Normal 3 2" xfId="1429"/>
    <cellStyle name="Normal 3 2 2" xfId="1430"/>
    <cellStyle name="Normal 3 3" xfId="1431"/>
    <cellStyle name="Normal 3_IM" xfId="1432"/>
    <cellStyle name="Normal 30" xfId="564"/>
    <cellStyle name="Normal 31" xfId="565"/>
    <cellStyle name="Normal 32" xfId="566"/>
    <cellStyle name="Normal 33" xfId="567"/>
    <cellStyle name="Normal 34" xfId="568"/>
    <cellStyle name="Normal 35" xfId="569"/>
    <cellStyle name="Normal 36" xfId="570"/>
    <cellStyle name="Normal 37" xfId="571"/>
    <cellStyle name="Normal 38" xfId="572"/>
    <cellStyle name="Normal 39" xfId="573"/>
    <cellStyle name="Normal 4" xfId="574"/>
    <cellStyle name="Normal 4 2" xfId="575"/>
    <cellStyle name="Normal 4 2 2" xfId="1433"/>
    <cellStyle name="Normal 4 3" xfId="576"/>
    <cellStyle name="Normal 40" xfId="577"/>
    <cellStyle name="Normal 41" xfId="578"/>
    <cellStyle name="Normal 42" xfId="579"/>
    <cellStyle name="Normal 43" xfId="580"/>
    <cellStyle name="Normal 44" xfId="581"/>
    <cellStyle name="Normal 45" xfId="582"/>
    <cellStyle name="Normal 46" xfId="583"/>
    <cellStyle name="Normal 47" xfId="584"/>
    <cellStyle name="Normal 48" xfId="585"/>
    <cellStyle name="Normal 49" xfId="586"/>
    <cellStyle name="Normal 5" xfId="587"/>
    <cellStyle name="Normal 5 2" xfId="588"/>
    <cellStyle name="Normal 5 3" xfId="1434"/>
    <cellStyle name="Normal 5_IM" xfId="1435"/>
    <cellStyle name="Normal 50" xfId="589"/>
    <cellStyle name="Normal 51" xfId="590"/>
    <cellStyle name="Normal 52" xfId="591"/>
    <cellStyle name="Normal 53" xfId="592"/>
    <cellStyle name="Normal 54" xfId="593"/>
    <cellStyle name="Normal 55" xfId="594"/>
    <cellStyle name="Normal 56" xfId="595"/>
    <cellStyle name="Normal 57" xfId="596"/>
    <cellStyle name="Normal 58" xfId="597"/>
    <cellStyle name="Normal 59" xfId="598"/>
    <cellStyle name="Normal 6" xfId="599"/>
    <cellStyle name="Normal 6 2" xfId="600"/>
    <cellStyle name="Normal 6 3" xfId="1436"/>
    <cellStyle name="Normal 6_IM" xfId="1437"/>
    <cellStyle name="Normal 60" xfId="601"/>
    <cellStyle name="Normal 61" xfId="602"/>
    <cellStyle name="Normal 62" xfId="603"/>
    <cellStyle name="Normal 63" xfId="1438"/>
    <cellStyle name="Normal 64" xfId="1439"/>
    <cellStyle name="Normal 65" xfId="1440"/>
    <cellStyle name="Normal 66" xfId="1441"/>
    <cellStyle name="Normal 67" xfId="1442"/>
    <cellStyle name="Normal 68" xfId="1443"/>
    <cellStyle name="Normal 69" xfId="1444"/>
    <cellStyle name="Normal 69 2" xfId="1445"/>
    <cellStyle name="Normal 7" xfId="604"/>
    <cellStyle name="Normal 7 2" xfId="605"/>
    <cellStyle name="Normal 8" xfId="606"/>
    <cellStyle name="Normal 8 2" xfId="607"/>
    <cellStyle name="Normal 9" xfId="608"/>
    <cellStyle name="Normal Table" xfId="609"/>
    <cellStyle name="Normál_10mell99" xfId="610"/>
    <cellStyle name="Normal_A" xfId="611"/>
    <cellStyle name="Normal_SEI(feb17)" xfId="612"/>
    <cellStyle name="normální_FR NPCH-zari01" xfId="613"/>
    <cellStyle name="Note" xfId="614"/>
    <cellStyle name="Note 10" xfId="615"/>
    <cellStyle name="Note 10 2" xfId="1446"/>
    <cellStyle name="Note 11" xfId="616"/>
    <cellStyle name="Note 2" xfId="617"/>
    <cellStyle name="Note 2 2" xfId="1447"/>
    <cellStyle name="Note 3" xfId="618"/>
    <cellStyle name="Note 3 2" xfId="1448"/>
    <cellStyle name="Note 4" xfId="619"/>
    <cellStyle name="Note 4 2" xfId="1449"/>
    <cellStyle name="Note 5" xfId="620"/>
    <cellStyle name="Note 5 2" xfId="1450"/>
    <cellStyle name="Note 6" xfId="621"/>
    <cellStyle name="Note 6 2" xfId="1451"/>
    <cellStyle name="Note 7" xfId="622"/>
    <cellStyle name="Note 7 2" xfId="1452"/>
    <cellStyle name="Note 8" xfId="623"/>
    <cellStyle name="Note 8 2" xfId="1453"/>
    <cellStyle name="Note 9" xfId="624"/>
    <cellStyle name="Note 9 2" xfId="1454"/>
    <cellStyle name="Number-Cells" xfId="1455"/>
    <cellStyle name="Number-Cells-Column2" xfId="1456"/>
    <cellStyle name="Number-Cells-Column5" xfId="1457"/>
    <cellStyle name="Obično_ENG.30.04.2004" xfId="625"/>
    <cellStyle name="Ôèíàíñîâûé_Tranche" xfId="626"/>
    <cellStyle name="Output" xfId="627"/>
    <cellStyle name="Output 10" xfId="628"/>
    <cellStyle name="Output 10 2" xfId="1458"/>
    <cellStyle name="Output 2" xfId="629"/>
    <cellStyle name="Output 2 2" xfId="1459"/>
    <cellStyle name="Output 3" xfId="630"/>
    <cellStyle name="Output 3 2" xfId="1460"/>
    <cellStyle name="Output 4" xfId="631"/>
    <cellStyle name="Output 4 2" xfId="1461"/>
    <cellStyle name="Output 5" xfId="632"/>
    <cellStyle name="Output 5 2" xfId="1462"/>
    <cellStyle name="Output 6" xfId="633"/>
    <cellStyle name="Output 6 2" xfId="1463"/>
    <cellStyle name="Output 7" xfId="634"/>
    <cellStyle name="Output 7 2" xfId="1464"/>
    <cellStyle name="Output 8" xfId="635"/>
    <cellStyle name="Output 8 2" xfId="1465"/>
    <cellStyle name="Output 9" xfId="636"/>
    <cellStyle name="Output 9 2" xfId="1466"/>
    <cellStyle name="Pénznem [0]_10mell99" xfId="637"/>
    <cellStyle name="Pénznem_10mell99" xfId="638"/>
    <cellStyle name="Percen - Style1" xfId="639"/>
    <cellStyle name="Percent [2]" xfId="640"/>
    <cellStyle name="Percent 2" xfId="641"/>
    <cellStyle name="Percent 2 2" xfId="1467"/>
    <cellStyle name="Percent 2 3" xfId="1468"/>
    <cellStyle name="Percent 3" xfId="642"/>
    <cellStyle name="Percent 3 2" xfId="643"/>
    <cellStyle name="Percent 3 3" xfId="644"/>
    <cellStyle name="Percent 4" xfId="1469"/>
    <cellStyle name="Percent 5" xfId="1470"/>
    <cellStyle name="percentage difference" xfId="645"/>
    <cellStyle name="percentage difference 2" xfId="1471"/>
    <cellStyle name="percentage difference one decimal" xfId="646"/>
    <cellStyle name="percentage difference zero decimal" xfId="647"/>
    <cellStyle name="Percentual" xfId="1472"/>
    <cellStyle name="Pevný" xfId="648"/>
    <cellStyle name="Ponto" xfId="1473"/>
    <cellStyle name="Porcentagem_SEP1196" xfId="1474"/>
    <cellStyle name="Porcentaje" xfId="1475"/>
    <cellStyle name="Presentation" xfId="649"/>
    <cellStyle name="Presentation 2" xfId="1476"/>
    <cellStyle name="Publication" xfId="650"/>
    <cellStyle name="Punto" xfId="1477"/>
    <cellStyle name="Punto0" xfId="1478"/>
    <cellStyle name="Red Text" xfId="651"/>
    <cellStyle name="reduced" xfId="652"/>
    <cellStyle name="Row-Header" xfId="1479"/>
    <cellStyle name="Row-Header 2" xfId="1480"/>
    <cellStyle name="SAPBEXaggData" xfId="1481"/>
    <cellStyle name="SAPBEXaggDataEmph" xfId="1482"/>
    <cellStyle name="SAPBEXaggItem" xfId="1483"/>
    <cellStyle name="SAPBEXchaText" xfId="1484"/>
    <cellStyle name="SAPBEXexcBad" xfId="1485"/>
    <cellStyle name="SAPBEXexcCritical" xfId="1486"/>
    <cellStyle name="SAPBEXexcGood" xfId="1487"/>
    <cellStyle name="SAPBEXexcVeryBad" xfId="1488"/>
    <cellStyle name="SAPBEXfilterDrill" xfId="1489"/>
    <cellStyle name="SAPBEXfilterItem" xfId="1490"/>
    <cellStyle name="SAPBEXfilterText" xfId="1491"/>
    <cellStyle name="SAPBEXformats" xfId="1492"/>
    <cellStyle name="SAPBEXheaderData" xfId="1493"/>
    <cellStyle name="SAPBEXheaderItem" xfId="1494"/>
    <cellStyle name="SAPBEXheaderText" xfId="1495"/>
    <cellStyle name="SAPBEXresData" xfId="1496"/>
    <cellStyle name="SAPBEXresDataEmph" xfId="1497"/>
    <cellStyle name="SAPBEXresItem" xfId="1498"/>
    <cellStyle name="SAPBEXstdData" xfId="1499"/>
    <cellStyle name="SAPBEXstdDataEmph" xfId="1500"/>
    <cellStyle name="SAPBEXstdItem" xfId="1501"/>
    <cellStyle name="SAPBEXsubData" xfId="1502"/>
    <cellStyle name="SAPBEXsubDataEmph" xfId="1503"/>
    <cellStyle name="SAPBEXsubItem" xfId="1504"/>
    <cellStyle name="SAPBEXtitle" xfId="1505"/>
    <cellStyle name="SAPBEXundefined" xfId="1506"/>
    <cellStyle name="Sep. milhar [2]" xfId="1507"/>
    <cellStyle name="Separador de m" xfId="1508"/>
    <cellStyle name="Separador de milhares [0]_A" xfId="1509"/>
    <cellStyle name="Separador de milhares_A" xfId="1510"/>
    <cellStyle name="Sheet Title" xfId="1511"/>
    <cellStyle name="STYL1 - Style1" xfId="653"/>
    <cellStyle name="Text" xfId="654"/>
    <cellStyle name="Text 2" xfId="1512"/>
    <cellStyle name="Title" xfId="655"/>
    <cellStyle name="Title 10" xfId="656"/>
    <cellStyle name="Title 10 2" xfId="1513"/>
    <cellStyle name="Title 2" xfId="657"/>
    <cellStyle name="Title 2 2" xfId="1514"/>
    <cellStyle name="Title 3" xfId="658"/>
    <cellStyle name="Title 3 2" xfId="1515"/>
    <cellStyle name="Title 4" xfId="659"/>
    <cellStyle name="Title 4 2" xfId="1516"/>
    <cellStyle name="Title 5" xfId="660"/>
    <cellStyle name="Title 5 2" xfId="1517"/>
    <cellStyle name="Title 6" xfId="661"/>
    <cellStyle name="Title 6 2" xfId="1518"/>
    <cellStyle name="Title 7" xfId="662"/>
    <cellStyle name="Title 7 2" xfId="1519"/>
    <cellStyle name="Title 8" xfId="663"/>
    <cellStyle name="Title 8 2" xfId="1520"/>
    <cellStyle name="Title 9" xfId="664"/>
    <cellStyle name="Title 9 2" xfId="1521"/>
    <cellStyle name="Titulo1" xfId="1522"/>
    <cellStyle name="Titulo2" xfId="1523"/>
    <cellStyle name="TopGrey" xfId="665"/>
    <cellStyle name="Total" xfId="666"/>
    <cellStyle name="Total 2" xfId="667"/>
    <cellStyle name="Total_01 BoP forecast comparative scenario-4" xfId="668"/>
    <cellStyle name="Undefiniert" xfId="669"/>
    <cellStyle name="V¡rgula" xfId="1524"/>
    <cellStyle name="V¡rgula0" xfId="1525"/>
    <cellStyle name="vaca" xfId="1526"/>
    <cellStyle name="Vírgula" xfId="1527"/>
    <cellStyle name="Warning Text" xfId="670"/>
    <cellStyle name="Warning Text 10" xfId="671"/>
    <cellStyle name="Warning Text 10 2" xfId="1528"/>
    <cellStyle name="Warning Text 2" xfId="672"/>
    <cellStyle name="Warning Text 2 2" xfId="1529"/>
    <cellStyle name="Warning Text 3" xfId="673"/>
    <cellStyle name="Warning Text 3 2" xfId="1530"/>
    <cellStyle name="Warning Text 4" xfId="674"/>
    <cellStyle name="Warning Text 4 2" xfId="1531"/>
    <cellStyle name="Warning Text 5" xfId="675"/>
    <cellStyle name="Warning Text 5 2" xfId="1532"/>
    <cellStyle name="Warning Text 6" xfId="676"/>
    <cellStyle name="Warning Text 6 2" xfId="1533"/>
    <cellStyle name="Warning Text 7" xfId="677"/>
    <cellStyle name="Warning Text 7 2" xfId="1534"/>
    <cellStyle name="Warning Text 8" xfId="678"/>
    <cellStyle name="Warning Text 8 2" xfId="1535"/>
    <cellStyle name="Warning Text 9" xfId="679"/>
    <cellStyle name="Warning Text 9 2" xfId="1536"/>
    <cellStyle name="WebAnchor1" xfId="1537"/>
    <cellStyle name="WebAnchor2" xfId="1538"/>
    <cellStyle name="WebAnchor3" xfId="1539"/>
    <cellStyle name="WebAnchor4" xfId="1540"/>
    <cellStyle name="WebAnchor5" xfId="1541"/>
    <cellStyle name="WebAnchor6" xfId="1542"/>
    <cellStyle name="WebAnchor7" xfId="1543"/>
    <cellStyle name="Webexclude" xfId="1544"/>
    <cellStyle name="WebFN" xfId="1545"/>
    <cellStyle name="WebFN1" xfId="1546"/>
    <cellStyle name="WebFN2" xfId="1547"/>
    <cellStyle name="WebFN3" xfId="1548"/>
    <cellStyle name="WebFN4" xfId="1549"/>
    <cellStyle name="WebHR" xfId="1550"/>
    <cellStyle name="WebIndent1" xfId="1551"/>
    <cellStyle name="WebIndent1wFN3" xfId="1552"/>
    <cellStyle name="WebIndent2" xfId="1553"/>
    <cellStyle name="WebNoBR" xfId="1554"/>
    <cellStyle name="Záhlaví 1" xfId="680"/>
    <cellStyle name="Záhlaví 2" xfId="681"/>
    <cellStyle name="zero" xfId="682"/>
    <cellStyle name="Акцент1 2" xfId="683"/>
    <cellStyle name="Акцент1 3" xfId="1555"/>
    <cellStyle name="Акцент1 4" xfId="1556"/>
    <cellStyle name="Акцент2 2" xfId="684"/>
    <cellStyle name="Акцент2 3" xfId="1557"/>
    <cellStyle name="Акцент2 4" xfId="1558"/>
    <cellStyle name="Акцент3 2" xfId="685"/>
    <cellStyle name="Акцент3 3" xfId="1559"/>
    <cellStyle name="Акцент3 4" xfId="1560"/>
    <cellStyle name="Акцент4 2" xfId="686"/>
    <cellStyle name="Акцент4 3" xfId="1561"/>
    <cellStyle name="Акцент4 4" xfId="1562"/>
    <cellStyle name="Акцент5 2" xfId="687"/>
    <cellStyle name="Акцент5 3" xfId="1563"/>
    <cellStyle name="Акцент5 4" xfId="1564"/>
    <cellStyle name="Акцент6 2" xfId="688"/>
    <cellStyle name="Акцент6 3" xfId="1565"/>
    <cellStyle name="Акцент6 4" xfId="1566"/>
    <cellStyle name="Акцентування1" xfId="689"/>
    <cellStyle name="Акцентування1 2" xfId="1567"/>
    <cellStyle name="Акцентування2" xfId="690"/>
    <cellStyle name="Акцентування2 2" xfId="1568"/>
    <cellStyle name="Акцентування3" xfId="691"/>
    <cellStyle name="Акцентування3 2" xfId="1569"/>
    <cellStyle name="Акцентування4" xfId="692"/>
    <cellStyle name="Акцентування4 2" xfId="1570"/>
    <cellStyle name="Акцентування5" xfId="693"/>
    <cellStyle name="Акцентування5 2" xfId="1571"/>
    <cellStyle name="Акцентування6" xfId="694"/>
    <cellStyle name="Акцентування6 2" xfId="1572"/>
    <cellStyle name="Ввід" xfId="695"/>
    <cellStyle name="Ввід 2" xfId="1573"/>
    <cellStyle name="Ввод  2" xfId="696"/>
    <cellStyle name="Ввод  3" xfId="1574"/>
    <cellStyle name="Ввод  4" xfId="1575"/>
    <cellStyle name="Вывод 2" xfId="697"/>
    <cellStyle name="Вывод 3" xfId="1576"/>
    <cellStyle name="Вывод 4" xfId="1577"/>
    <cellStyle name="Вычисление 2" xfId="698"/>
    <cellStyle name="Вычисление 3" xfId="1578"/>
    <cellStyle name="Вычисление 4" xfId="1579"/>
    <cellStyle name="Гіперпосилання" xfId="1824" builtinId="8"/>
    <cellStyle name="ДАТА" xfId="699"/>
    <cellStyle name="ДАТА 2" xfId="1580"/>
    <cellStyle name="Денджный_CPI (2)" xfId="700"/>
    <cellStyle name="Денежный 2" xfId="1581"/>
    <cellStyle name="Добре" xfId="701"/>
    <cellStyle name="Добре 2" xfId="1582"/>
    <cellStyle name="Заголовки до таблиць в бюлетень" xfId="702"/>
    <cellStyle name="Заголовок 1 2" xfId="703"/>
    <cellStyle name="Заголовок 1 3" xfId="1583"/>
    <cellStyle name="Заголовок 1 4" xfId="1584"/>
    <cellStyle name="Заголовок 2 2" xfId="704"/>
    <cellStyle name="Заголовок 2 3" xfId="1585"/>
    <cellStyle name="Заголовок 2 4" xfId="1586"/>
    <cellStyle name="Заголовок 3 2" xfId="705"/>
    <cellStyle name="Заголовок 3 3" xfId="1587"/>
    <cellStyle name="Заголовок 3 4" xfId="1588"/>
    <cellStyle name="Заголовок 4 2" xfId="706"/>
    <cellStyle name="Заголовок 4 3" xfId="1589"/>
    <cellStyle name="Заголовок 4 4" xfId="1590"/>
    <cellStyle name="ЗАГОЛОВОК1" xfId="707"/>
    <cellStyle name="ЗАГОЛОВОК1 2" xfId="1591"/>
    <cellStyle name="ЗАГОЛОВОК2" xfId="708"/>
    <cellStyle name="ЗАГОЛОВОК2 2" xfId="1592"/>
    <cellStyle name="Звичайний" xfId="0" builtinId="0"/>
    <cellStyle name="Звичайний 2" xfId="709"/>
    <cellStyle name="Зв'язана клітинка" xfId="710"/>
    <cellStyle name="Зв'язана клітинка 2" xfId="1593"/>
    <cellStyle name="Итог 2" xfId="711"/>
    <cellStyle name="Итог 3" xfId="1594"/>
    <cellStyle name="Итог 4" xfId="1595"/>
    <cellStyle name="ИТОГОВЫЙ" xfId="712"/>
    <cellStyle name="ИТОГОВЫЙ 2" xfId="1596"/>
    <cellStyle name="Контрольна клітинка" xfId="713"/>
    <cellStyle name="Контрольна клітинка 2" xfId="1597"/>
    <cellStyle name="Контрольная ячейка 2" xfId="714"/>
    <cellStyle name="Контрольная ячейка 3" xfId="1598"/>
    <cellStyle name="Контрольная ячейка 4" xfId="1599"/>
    <cellStyle name="Назва" xfId="715"/>
    <cellStyle name="Назва 2" xfId="1600"/>
    <cellStyle name="Название 2" xfId="716"/>
    <cellStyle name="Название 3" xfId="1601"/>
    <cellStyle name="Название 4" xfId="1602"/>
    <cellStyle name="Нейтральный 2" xfId="717"/>
    <cellStyle name="Нейтральный 3" xfId="1603"/>
    <cellStyle name="Нейтральный 4" xfId="1604"/>
    <cellStyle name="Обчислення" xfId="718"/>
    <cellStyle name="Обчислення 2" xfId="1605"/>
    <cellStyle name="Обычный 10" xfId="719"/>
    <cellStyle name="Обычный 10 2" xfId="1606"/>
    <cellStyle name="Обычный 11" xfId="720"/>
    <cellStyle name="Обычный 11 2" xfId="1607"/>
    <cellStyle name="Обычный 12" xfId="721"/>
    <cellStyle name="Обычный 12 2" xfId="1608"/>
    <cellStyle name="Обычный 13" xfId="722"/>
    <cellStyle name="Обычный 13 2" xfId="1609"/>
    <cellStyle name="Обычный 14" xfId="723"/>
    <cellStyle name="Обычный 14 2" xfId="1610"/>
    <cellStyle name="Обычный 15" xfId="724"/>
    <cellStyle name="Обычный 15 2" xfId="1611"/>
    <cellStyle name="Обычный 16" xfId="725"/>
    <cellStyle name="Обычный 16 2" xfId="1612"/>
    <cellStyle name="Обычный 17" xfId="726"/>
    <cellStyle name="Обычный 17 2" xfId="1613"/>
    <cellStyle name="Обычный 18" xfId="727"/>
    <cellStyle name="Обычный 18 2" xfId="1614"/>
    <cellStyle name="Обычный 19" xfId="728"/>
    <cellStyle name="Обычный 19 2" xfId="1615"/>
    <cellStyle name="Обычный 2" xfId="729"/>
    <cellStyle name="Обычный 2 10" xfId="1616"/>
    <cellStyle name="Обычный 2 11" xfId="1617"/>
    <cellStyle name="Обычный 2 12" xfId="1618"/>
    <cellStyle name="Обычный 2 13" xfId="1619"/>
    <cellStyle name="Обычный 2 14" xfId="1620"/>
    <cellStyle name="Обычный 2 15" xfId="1621"/>
    <cellStyle name="Обычный 2 16" xfId="1622"/>
    <cellStyle name="Обычный 2 17" xfId="1623"/>
    <cellStyle name="Обычный 2 2" xfId="730"/>
    <cellStyle name="Обычный 2 2 2" xfId="731"/>
    <cellStyle name="Обычный 2 2 2 2" xfId="1624"/>
    <cellStyle name="Обычный 2 2 2 3" xfId="1625"/>
    <cellStyle name="Обычный 2 2 3" xfId="732"/>
    <cellStyle name="Обычный 2 2 3 2" xfId="1626"/>
    <cellStyle name="Обычный 2 2 4" xfId="733"/>
    <cellStyle name="Обычный 2 2 4 2" xfId="1627"/>
    <cellStyle name="Обычный 2 2 5" xfId="734"/>
    <cellStyle name="Обычный 2 2 5 2" xfId="1628"/>
    <cellStyle name="Обычный 2 2 6" xfId="735"/>
    <cellStyle name="Обычный 2 2 6 2" xfId="1629"/>
    <cellStyle name="Обычный 2 2 7" xfId="736"/>
    <cellStyle name="Обычный 2 2 7 2" xfId="1630"/>
    <cellStyle name="Обычный 2 2 8" xfId="1631"/>
    <cellStyle name="Обычный 2 2_004 витрати на закупівлю імпортованого газу" xfId="1632"/>
    <cellStyle name="Обычный 2 3" xfId="737"/>
    <cellStyle name="Обычный 2 3 2" xfId="1633"/>
    <cellStyle name="Обычный 2 4" xfId="738"/>
    <cellStyle name="Обычный 2 4 2" xfId="1634"/>
    <cellStyle name="Обычный 2 5" xfId="739"/>
    <cellStyle name="Обычный 2 5 2" xfId="1635"/>
    <cellStyle name="Обычный 2 6" xfId="740"/>
    <cellStyle name="Обычный 2 6 2" xfId="1636"/>
    <cellStyle name="Обычный 2 7" xfId="741"/>
    <cellStyle name="Обычный 2 7 2" xfId="1637"/>
    <cellStyle name="Обычный 2 8" xfId="1638"/>
    <cellStyle name="Обычный 2 9" xfId="1639"/>
    <cellStyle name="Обычный 2_2604-2010" xfId="1640"/>
    <cellStyle name="Обычный 20" xfId="742"/>
    <cellStyle name="Обычный 20 2" xfId="1641"/>
    <cellStyle name="Обычный 21" xfId="743"/>
    <cellStyle name="Обычный 21 2" xfId="1642"/>
    <cellStyle name="Обычный 22" xfId="744"/>
    <cellStyle name="Обычный 22 2" xfId="1643"/>
    <cellStyle name="Обычный 23" xfId="745"/>
    <cellStyle name="Обычный 23 2" xfId="1644"/>
    <cellStyle name="Обычный 24" xfId="746"/>
    <cellStyle name="Обычный 24 2" xfId="1645"/>
    <cellStyle name="Обычный 25" xfId="747"/>
    <cellStyle name="Обычный 25 2" xfId="1646"/>
    <cellStyle name="Обычный 26" xfId="748"/>
    <cellStyle name="Обычный 26 2" xfId="1647"/>
    <cellStyle name="Обычный 27" xfId="749"/>
    <cellStyle name="Обычный 27 2" xfId="1648"/>
    <cellStyle name="Обычный 28" xfId="750"/>
    <cellStyle name="Обычный 28 2" xfId="1649"/>
    <cellStyle name="Обычный 29" xfId="751"/>
    <cellStyle name="Обычный 29 2" xfId="1650"/>
    <cellStyle name="Обычный 3" xfId="752"/>
    <cellStyle name="Обычный 3 10" xfId="1651"/>
    <cellStyle name="Обычный 3 11" xfId="1652"/>
    <cellStyle name="Обычный 3 12" xfId="1653"/>
    <cellStyle name="Обычный 3 13" xfId="1654"/>
    <cellStyle name="Обычный 3 14" xfId="1655"/>
    <cellStyle name="Обычный 3 14 2" xfId="1656"/>
    <cellStyle name="Обычный 3 14 3" xfId="1657"/>
    <cellStyle name="Обычный 3 14_004 витрати на закупівлю імпортованого газу" xfId="1658"/>
    <cellStyle name="Обычный 3 15" xfId="1659"/>
    <cellStyle name="Обычный 3 2" xfId="753"/>
    <cellStyle name="Обычный 3 2 2" xfId="754"/>
    <cellStyle name="Обычный 3 2 2 2" xfId="1660"/>
    <cellStyle name="Обычный 3 2 3" xfId="1661"/>
    <cellStyle name="Обычный 3 2_borg_010609_rab22" xfId="755"/>
    <cellStyle name="Обычный 3 3" xfId="1662"/>
    <cellStyle name="Обычный 3 4" xfId="1663"/>
    <cellStyle name="Обычный 3 5" xfId="1664"/>
    <cellStyle name="Обычный 3 6" xfId="1665"/>
    <cellStyle name="Обычный 3 7" xfId="1666"/>
    <cellStyle name="Обычный 3 8" xfId="1667"/>
    <cellStyle name="Обычный 3 9" xfId="1668"/>
    <cellStyle name="Обычный 3_% Золотые ворота" xfId="1669"/>
    <cellStyle name="Обычный 30" xfId="756"/>
    <cellStyle name="Обычный 30 2" xfId="1670"/>
    <cellStyle name="Обычный 31" xfId="757"/>
    <cellStyle name="Обычный 31 2" xfId="1671"/>
    <cellStyle name="Обычный 32" xfId="758"/>
    <cellStyle name="Обычный 32 2" xfId="1672"/>
    <cellStyle name="Обычный 33" xfId="759"/>
    <cellStyle name="Обычный 33 2" xfId="1673"/>
    <cellStyle name="Обычный 34" xfId="760"/>
    <cellStyle name="Обычный 34 2" xfId="1674"/>
    <cellStyle name="Обычный 35" xfId="761"/>
    <cellStyle name="Обычный 35 2" xfId="1675"/>
    <cellStyle name="Обычный 36" xfId="762"/>
    <cellStyle name="Обычный 36 2" xfId="1676"/>
    <cellStyle name="Обычный 37" xfId="763"/>
    <cellStyle name="Обычный 37 2" xfId="1677"/>
    <cellStyle name="Обычный 38" xfId="764"/>
    <cellStyle name="Обычный 38 2" xfId="1678"/>
    <cellStyle name="Обычный 39" xfId="765"/>
    <cellStyle name="Обычный 39 2" xfId="1679"/>
    <cellStyle name="Обычный 4" xfId="766"/>
    <cellStyle name="Обычный 4 2" xfId="767"/>
    <cellStyle name="Обычный 4 2 2" xfId="1680"/>
    <cellStyle name="Обычный 4 3" xfId="768"/>
    <cellStyle name="Обычный 4 4" xfId="769"/>
    <cellStyle name="Обычный 4_BOP Tables for NBU_103011" xfId="770"/>
    <cellStyle name="Обычный 40" xfId="771"/>
    <cellStyle name="Обычный 40 2" xfId="1681"/>
    <cellStyle name="Обычный 41" xfId="772"/>
    <cellStyle name="Обычный 41 2" xfId="1682"/>
    <cellStyle name="Обычный 42" xfId="773"/>
    <cellStyle name="Обычный 42 2" xfId="1683"/>
    <cellStyle name="Обычный 43" xfId="823"/>
    <cellStyle name="Обычный 44" xfId="824"/>
    <cellStyle name="Обычный 45" xfId="774"/>
    <cellStyle name="Обычный 45 2" xfId="1684"/>
    <cellStyle name="Обычный 46" xfId="775"/>
    <cellStyle name="Обычный 46 2" xfId="1685"/>
    <cellStyle name="Обычный 47" xfId="776"/>
    <cellStyle name="Обычный 47 2" xfId="1686"/>
    <cellStyle name="Обычный 48" xfId="777"/>
    <cellStyle name="Обычный 48 2" xfId="1687"/>
    <cellStyle name="Обычный 49" xfId="778"/>
    <cellStyle name="Обычный 49 2" xfId="1688"/>
    <cellStyle name="Обычный 5" xfId="779"/>
    <cellStyle name="Обычный 5 2" xfId="780"/>
    <cellStyle name="Обычный 5 2 2" xfId="1689"/>
    <cellStyle name="Обычный 5 3" xfId="781"/>
    <cellStyle name="Обычный 50" xfId="782"/>
    <cellStyle name="Обычный 50 2" xfId="1690"/>
    <cellStyle name="Обычный 51" xfId="783"/>
    <cellStyle name="Обычный 51 2" xfId="1691"/>
    <cellStyle name="Обычный 52" xfId="784"/>
    <cellStyle name="Обычный 52 2" xfId="1692"/>
    <cellStyle name="Обычный 53" xfId="785"/>
    <cellStyle name="Обычный 53 2" xfId="1693"/>
    <cellStyle name="Обычный 54" xfId="786"/>
    <cellStyle name="Обычный 54 2" xfId="1694"/>
    <cellStyle name="Обычный 55" xfId="1695"/>
    <cellStyle name="Обычный 56" xfId="1696"/>
    <cellStyle name="Обычный 57" xfId="1697"/>
    <cellStyle name="Обычный 58" xfId="1698"/>
    <cellStyle name="Обычный 59" xfId="1699"/>
    <cellStyle name="Обычный 6" xfId="787"/>
    <cellStyle name="Обычный 6 2" xfId="788"/>
    <cellStyle name="Обычный 6 2 2" xfId="1700"/>
    <cellStyle name="Обычный 6 3" xfId="1701"/>
    <cellStyle name="Обычный 6 4" xfId="1702"/>
    <cellStyle name="Обычный 6_Баланс_газа_апарат_2011_2101" xfId="1703"/>
    <cellStyle name="Обычный 60" xfId="1704"/>
    <cellStyle name="Обычный 7" xfId="789"/>
    <cellStyle name="Обычный 7 2" xfId="1705"/>
    <cellStyle name="Обычный 8" xfId="790"/>
    <cellStyle name="Обычный 8 2" xfId="1706"/>
    <cellStyle name="Обычный 9" xfId="791"/>
    <cellStyle name="Обычный 9 2" xfId="1707"/>
    <cellStyle name="Обычный_Forec table IMF style 39" xfId="792"/>
    <cellStyle name="Обычный_OverAll Table 3" xfId="793"/>
    <cellStyle name="Обычный_VVP_new" xfId="1825"/>
    <cellStyle name="Підсумок" xfId="794"/>
    <cellStyle name="Підсумок 2" xfId="1708"/>
    <cellStyle name="Плохой 2" xfId="795"/>
    <cellStyle name="Плохой 3" xfId="1709"/>
    <cellStyle name="Плохой 4" xfId="1710"/>
    <cellStyle name="Поганий" xfId="796"/>
    <cellStyle name="Поганий 2" xfId="1711"/>
    <cellStyle name="Пояснение 2" xfId="797"/>
    <cellStyle name="Пояснение 3" xfId="1712"/>
    <cellStyle name="Пояснение 4" xfId="1713"/>
    <cellStyle name="Примечание 2" xfId="798"/>
    <cellStyle name="Примечание 3" xfId="1714"/>
    <cellStyle name="Примечание 4" xfId="799"/>
    <cellStyle name="Примітка" xfId="800"/>
    <cellStyle name="Примітка 2" xfId="1715"/>
    <cellStyle name="Процентный 2" xfId="801"/>
    <cellStyle name="Процентный 2 10" xfId="1716"/>
    <cellStyle name="Процентный 2 11" xfId="1717"/>
    <cellStyle name="Процентный 2 12" xfId="1718"/>
    <cellStyle name="Процентный 2 13" xfId="1719"/>
    <cellStyle name="Процентный 2 14" xfId="1720"/>
    <cellStyle name="Процентный 2 15" xfId="1721"/>
    <cellStyle name="Процентный 2 16" xfId="1722"/>
    <cellStyle name="Процентный 2 2" xfId="802"/>
    <cellStyle name="Процентный 2 3" xfId="803"/>
    <cellStyle name="Процентный 2 4" xfId="804"/>
    <cellStyle name="Процентный 2 5" xfId="805"/>
    <cellStyle name="Процентный 2 6" xfId="806"/>
    <cellStyle name="Процентный 2 7" xfId="807"/>
    <cellStyle name="Процентный 2 8" xfId="1723"/>
    <cellStyle name="Процентный 2 9" xfId="1724"/>
    <cellStyle name="Процентный 3" xfId="808"/>
    <cellStyle name="Процентный 4" xfId="825"/>
    <cellStyle name="Процентный 4 2" xfId="1725"/>
    <cellStyle name="Процентный 4 2 2" xfId="1726"/>
    <cellStyle name="Процентный 4 2 3" xfId="1727"/>
    <cellStyle name="Процентный 4 3" xfId="1728"/>
    <cellStyle name="Процентный 4 4" xfId="1729"/>
    <cellStyle name="Процентный 4 5" xfId="1730"/>
    <cellStyle name="Процентный 5" xfId="1731"/>
    <cellStyle name="Процентный 6" xfId="1732"/>
    <cellStyle name="Результат" xfId="809"/>
    <cellStyle name="Результат 2" xfId="1733"/>
    <cellStyle name="РівеньРядків_2 3" xfId="826"/>
    <cellStyle name="РівеньСтовпців_1 2" xfId="827"/>
    <cellStyle name="Связанная ячейка 2" xfId="810"/>
    <cellStyle name="Связанная ячейка 3" xfId="1734"/>
    <cellStyle name="Связанная ячейка 4" xfId="1735"/>
    <cellStyle name="Середній" xfId="811"/>
    <cellStyle name="Середній 2" xfId="1736"/>
    <cellStyle name="Стиль 1" xfId="812"/>
    <cellStyle name="Стиль 1 2" xfId="1737"/>
    <cellStyle name="Стиль 1 3" xfId="1738"/>
    <cellStyle name="Стиль 1 4" xfId="1739"/>
    <cellStyle name="Стиль 1 5" xfId="1740"/>
    <cellStyle name="Стиль 1 6" xfId="1741"/>
    <cellStyle name="Стиль 1 7" xfId="1742"/>
    <cellStyle name="ТЕКСТ" xfId="813"/>
    <cellStyle name="ТЕКСТ 2" xfId="1743"/>
    <cellStyle name="Текст попередження" xfId="814"/>
    <cellStyle name="Текст попередження 2" xfId="1744"/>
    <cellStyle name="Текст пояснення" xfId="815"/>
    <cellStyle name="Текст пояснення 2" xfId="1745"/>
    <cellStyle name="Текст предупреждения 2" xfId="816"/>
    <cellStyle name="Текст предупреждения 3" xfId="1746"/>
    <cellStyle name="Текст предупреждения 4" xfId="1747"/>
    <cellStyle name="Тысячи [0]_1.62" xfId="1748"/>
    <cellStyle name="Тысячи_1.62" xfId="1749"/>
    <cellStyle name="УровеньСтолб_1_Структура державного боргу" xfId="1750"/>
    <cellStyle name="УровеньСтрок_1_Структура державного боргу" xfId="1751"/>
    <cellStyle name="ФИКСИРОВАННЫЙ" xfId="817"/>
    <cellStyle name="Финансовый 2" xfId="818"/>
    <cellStyle name="Финансовый 2 10" xfId="1752"/>
    <cellStyle name="Финансовый 2 10 2" xfId="1753"/>
    <cellStyle name="Финансовый 2 10 3" xfId="1754"/>
    <cellStyle name="Финансовый 2 11" xfId="1755"/>
    <cellStyle name="Финансовый 2 11 2" xfId="1756"/>
    <cellStyle name="Финансовый 2 11 3" xfId="1757"/>
    <cellStyle name="Финансовый 2 12" xfId="1758"/>
    <cellStyle name="Финансовый 2 12 2" xfId="1759"/>
    <cellStyle name="Финансовый 2 12 3" xfId="1760"/>
    <cellStyle name="Финансовый 2 13" xfId="1761"/>
    <cellStyle name="Финансовый 2 13 2" xfId="1762"/>
    <cellStyle name="Финансовый 2 13 3" xfId="1763"/>
    <cellStyle name="Финансовый 2 14" xfId="1764"/>
    <cellStyle name="Финансовый 2 14 2" xfId="1765"/>
    <cellStyle name="Финансовый 2 14 3" xfId="1766"/>
    <cellStyle name="Финансовый 2 15" xfId="1767"/>
    <cellStyle name="Финансовый 2 15 2" xfId="1768"/>
    <cellStyle name="Финансовый 2 15 3" xfId="1769"/>
    <cellStyle name="Финансовый 2 16" xfId="1770"/>
    <cellStyle name="Финансовый 2 16 2" xfId="1771"/>
    <cellStyle name="Финансовый 2 16 3" xfId="1772"/>
    <cellStyle name="Финансовый 2 17" xfId="1773"/>
    <cellStyle name="Финансовый 2 17 2" xfId="1774"/>
    <cellStyle name="Финансовый 2 17 3" xfId="1775"/>
    <cellStyle name="Финансовый 2 18" xfId="1776"/>
    <cellStyle name="Финансовый 2 19" xfId="1777"/>
    <cellStyle name="Финансовый 2 2" xfId="1778"/>
    <cellStyle name="Финансовый 2 2 2" xfId="1779"/>
    <cellStyle name="Финансовый 2 2 3" xfId="1780"/>
    <cellStyle name="Финансовый 2 20" xfId="1781"/>
    <cellStyle name="Финансовый 2 3" xfId="1782"/>
    <cellStyle name="Финансовый 2 3 2" xfId="1783"/>
    <cellStyle name="Финансовый 2 3 3" xfId="1784"/>
    <cellStyle name="Финансовый 2 4" xfId="1785"/>
    <cellStyle name="Финансовый 2 4 2" xfId="1786"/>
    <cellStyle name="Финансовый 2 4 3" xfId="1787"/>
    <cellStyle name="Финансовый 2 5" xfId="1788"/>
    <cellStyle name="Финансовый 2 5 2" xfId="1789"/>
    <cellStyle name="Финансовый 2 5 3" xfId="1790"/>
    <cellStyle name="Финансовый 2 6" xfId="1791"/>
    <cellStyle name="Финансовый 2 6 2" xfId="1792"/>
    <cellStyle name="Финансовый 2 6 3" xfId="1793"/>
    <cellStyle name="Финансовый 2 7" xfId="1794"/>
    <cellStyle name="Финансовый 2 7 2" xfId="1795"/>
    <cellStyle name="Финансовый 2 7 3" xfId="1796"/>
    <cellStyle name="Финансовый 2 8" xfId="1797"/>
    <cellStyle name="Финансовый 2 8 2" xfId="1798"/>
    <cellStyle name="Финансовый 2 8 3" xfId="1799"/>
    <cellStyle name="Финансовый 2 9" xfId="1800"/>
    <cellStyle name="Финансовый 2 9 2" xfId="1801"/>
    <cellStyle name="Финансовый 2 9 3" xfId="1802"/>
    <cellStyle name="Финансовый 3" xfId="822"/>
    <cellStyle name="Финансовый 3 2" xfId="1803"/>
    <cellStyle name="Финансовый 4" xfId="1804"/>
    <cellStyle name="Финансовый 4 2" xfId="1805"/>
    <cellStyle name="Финансовый 4 2 2" xfId="1806"/>
    <cellStyle name="Финансовый 4 2 3" xfId="1807"/>
    <cellStyle name="Финансовый 4 2 4" xfId="1808"/>
    <cellStyle name="Финансовый 4 3" xfId="1809"/>
    <cellStyle name="Финансовый 4 3 2" xfId="1810"/>
    <cellStyle name="Финансовый 4 3 3" xfId="1811"/>
    <cellStyle name="Финансовый 5" xfId="1812"/>
    <cellStyle name="Финансовый 5 2" xfId="1813"/>
    <cellStyle name="Финансовый 5 3" xfId="1814"/>
    <cellStyle name="Финансовый 6" xfId="1815"/>
    <cellStyle name="Финансовый 7" xfId="1816"/>
    <cellStyle name="Финансовый 8" xfId="1817"/>
    <cellStyle name="Финансовый 9" xfId="1818"/>
    <cellStyle name="Фᦸнансовый" xfId="819"/>
    <cellStyle name="Хороший 2" xfId="820"/>
    <cellStyle name="Хороший 3" xfId="1819"/>
    <cellStyle name="Хороший 4" xfId="1820"/>
    <cellStyle name="числовой" xfId="1821"/>
    <cellStyle name="Шапка" xfId="821"/>
    <cellStyle name="Ю" xfId="1822"/>
    <cellStyle name="Ю-FreeSet_10" xfId="1823"/>
  </cellStyles>
  <dxfs count="0"/>
  <tableStyles count="0" defaultTableStyle="TableStyleMedium2" defaultPivotStyle="PivotStyleLight16"/>
  <colors>
    <mruColors>
      <color rgb="FFC4D79B"/>
      <color rgb="FF005B2B"/>
      <color rgb="FF000000"/>
      <color rgb="FF009B78"/>
      <color rgb="FF008278"/>
      <color rgb="FF00C878"/>
      <color rgb="FF006478"/>
      <color rgb="FF00B45A"/>
      <color rgb="FF00C04E"/>
      <color rgb="FF00D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ist" dx="16" fmlaLink="$A$1" fmlaRange="$A$2:$A$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</xdr:col>
          <xdr:colOff>9525</xdr:colOff>
          <xdr:row>1</xdr:row>
          <xdr:rowOff>171450</xdr:rowOff>
        </xdr:to>
        <xdr:sp macro="" textlink="">
          <xdr:nvSpPr>
            <xdr:cNvPr id="53249" name="List Box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571500</xdr:colOff>
      <xdr:row>5</xdr:row>
      <xdr:rowOff>9525</xdr:rowOff>
    </xdr:from>
    <xdr:to>
      <xdr:col>7</xdr:col>
      <xdr:colOff>0</xdr:colOff>
      <xdr:row>13</xdr:row>
      <xdr:rowOff>257175</xdr:rowOff>
    </xdr:to>
    <xdr:grpSp>
      <xdr:nvGrpSpPr>
        <xdr:cNvPr id="2" name="Групувати 1"/>
        <xdr:cNvGrpSpPr/>
      </xdr:nvGrpSpPr>
      <xdr:grpSpPr>
        <a:xfrm>
          <a:off x="1076325" y="1066800"/>
          <a:ext cx="7267575" cy="2038350"/>
          <a:chOff x="1076325" y="1228725"/>
          <a:chExt cx="7086600" cy="2038350"/>
        </a:xfrm>
      </xdr:grpSpPr>
      <xdr:cxnSp macro="">
        <xdr:nvCxnSpPr>
          <xdr:cNvPr id="3" name="Пряма зі стрілкою 2"/>
          <xdr:cNvCxnSpPr/>
        </xdr:nvCxnSpPr>
        <xdr:spPr>
          <a:xfrm flipV="1">
            <a:off x="4652132" y="1685925"/>
            <a:ext cx="984508" cy="647700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 сполучна лінія 6"/>
          <xdr:cNvCxnSpPr/>
        </xdr:nvCxnSpPr>
        <xdr:spPr>
          <a:xfrm flipH="1">
            <a:off x="1076325" y="1228725"/>
            <a:ext cx="19051" cy="1228725"/>
          </a:xfrm>
          <a:prstGeom prst="line">
            <a:avLst/>
          </a:prstGeom>
          <a:ln w="25400" cmpd="sng">
            <a:solidFill>
              <a:srgbClr val="005B2B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 зі стрілкою 9"/>
          <xdr:cNvCxnSpPr/>
        </xdr:nvCxnSpPr>
        <xdr:spPr>
          <a:xfrm>
            <a:off x="1076325" y="2447925"/>
            <a:ext cx="1752600" cy="952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Пряма зі стрілкою 14"/>
          <xdr:cNvCxnSpPr/>
        </xdr:nvCxnSpPr>
        <xdr:spPr>
          <a:xfrm>
            <a:off x="4661420" y="2343150"/>
            <a:ext cx="1003821" cy="27622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Пряма зі стрілкою 17"/>
          <xdr:cNvCxnSpPr/>
        </xdr:nvCxnSpPr>
        <xdr:spPr>
          <a:xfrm>
            <a:off x="4652132" y="2324100"/>
            <a:ext cx="993796" cy="94297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 зі стрілкою 23"/>
          <xdr:cNvCxnSpPr/>
        </xdr:nvCxnSpPr>
        <xdr:spPr>
          <a:xfrm flipV="1">
            <a:off x="7181850" y="1704975"/>
            <a:ext cx="971550" cy="952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Пряма зі стрілкою 24"/>
          <xdr:cNvCxnSpPr/>
        </xdr:nvCxnSpPr>
        <xdr:spPr>
          <a:xfrm flipV="1">
            <a:off x="7181850" y="2590800"/>
            <a:ext cx="971550" cy="952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Пряма зі стрілкою 26"/>
          <xdr:cNvCxnSpPr/>
        </xdr:nvCxnSpPr>
        <xdr:spPr>
          <a:xfrm flipV="1">
            <a:off x="7191375" y="3228975"/>
            <a:ext cx="971550" cy="9525"/>
          </a:xfrm>
          <a:prstGeom prst="straightConnector1">
            <a:avLst/>
          </a:prstGeom>
          <a:ln w="25400">
            <a:solidFill>
              <a:srgbClr val="005B2B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\TEMP\MFLOW9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43;&#1072;&#1083;&#1100;%20-%20&#1090;&#1072;&#1073;&#1083;.%20(17%20&#1096;&#1090;.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42;&#1045;&#1044;-&#1096;&#1072;&#1073;&#1083;&#1086;&#1085;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_CPI\&#1052;&#1086;&#1103;%20&#1087;&#1072;&#1087;&#1082;&#1072;\CPI\_temp\_Data\CP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na\share\My%20Documents\Ukraine\Reporting\ukrbopcmdec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080;%20&#1076;&#1086;&#1082;&#1091;&#1084;&#1077;&#1085;&#1090;&#1099;\&#1040;&#1088;&#1093;&#1110;&#1074;\&#1076;17-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0;&#1088;&#1093;&#1080;&#1074;\&#1047;&#1041;&#1047;%20&#1050;&#1041;&#1059;%20&#1079;&#1072;%2098%20&#108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0;&#1088;&#1093;&#1080;&#1074;\&#1047;&#1041;&#1041;&#1057;&#1059;%20&#1085;&#1072;%2001.11.99%20&#1088;%20&#1079;&#1072;%20&#1089;&#1077;&#1082;&#1090;&#1086;&#1088;&#1072;&#1084;&#1080;%20&#1077;&#1082;&#1086;&#1085;&#1086;&#1084;&#1110;&#1082;&#108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103;%20&#1087;&#1072;&#1087;&#1082;&#1072;\FORECAST\QUARTAL\2012\4.2012\&#1052;&#1086;&#1103;%20&#1087;&#1072;&#1087;&#1082;&#1072;\FORECAST\QUARTAL\2010\2.2010\&#1090;1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080;%20&#1076;&#1086;&#1082;&#1091;&#1084;&#1077;&#1085;&#1090;&#1099;\&#1040;&#1088;&#1093;&#1110;&#1074;\&#1090;17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GROST\BULET\TEIM\&#1058;&#1040;&#1053;&#1071;\&#1052;&#1072;&#1082;&#1077;&#1090;&#1080;%20&#1090;&#1072;&#1073;&#1083;&#1080;&#1094;&#1100;%20&#1074;%20&#1073;&#1102;&#1083;&#1077;&#1090;&#1077;&#1085;&#1100;\&#1085;&#1072;%202001%20&#1088;&#1110;&#108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Forecast_Tables%202013-IV%202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080;%20&#1076;&#1086;&#1082;&#1091;&#1084;&#1077;&#1085;&#1090;&#1099;\&#1040;&#1088;&#1093;&#1110;&#1074;\&#1090;17&#1084;&#1073;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_CPI\&#1052;&#1086;&#1103;%20&#1087;&#1072;&#1087;&#1082;&#1072;\CPI\CPI_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080;%20&#1076;&#1086;&#1082;&#1091;&#1084;&#1077;&#1085;&#1090;&#1099;\&#1041;&#1102;&#1083;&#1077;&#1090;&#1077;&#1085;&#1100;\&#1056;&#1086;&#1079;&#1088;&#1072;&#1093;&#1091;&#1085;&#1086;&#1082;%20&#1087;&#1086;&#1082;&#1072;&#1079;&#1085;&#1080;&#1082;&#1110;&#1074;%20&#1084;&#1086;&#1085;.%20&#1089;&#1090;-&#1082;&#1080;\&#1056;&#1086;&#1079;&#1088;&#1072;&#1093;&#1091;&#1085;&#1086;&#1082;%20&#1084;&#1091;&#1083;&#1100;&#1090;&#1080;&#1087;&#1083;&#1110;&#1082;&#1072;&#1090;&#1086;&#1088;&#107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103;%20&#1087;&#1072;&#1087;&#1082;&#1072;\FORECAST\QUARTAL\2012\4.2012\&#1052;&#1086;&#1103;%20&#1087;&#1072;&#1087;&#1082;&#1072;\FORECAST\QUARTAL\2010\2.2010\&#1052;&#1086;&#1103;%20&#1087;&#1072;&#1087;&#1082;&#1072;\MAIN_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eu1\MAIL_DOU\COMMON\&#1042;&#1072;&#1083;&#1102;&#1090;&#1085;&#1099;&#1081;\&#1084;&#1072;&#1081;%202009%20-%20&#1095;&#1080;&#1089;&#1090;&#1082;&#1072;%20&#1086;&#1073;&#1097;&#1077;&#1081;%20&#1090;&#1072;&#1073;&#1083;&#1080;&#1094;&#109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ULET\11\&#1040;&#1088;&#1093;&#1080;&#1074;\&#1047;&#1041;&#1047;%20&#1050;&#1041;&#1059;%20&#1079;&#1072;%2098%20&#10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66291\AppData\Local\Microsoft\Windows\Temporary%20Internet%20Files\Content.Outlook\N5VFYPAI\&#1052;&#1086;&#1103;%20&#1087;&#1072;&#1087;&#1082;&#1072;\FORECAST\QUARTAL\2013\03.2013\&#1052;&#1086;&#1103;%20&#1087;&#1072;&#1087;&#1082;&#1072;\FORECAST\QUARTAL\2012\4.2012\&#1052;&#1086;&#1103;%20&#1087;&#1072;&#1087;&#1082;&#1072;\FORECAST\QUARTAL\2010\2.2010\WINDOWS\TEMP\ukr2001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MFLOW96.XLS"/>
    </sheetNames>
    <definedNames>
      <definedName name="[Macros Import].qb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old"/>
      <sheetName val="Contents"/>
      <sheetName val="Basic Data"/>
      <sheetName val="Tab1"/>
      <sheetName val="tab2"/>
      <sheetName val="Tab3old "/>
      <sheetName val="Tab3"/>
      <sheetName val="tab4"/>
      <sheetName val="Tab5old"/>
      <sheetName val="Tab5"/>
      <sheetName val="Tab6"/>
      <sheetName val="tab7"/>
      <sheetName val="tab8"/>
      <sheetName val="tab9"/>
      <sheetName val="Tab10"/>
      <sheetName val="Tab11"/>
      <sheetName val="tab12"/>
      <sheetName val="tab13"/>
      <sheetName val="tab14"/>
      <sheetName val="tab15"/>
      <sheetName val="Tab26(1997)"/>
      <sheetName val="Tab16_1998"/>
      <sheetName val="Tab16_1999"/>
      <sheetName val="Tab16_2000"/>
      <sheetName val="Tab16_2001 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20 "/>
      <sheetName val="tab67"/>
      <sheetName val="tabY"/>
      <sheetName val="Table19 (1995)"/>
      <sheetName val="DO NOT PRINT"/>
      <sheetName val="DONOT PRINT"/>
      <sheetName val="tab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7(2000)"/>
      <sheetName val="6.7(2001)"/>
      <sheetName val="6.7(%)"/>
      <sheetName val="6.7%(за валютами)"/>
      <sheetName val="6.7%(за видами)"/>
      <sheetName val="6.7"/>
      <sheetName val="6.7 (групи)"/>
      <sheetName val="146024"/>
      <sheetName val="14602E"/>
      <sheetName val="14602F"/>
      <sheetName val="14602G"/>
      <sheetName val="Пром.вир-во"/>
      <sheetName val="ІЦ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V00</v>
          </cell>
          <cell r="D1" t="str">
            <v>V01</v>
          </cell>
          <cell r="E1" t="str">
            <v>V02+V03</v>
          </cell>
          <cell r="F1" t="str">
            <v>V08</v>
          </cell>
          <cell r="G1" t="str">
            <v>V12</v>
          </cell>
          <cell r="H1" t="str">
            <v>V09</v>
          </cell>
          <cell r="I1" t="str">
            <v>V13</v>
          </cell>
          <cell r="J1" t="str">
            <v>V10+V11</v>
          </cell>
          <cell r="K1" t="str">
            <v>V14+V15</v>
          </cell>
        </row>
        <row r="8">
          <cell r="A8" t="str">
            <v xml:space="preserve"> Усього</v>
          </cell>
          <cell r="B8">
            <v>37384.217799999999</v>
          </cell>
          <cell r="C8">
            <v>17870.764800000001</v>
          </cell>
          <cell r="D8">
            <v>13842.7415</v>
          </cell>
          <cell r="E8">
            <v>4028.0233000000003</v>
          </cell>
          <cell r="F8">
            <v>19513.453000000001</v>
          </cell>
          <cell r="G8">
            <v>9034.2363000000005</v>
          </cell>
          <cell r="H8">
            <v>11565.780200000001</v>
          </cell>
          <cell r="I8">
            <v>5321.7</v>
          </cell>
          <cell r="J8">
            <v>7947.6727999999994</v>
          </cell>
          <cell r="K8">
            <v>3712.5363000000002</v>
          </cell>
        </row>
        <row r="10">
          <cell r="A10" t="str">
            <v>1. Кошти суб'єктів господарювання</v>
          </cell>
          <cell r="B10">
            <v>18381.924800000001</v>
          </cell>
          <cell r="C10">
            <v>12909.1414</v>
          </cell>
          <cell r="D10">
            <v>10351.246999999999</v>
          </cell>
          <cell r="E10">
            <v>2557.8944000000001</v>
          </cell>
          <cell r="F10">
            <v>5472.7834000000003</v>
          </cell>
          <cell r="G10">
            <v>1974.4153999999994</v>
          </cell>
          <cell r="H10">
            <v>3656.9413</v>
          </cell>
          <cell r="I10">
            <v>1303.6792999999996</v>
          </cell>
          <cell r="J10">
            <v>1815.8420999999998</v>
          </cell>
          <cell r="K10">
            <v>670.73609999999996</v>
          </cell>
        </row>
        <row r="11">
          <cell r="A11" t="str">
            <v>01*</v>
          </cell>
          <cell r="B11">
            <v>471.24650000000003</v>
          </cell>
          <cell r="C11">
            <v>365.44570000000004</v>
          </cell>
          <cell r="D11">
            <v>343.49440000000004</v>
          </cell>
          <cell r="E11">
            <v>21.9513</v>
          </cell>
          <cell r="F11">
            <v>105.8008</v>
          </cell>
          <cell r="G11">
            <v>28.432300000000001</v>
          </cell>
          <cell r="H11">
            <v>101.0972</v>
          </cell>
          <cell r="I11">
            <v>27.008500000000002</v>
          </cell>
          <cell r="J11">
            <v>4.7036000000000007</v>
          </cell>
          <cell r="K11">
            <v>1.4238</v>
          </cell>
        </row>
        <row r="12">
          <cell r="A12" t="str">
            <v>02*</v>
          </cell>
          <cell r="B12">
            <v>15.856800000000002</v>
          </cell>
          <cell r="C12">
            <v>15.686300000000001</v>
          </cell>
          <cell r="D12">
            <v>13.0989</v>
          </cell>
          <cell r="E12">
            <v>2.5874000000000006</v>
          </cell>
          <cell r="F12">
            <v>0.17050000000000001</v>
          </cell>
          <cell r="G12">
            <v>0</v>
          </cell>
          <cell r="H12">
            <v>0.17050000000000001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Сільське господарство, мисливство та лісове господарство</v>
          </cell>
          <cell r="B13">
            <v>487.10330000000005</v>
          </cell>
          <cell r="C13">
            <v>381.13200000000006</v>
          </cell>
          <cell r="D13">
            <v>356.59330000000006</v>
          </cell>
          <cell r="E13">
            <v>24.538699999999999</v>
          </cell>
          <cell r="F13">
            <v>105.9713</v>
          </cell>
          <cell r="G13">
            <v>28.432300000000001</v>
          </cell>
          <cell r="H13">
            <v>101.2677</v>
          </cell>
          <cell r="I13">
            <v>27.008500000000002</v>
          </cell>
          <cell r="J13">
            <v>4.7036000000000007</v>
          </cell>
          <cell r="K13">
            <v>1.4238</v>
          </cell>
        </row>
        <row r="14">
          <cell r="A14" t="str">
            <v>05*</v>
          </cell>
          <cell r="B14">
            <v>8.7887000000000004</v>
          </cell>
          <cell r="C14">
            <v>6.8928000000000003</v>
          </cell>
          <cell r="D14">
            <v>5.8215000000000003</v>
          </cell>
          <cell r="E14">
            <v>1.0712999999999999</v>
          </cell>
          <cell r="F14">
            <v>1.8959000000000001</v>
          </cell>
          <cell r="G14">
            <v>5.79E-2</v>
          </cell>
          <cell r="H14">
            <v>1.8959000000000001</v>
          </cell>
          <cell r="I14">
            <v>5.79E-2</v>
          </cell>
          <cell r="J14">
            <v>0</v>
          </cell>
          <cell r="K14">
            <v>0</v>
          </cell>
        </row>
        <row r="15">
          <cell r="A15" t="str">
            <v>Рибне господарство</v>
          </cell>
          <cell r="B15">
            <v>8.7887000000000004</v>
          </cell>
          <cell r="C15">
            <v>6.8928000000000003</v>
          </cell>
          <cell r="D15">
            <v>5.8215000000000003</v>
          </cell>
          <cell r="E15">
            <v>1.0712999999999999</v>
          </cell>
          <cell r="F15">
            <v>1.8959000000000001</v>
          </cell>
          <cell r="G15">
            <v>5.79E-2</v>
          </cell>
          <cell r="H15">
            <v>1.8959000000000001</v>
          </cell>
          <cell r="I15">
            <v>5.79E-2</v>
          </cell>
          <cell r="J15">
            <v>0</v>
          </cell>
          <cell r="K15">
            <v>0</v>
          </cell>
        </row>
        <row r="16">
          <cell r="A16" t="str">
            <v>10*</v>
          </cell>
          <cell r="B16">
            <v>92.301999999999992</v>
          </cell>
          <cell r="C16">
            <v>33.828800000000001</v>
          </cell>
          <cell r="D16">
            <v>30.609200000000001</v>
          </cell>
          <cell r="E16">
            <v>3.2196000000000002</v>
          </cell>
          <cell r="F16">
            <v>58.473199999999999</v>
          </cell>
          <cell r="G16">
            <v>57.251100000000001</v>
          </cell>
          <cell r="H16">
            <v>3.9596</v>
          </cell>
          <cell r="I16">
            <v>3.9270999999999998</v>
          </cell>
          <cell r="J16">
            <v>54.513599999999997</v>
          </cell>
          <cell r="K16">
            <v>53.323999999999998</v>
          </cell>
        </row>
        <row r="17">
          <cell r="A17" t="str">
            <v>11*</v>
          </cell>
          <cell r="B17">
            <v>87.993700000000018</v>
          </cell>
          <cell r="C17">
            <v>38.512700000000002</v>
          </cell>
          <cell r="D17">
            <v>31.207900000000002</v>
          </cell>
          <cell r="E17">
            <v>7.3048000000000002</v>
          </cell>
          <cell r="F17">
            <v>49.481000000000009</v>
          </cell>
          <cell r="G17">
            <v>8.3765000000000001</v>
          </cell>
          <cell r="H17">
            <v>38.020300000000006</v>
          </cell>
          <cell r="I17">
            <v>6.5223000000000004</v>
          </cell>
          <cell r="J17">
            <v>11.460700000000001</v>
          </cell>
          <cell r="K17">
            <v>1.8542000000000001</v>
          </cell>
        </row>
        <row r="18">
          <cell r="A18" t="str">
            <v>12*</v>
          </cell>
          <cell r="B18">
            <v>0.23550000000000001</v>
          </cell>
          <cell r="C18">
            <v>0.23550000000000001</v>
          </cell>
          <cell r="D18">
            <v>0.23</v>
          </cell>
          <cell r="E18">
            <v>5.4999999999999997E-3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>13*</v>
          </cell>
          <cell r="B19">
            <v>23.623100000000001</v>
          </cell>
          <cell r="C19">
            <v>16.119900000000001</v>
          </cell>
          <cell r="D19">
            <v>5.9142000000000001</v>
          </cell>
          <cell r="E19">
            <v>10.2057</v>
          </cell>
          <cell r="F19">
            <v>7.5032000000000005</v>
          </cell>
          <cell r="G19">
            <v>0.61</v>
          </cell>
          <cell r="H19">
            <v>1.4455</v>
          </cell>
          <cell r="I19">
            <v>0.61</v>
          </cell>
          <cell r="J19">
            <v>6.0577000000000005</v>
          </cell>
          <cell r="K19">
            <v>0</v>
          </cell>
        </row>
        <row r="20">
          <cell r="A20" t="str">
            <v>14*</v>
          </cell>
          <cell r="B20">
            <v>69.039900000000003</v>
          </cell>
          <cell r="C20">
            <v>36.8626</v>
          </cell>
          <cell r="D20">
            <v>22.271699999999999</v>
          </cell>
          <cell r="E20">
            <v>14.5909</v>
          </cell>
          <cell r="F20">
            <v>32.177300000000002</v>
          </cell>
          <cell r="G20">
            <v>3.9039000000000001</v>
          </cell>
          <cell r="H20">
            <v>12.8971</v>
          </cell>
          <cell r="I20">
            <v>1.2205999999999999</v>
          </cell>
          <cell r="J20">
            <v>19.280200000000001</v>
          </cell>
          <cell r="K20">
            <v>2.6833</v>
          </cell>
        </row>
        <row r="21">
          <cell r="A21" t="str">
            <v>Добувна промисловість</v>
          </cell>
          <cell r="B21">
            <v>273.19420000000002</v>
          </cell>
          <cell r="C21">
            <v>125.5595</v>
          </cell>
          <cell r="D21">
            <v>90.23299999999999</v>
          </cell>
          <cell r="E21">
            <v>35.326499999999996</v>
          </cell>
          <cell r="F21">
            <v>147.63470000000001</v>
          </cell>
          <cell r="G21">
            <v>70.141500000000008</v>
          </cell>
          <cell r="H21">
            <v>56.322500000000012</v>
          </cell>
          <cell r="I21">
            <v>12.28</v>
          </cell>
          <cell r="J21">
            <v>91.31219999999999</v>
          </cell>
          <cell r="K21">
            <v>57.861499999999999</v>
          </cell>
        </row>
        <row r="22">
          <cell r="A22" t="str">
            <v>15*</v>
          </cell>
          <cell r="B22">
            <v>538.13609999999994</v>
          </cell>
          <cell r="C22">
            <v>350.93520000000001</v>
          </cell>
          <cell r="D22">
            <v>260.24099999999999</v>
          </cell>
          <cell r="E22">
            <v>90.694200000000009</v>
          </cell>
          <cell r="F22">
            <v>187.20089999999999</v>
          </cell>
          <cell r="G22">
            <v>39.383499999999998</v>
          </cell>
          <cell r="H22">
            <v>149.98579999999998</v>
          </cell>
          <cell r="I22">
            <v>37.531099999999995</v>
          </cell>
          <cell r="J22">
            <v>37.215100000000007</v>
          </cell>
          <cell r="K22">
            <v>1.8524</v>
          </cell>
        </row>
        <row r="23">
          <cell r="A23" t="str">
            <v>16*</v>
          </cell>
          <cell r="B23">
            <v>23.3886</v>
          </cell>
          <cell r="C23">
            <v>11.3407</v>
          </cell>
          <cell r="D23">
            <v>9.8801000000000005</v>
          </cell>
          <cell r="E23">
            <v>1.4605999999999999</v>
          </cell>
          <cell r="F23">
            <v>12.0479</v>
          </cell>
          <cell r="G23">
            <v>0</v>
          </cell>
          <cell r="H23">
            <v>12.0479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17*</v>
          </cell>
          <cell r="B24">
            <v>31.197600000000001</v>
          </cell>
          <cell r="C24">
            <v>23.571400000000001</v>
          </cell>
          <cell r="D24">
            <v>18.0061</v>
          </cell>
          <cell r="E24">
            <v>5.5652999999999997</v>
          </cell>
          <cell r="F24">
            <v>7.6261999999999999</v>
          </cell>
          <cell r="G24">
            <v>2.9685999999999999</v>
          </cell>
          <cell r="H24">
            <v>6.9744999999999999</v>
          </cell>
          <cell r="I24">
            <v>2.9120999999999997</v>
          </cell>
          <cell r="J24">
            <v>0.65170000000000006</v>
          </cell>
          <cell r="K24">
            <v>5.6500000000000002E-2</v>
          </cell>
        </row>
        <row r="25">
          <cell r="A25" t="str">
            <v>18*</v>
          </cell>
          <cell r="B25">
            <v>35.1008</v>
          </cell>
          <cell r="C25">
            <v>29.735600000000002</v>
          </cell>
          <cell r="D25">
            <v>19.564700000000002</v>
          </cell>
          <cell r="E25">
            <v>10.1709</v>
          </cell>
          <cell r="F25">
            <v>5.3651999999999997</v>
          </cell>
          <cell r="G25">
            <v>2.1890999999999998</v>
          </cell>
          <cell r="H25">
            <v>4.5758999999999999</v>
          </cell>
          <cell r="I25">
            <v>2.1890999999999998</v>
          </cell>
          <cell r="J25">
            <v>0.7893</v>
          </cell>
          <cell r="K25">
            <v>0</v>
          </cell>
        </row>
        <row r="26">
          <cell r="A26" t="str">
            <v>19*</v>
          </cell>
          <cell r="B26">
            <v>8.9374000000000002</v>
          </cell>
          <cell r="C26">
            <v>7.7007000000000003</v>
          </cell>
          <cell r="D26">
            <v>6.2587000000000002</v>
          </cell>
          <cell r="E26">
            <v>1.4419999999999999</v>
          </cell>
          <cell r="F26">
            <v>1.2367000000000001</v>
          </cell>
          <cell r="G26">
            <v>0.59550000000000003</v>
          </cell>
          <cell r="H26">
            <v>1.2314000000000001</v>
          </cell>
          <cell r="I26">
            <v>0.59550000000000003</v>
          </cell>
          <cell r="J26">
            <v>5.3E-3</v>
          </cell>
          <cell r="K26">
            <v>0</v>
          </cell>
        </row>
        <row r="27">
          <cell r="A27" t="str">
            <v>20*</v>
          </cell>
          <cell r="B27">
            <v>65.872900000000001</v>
          </cell>
          <cell r="C27">
            <v>49.623899999999999</v>
          </cell>
          <cell r="D27">
            <v>30.0029</v>
          </cell>
          <cell r="E27">
            <v>19.620999999999999</v>
          </cell>
          <cell r="F27">
            <v>16.248999999999999</v>
          </cell>
          <cell r="G27">
            <v>1.5082</v>
          </cell>
          <cell r="H27">
            <v>6.6511000000000005</v>
          </cell>
          <cell r="I27">
            <v>0.36860000000000004</v>
          </cell>
          <cell r="J27">
            <v>9.5978999999999992</v>
          </cell>
          <cell r="K27">
            <v>1.1395999999999999</v>
          </cell>
        </row>
        <row r="28">
          <cell r="A28" t="str">
            <v>21*</v>
          </cell>
          <cell r="B28">
            <v>74.192299999999989</v>
          </cell>
          <cell r="C28">
            <v>25.854500000000002</v>
          </cell>
          <cell r="D28">
            <v>20.9131</v>
          </cell>
          <cell r="E28">
            <v>4.9414000000000007</v>
          </cell>
          <cell r="F28">
            <v>48.337799999999994</v>
          </cell>
          <cell r="G28">
            <v>1.7605</v>
          </cell>
          <cell r="H28">
            <v>13.403799999999999</v>
          </cell>
          <cell r="I28">
            <v>1.7605</v>
          </cell>
          <cell r="J28">
            <v>34.933999999999997</v>
          </cell>
          <cell r="K28">
            <v>0</v>
          </cell>
        </row>
        <row r="29">
          <cell r="A29" t="str">
            <v>22*</v>
          </cell>
          <cell r="B29">
            <v>182.3511</v>
          </cell>
          <cell r="C29">
            <v>137.0958</v>
          </cell>
          <cell r="D29">
            <v>119.4464</v>
          </cell>
          <cell r="E29">
            <v>17.6494</v>
          </cell>
          <cell r="F29">
            <v>45.255299999999998</v>
          </cell>
          <cell r="G29">
            <v>20.497699999999998</v>
          </cell>
          <cell r="H29">
            <v>35.3367</v>
          </cell>
          <cell r="I29">
            <v>16.091799999999999</v>
          </cell>
          <cell r="J29">
            <v>9.9185999999999996</v>
          </cell>
          <cell r="K29">
            <v>4.4058999999999999</v>
          </cell>
        </row>
        <row r="30">
          <cell r="A30" t="str">
            <v>23*</v>
          </cell>
          <cell r="B30">
            <v>359.13469999999995</v>
          </cell>
          <cell r="C30">
            <v>232.24749999999997</v>
          </cell>
          <cell r="D30">
            <v>216.64339999999999</v>
          </cell>
          <cell r="E30">
            <v>15.604100000000001</v>
          </cell>
          <cell r="F30">
            <v>126.88720000000001</v>
          </cell>
          <cell r="G30">
            <v>38.500700000000002</v>
          </cell>
          <cell r="H30">
            <v>12.088200000000001</v>
          </cell>
          <cell r="I30">
            <v>2.4605000000000001</v>
          </cell>
          <cell r="J30">
            <v>114.79900000000001</v>
          </cell>
          <cell r="K30">
            <v>36.040199999999999</v>
          </cell>
        </row>
        <row r="31">
          <cell r="A31" t="str">
            <v>24*</v>
          </cell>
          <cell r="B31">
            <v>240.9554</v>
          </cell>
          <cell r="C31">
            <v>129.7825</v>
          </cell>
          <cell r="D31">
            <v>74.418399999999991</v>
          </cell>
          <cell r="E31">
            <v>55.364100000000001</v>
          </cell>
          <cell r="F31">
            <v>111.1729</v>
          </cell>
          <cell r="G31">
            <v>15.550999999999998</v>
          </cell>
          <cell r="H31">
            <v>80.555399999999992</v>
          </cell>
          <cell r="I31">
            <v>12.8104</v>
          </cell>
          <cell r="J31">
            <v>30.6175</v>
          </cell>
          <cell r="K31">
            <v>2.7405999999999997</v>
          </cell>
        </row>
        <row r="32">
          <cell r="A32" t="str">
            <v>25*</v>
          </cell>
          <cell r="B32">
            <v>40.492399999999996</v>
          </cell>
          <cell r="C32">
            <v>27.571299999999997</v>
          </cell>
          <cell r="D32">
            <v>22.548299999999998</v>
          </cell>
          <cell r="E32">
            <v>5.0230000000000006</v>
          </cell>
          <cell r="F32">
            <v>12.921100000000001</v>
          </cell>
          <cell r="G32">
            <v>3.8939999999999997</v>
          </cell>
          <cell r="H32">
            <v>8.2415000000000003</v>
          </cell>
          <cell r="I32">
            <v>0.3</v>
          </cell>
          <cell r="J32">
            <v>4.6796000000000006</v>
          </cell>
          <cell r="K32">
            <v>3.5939999999999999</v>
          </cell>
        </row>
        <row r="33">
          <cell r="A33" t="str">
            <v>26*</v>
          </cell>
          <cell r="B33">
            <v>188.39769999999999</v>
          </cell>
          <cell r="C33">
            <v>94.589299999999994</v>
          </cell>
          <cell r="D33">
            <v>76.709999999999994</v>
          </cell>
          <cell r="E33">
            <v>17.879300000000001</v>
          </cell>
          <cell r="F33">
            <v>93.808400000000006</v>
          </cell>
          <cell r="G33">
            <v>44.751999999999995</v>
          </cell>
          <cell r="H33">
            <v>78.746300000000005</v>
          </cell>
          <cell r="I33">
            <v>43.593199999999996</v>
          </cell>
          <cell r="J33">
            <v>15.062099999999999</v>
          </cell>
          <cell r="K33">
            <v>1.1588000000000001</v>
          </cell>
        </row>
        <row r="34">
          <cell r="A34" t="str">
            <v>27*</v>
          </cell>
          <cell r="B34">
            <v>241.10130000000001</v>
          </cell>
          <cell r="C34">
            <v>184.35920000000002</v>
          </cell>
          <cell r="D34">
            <v>31.8796</v>
          </cell>
          <cell r="E34">
            <v>152.4796</v>
          </cell>
          <cell r="F34">
            <v>56.742100000000001</v>
          </cell>
          <cell r="G34">
            <v>9.7070000000000007</v>
          </cell>
          <cell r="H34">
            <v>7.0841000000000003</v>
          </cell>
          <cell r="I34">
            <v>3.6243000000000003</v>
          </cell>
          <cell r="J34">
            <v>49.658000000000001</v>
          </cell>
          <cell r="K34">
            <v>6.0827</v>
          </cell>
        </row>
        <row r="35">
          <cell r="A35" t="str">
            <v>28*</v>
          </cell>
          <cell r="B35">
            <v>71.840500000000006</v>
          </cell>
          <cell r="C35">
            <v>51.762600000000006</v>
          </cell>
          <cell r="D35">
            <v>42.900400000000005</v>
          </cell>
          <cell r="E35">
            <v>8.8621999999999996</v>
          </cell>
          <cell r="F35">
            <v>20.0779</v>
          </cell>
          <cell r="G35">
            <v>12.2845</v>
          </cell>
          <cell r="H35">
            <v>16.8612</v>
          </cell>
          <cell r="I35">
            <v>10.757299999999999</v>
          </cell>
          <cell r="J35">
            <v>3.2166999999999999</v>
          </cell>
          <cell r="K35">
            <v>1.5272000000000001</v>
          </cell>
        </row>
        <row r="36">
          <cell r="A36" t="str">
            <v>29*</v>
          </cell>
          <cell r="B36">
            <v>591.80330000000004</v>
          </cell>
          <cell r="C36">
            <v>289.76489999999995</v>
          </cell>
          <cell r="D36">
            <v>171.18929999999997</v>
          </cell>
          <cell r="E36">
            <v>118.57559999999999</v>
          </cell>
          <cell r="F36">
            <v>302.03840000000002</v>
          </cell>
          <cell r="G36">
            <v>140.36290000000002</v>
          </cell>
          <cell r="H36">
            <v>108.88210000000001</v>
          </cell>
          <cell r="I36">
            <v>49.766599999999997</v>
          </cell>
          <cell r="J36">
            <v>193.15630000000002</v>
          </cell>
          <cell r="K36">
            <v>90.596300000000014</v>
          </cell>
        </row>
        <row r="37">
          <cell r="A37" t="str">
            <v>30*</v>
          </cell>
          <cell r="B37">
            <v>28.416600000000003</v>
          </cell>
          <cell r="C37">
            <v>22.578300000000002</v>
          </cell>
          <cell r="D37">
            <v>21.137900000000002</v>
          </cell>
          <cell r="E37">
            <v>1.4404000000000001</v>
          </cell>
          <cell r="F37">
            <v>5.8382999999999994</v>
          </cell>
          <cell r="G37">
            <v>1.1519999999999999</v>
          </cell>
          <cell r="H37">
            <v>5.3796999999999997</v>
          </cell>
          <cell r="I37">
            <v>1.1519999999999999</v>
          </cell>
          <cell r="J37">
            <v>0.45860000000000001</v>
          </cell>
          <cell r="K37">
            <v>0</v>
          </cell>
        </row>
        <row r="38">
          <cell r="A38" t="str">
            <v>31*</v>
          </cell>
          <cell r="B38">
            <v>87.926700000000011</v>
          </cell>
          <cell r="C38">
            <v>66.377800000000008</v>
          </cell>
          <cell r="D38">
            <v>45.242800000000003</v>
          </cell>
          <cell r="E38">
            <v>21.135000000000002</v>
          </cell>
          <cell r="F38">
            <v>21.548900000000003</v>
          </cell>
          <cell r="G38">
            <v>4.1635</v>
          </cell>
          <cell r="H38">
            <v>15.264700000000001</v>
          </cell>
          <cell r="I38">
            <v>4.1635</v>
          </cell>
          <cell r="J38">
            <v>6.2842000000000002</v>
          </cell>
          <cell r="K38">
            <v>0</v>
          </cell>
        </row>
        <row r="39">
          <cell r="A39" t="str">
            <v>32*</v>
          </cell>
          <cell r="B39">
            <v>265.74900000000002</v>
          </cell>
          <cell r="C39">
            <v>109.9975</v>
          </cell>
          <cell r="D39">
            <v>26.513500000000001</v>
          </cell>
          <cell r="E39">
            <v>83.484000000000009</v>
          </cell>
          <cell r="F39">
            <v>155.75150000000002</v>
          </cell>
          <cell r="G39">
            <v>46.8215</v>
          </cell>
          <cell r="H39">
            <v>36.573800000000006</v>
          </cell>
          <cell r="I39">
            <v>16.164000000000001</v>
          </cell>
          <cell r="J39">
            <v>119.1777</v>
          </cell>
          <cell r="K39">
            <v>30.657499999999999</v>
          </cell>
        </row>
        <row r="40">
          <cell r="A40" t="str">
            <v>33*</v>
          </cell>
          <cell r="B40">
            <v>35.468599999999995</v>
          </cell>
          <cell r="C40">
            <v>28.995499999999996</v>
          </cell>
          <cell r="D40">
            <v>26.493299999999998</v>
          </cell>
          <cell r="E40">
            <v>2.5021999999999998</v>
          </cell>
          <cell r="F40">
            <v>6.4731000000000005</v>
          </cell>
          <cell r="G40">
            <v>0.89349999999999996</v>
          </cell>
          <cell r="H40">
            <v>5.8908000000000005</v>
          </cell>
          <cell r="I40">
            <v>0.89349999999999996</v>
          </cell>
          <cell r="J40">
            <v>0.58229999999999993</v>
          </cell>
          <cell r="K40">
            <v>0</v>
          </cell>
        </row>
        <row r="41">
          <cell r="A41" t="str">
            <v>34*</v>
          </cell>
          <cell r="B41">
            <v>146.0847</v>
          </cell>
          <cell r="C41">
            <v>97.85799999999999</v>
          </cell>
          <cell r="D41">
            <v>68.718399999999988</v>
          </cell>
          <cell r="E41">
            <v>29.139599999999998</v>
          </cell>
          <cell r="F41">
            <v>48.226699999999994</v>
          </cell>
          <cell r="G41">
            <v>11.696</v>
          </cell>
          <cell r="H41">
            <v>36.138199999999998</v>
          </cell>
          <cell r="I41">
            <v>11.696</v>
          </cell>
          <cell r="J41">
            <v>12.0885</v>
          </cell>
          <cell r="K41">
            <v>0</v>
          </cell>
        </row>
        <row r="42">
          <cell r="A42" t="str">
            <v>35*</v>
          </cell>
          <cell r="B42">
            <v>135.49619999999999</v>
          </cell>
          <cell r="C42">
            <v>75.490600000000001</v>
          </cell>
          <cell r="D42">
            <v>41.893000000000001</v>
          </cell>
          <cell r="E42">
            <v>33.5976</v>
          </cell>
          <cell r="F42">
            <v>60.005600000000001</v>
          </cell>
          <cell r="G42">
            <v>16.484200000000001</v>
          </cell>
          <cell r="H42">
            <v>28.162500000000001</v>
          </cell>
          <cell r="I42">
            <v>12.176</v>
          </cell>
          <cell r="J42">
            <v>31.8431</v>
          </cell>
          <cell r="K42">
            <v>4.3082000000000003</v>
          </cell>
        </row>
        <row r="43">
          <cell r="A43" t="str">
            <v>36*</v>
          </cell>
          <cell r="B43">
            <v>51.955500000000001</v>
          </cell>
          <cell r="C43">
            <v>44.481900000000003</v>
          </cell>
          <cell r="D43">
            <v>36.633900000000004</v>
          </cell>
          <cell r="E43">
            <v>7.8480000000000008</v>
          </cell>
          <cell r="F43">
            <v>7.4735999999999994</v>
          </cell>
          <cell r="G43">
            <v>0.42180000000000001</v>
          </cell>
          <cell r="H43">
            <v>3.3102</v>
          </cell>
          <cell r="I43">
            <v>0.39510000000000001</v>
          </cell>
          <cell r="J43">
            <v>4.1633999999999993</v>
          </cell>
          <cell r="K43">
            <v>2.6699999999999998E-2</v>
          </cell>
        </row>
        <row r="44">
          <cell r="A44" t="str">
            <v>37*</v>
          </cell>
          <cell r="B44">
            <v>70.926500000000004</v>
          </cell>
          <cell r="C44">
            <v>53.5334</v>
          </cell>
          <cell r="D44">
            <v>36.665199999999999</v>
          </cell>
          <cell r="E44">
            <v>16.868199999999998</v>
          </cell>
          <cell r="F44">
            <v>17.3931</v>
          </cell>
          <cell r="G44">
            <v>4.8620000000000001</v>
          </cell>
          <cell r="H44">
            <v>11.837299999999999</v>
          </cell>
          <cell r="I44">
            <v>3.6021000000000001</v>
          </cell>
          <cell r="J44">
            <v>5.5558000000000005</v>
          </cell>
          <cell r="K44">
            <v>1.2599</v>
          </cell>
        </row>
        <row r="45">
          <cell r="A45" t="str">
            <v xml:space="preserve">Обробна промисловість </v>
          </cell>
          <cell r="B45">
            <v>3514.9258999999997</v>
          </cell>
          <cell r="C45">
            <v>2145.2480999999998</v>
          </cell>
          <cell r="D45">
            <v>1423.9004</v>
          </cell>
          <cell r="E45">
            <v>721.34769999999992</v>
          </cell>
          <cell r="F45">
            <v>1369.6777999999999</v>
          </cell>
          <cell r="G45">
            <v>420.44970000000012</v>
          </cell>
          <cell r="H45">
            <v>685.22309999999993</v>
          </cell>
          <cell r="I45">
            <v>235.00319999999994</v>
          </cell>
          <cell r="J45">
            <v>684.4547</v>
          </cell>
          <cell r="K45">
            <v>185.44650000000001</v>
          </cell>
        </row>
        <row r="46">
          <cell r="A46" t="str">
            <v>40*</v>
          </cell>
          <cell r="B46">
            <v>615.73230000000001</v>
          </cell>
          <cell r="C46">
            <v>494.34629999999999</v>
          </cell>
          <cell r="D46">
            <v>479.13779999999997</v>
          </cell>
          <cell r="E46">
            <v>15.208500000000001</v>
          </cell>
          <cell r="F46">
            <v>121.386</v>
          </cell>
          <cell r="G46">
            <v>17.174300000000002</v>
          </cell>
          <cell r="H46">
            <v>110.3901</v>
          </cell>
          <cell r="I46">
            <v>11.010200000000001</v>
          </cell>
          <cell r="J46">
            <v>10.995899999999999</v>
          </cell>
          <cell r="K46">
            <v>6.1641000000000004</v>
          </cell>
        </row>
        <row r="47">
          <cell r="A47" t="str">
            <v>41*</v>
          </cell>
          <cell r="B47">
            <v>22.824899999999996</v>
          </cell>
          <cell r="C47">
            <v>20.755899999999997</v>
          </cell>
          <cell r="D47">
            <v>17.108799999999999</v>
          </cell>
          <cell r="E47">
            <v>3.6471</v>
          </cell>
          <cell r="F47">
            <v>2.069</v>
          </cell>
          <cell r="G47">
            <v>0</v>
          </cell>
          <cell r="H47">
            <v>1.3265</v>
          </cell>
          <cell r="I47">
            <v>0</v>
          </cell>
          <cell r="J47">
            <v>0.74250000000000005</v>
          </cell>
          <cell r="K47">
            <v>0</v>
          </cell>
        </row>
        <row r="48">
          <cell r="A48" t="str">
            <v>Виробництво електроенергії, газу та води</v>
          </cell>
          <cell r="B48">
            <v>638.55719999999997</v>
          </cell>
          <cell r="C48">
            <v>515.10220000000004</v>
          </cell>
          <cell r="D48">
            <v>496.24659999999994</v>
          </cell>
          <cell r="E48">
            <v>18.855600000000003</v>
          </cell>
          <cell r="F48">
            <v>123.455</v>
          </cell>
          <cell r="G48">
            <v>17.174300000000002</v>
          </cell>
          <cell r="H48">
            <v>111.7166</v>
          </cell>
          <cell r="I48">
            <v>11.010200000000001</v>
          </cell>
          <cell r="J48">
            <v>11.738399999999999</v>
          </cell>
          <cell r="K48">
            <v>6.1641000000000004</v>
          </cell>
        </row>
        <row r="49">
          <cell r="A49" t="str">
            <v>45*</v>
          </cell>
          <cell r="B49">
            <v>860.14299999999992</v>
          </cell>
          <cell r="C49">
            <v>706.68099999999993</v>
          </cell>
          <cell r="D49">
            <v>659.67049999999995</v>
          </cell>
          <cell r="E49">
            <v>47.0105</v>
          </cell>
          <cell r="F49">
            <v>153.46199999999999</v>
          </cell>
          <cell r="G49">
            <v>45.215800000000002</v>
          </cell>
          <cell r="H49">
            <v>134.08589999999998</v>
          </cell>
          <cell r="I49">
            <v>42.365600000000001</v>
          </cell>
          <cell r="J49">
            <v>19.376099999999997</v>
          </cell>
          <cell r="K49">
            <v>2.8501999999999996</v>
          </cell>
        </row>
        <row r="50">
          <cell r="A50" t="str">
            <v>Будівництво</v>
          </cell>
          <cell r="B50">
            <v>860.14299999999992</v>
          </cell>
          <cell r="C50">
            <v>706.68099999999993</v>
          </cell>
          <cell r="D50">
            <v>659.67049999999995</v>
          </cell>
          <cell r="E50">
            <v>47.0105</v>
          </cell>
          <cell r="F50">
            <v>153.46199999999999</v>
          </cell>
          <cell r="G50">
            <v>45.215800000000002</v>
          </cell>
          <cell r="H50">
            <v>134.08589999999998</v>
          </cell>
          <cell r="I50">
            <v>42.365600000000001</v>
          </cell>
          <cell r="J50">
            <v>19.376099999999997</v>
          </cell>
          <cell r="K50">
            <v>2.8501999999999996</v>
          </cell>
        </row>
        <row r="51">
          <cell r="A51" t="str">
            <v>50*</v>
          </cell>
          <cell r="B51">
            <v>252.37569999999999</v>
          </cell>
          <cell r="C51">
            <v>218.3261</v>
          </cell>
          <cell r="D51">
            <v>197.40960000000001</v>
          </cell>
          <cell r="E51">
            <v>20.916499999999999</v>
          </cell>
          <cell r="F51">
            <v>34.049599999999998</v>
          </cell>
          <cell r="G51">
            <v>7.0783000000000005</v>
          </cell>
          <cell r="H51">
            <v>27.116</v>
          </cell>
          <cell r="I51">
            <v>6.9450000000000003</v>
          </cell>
          <cell r="J51">
            <v>6.9336000000000002</v>
          </cell>
          <cell r="K51">
            <v>0.1333</v>
          </cell>
        </row>
        <row r="52">
          <cell r="A52" t="str">
            <v>51*</v>
          </cell>
          <cell r="B52">
            <v>4008.9106000000002</v>
          </cell>
          <cell r="C52">
            <v>2894.7381</v>
          </cell>
          <cell r="D52">
            <v>2526.8973999999998</v>
          </cell>
          <cell r="E52">
            <v>367.84070000000003</v>
          </cell>
          <cell r="F52">
            <v>1114.1725000000001</v>
          </cell>
          <cell r="G52">
            <v>370.4117</v>
          </cell>
          <cell r="H52">
            <v>852.69560000000001</v>
          </cell>
          <cell r="I52">
            <v>269.53870000000001</v>
          </cell>
          <cell r="J52">
            <v>261.4769</v>
          </cell>
          <cell r="K52">
            <v>100.873</v>
          </cell>
        </row>
        <row r="53">
          <cell r="A53" t="str">
            <v>52*</v>
          </cell>
          <cell r="B53">
            <v>391.82489999999996</v>
          </cell>
          <cell r="C53">
            <v>341.85969999999998</v>
          </cell>
          <cell r="D53">
            <v>326.62979999999999</v>
          </cell>
          <cell r="E53">
            <v>15.229900000000001</v>
          </cell>
          <cell r="F53">
            <v>49.965199999999996</v>
          </cell>
          <cell r="G53">
            <v>12.313599999999999</v>
          </cell>
          <cell r="H53">
            <v>43.353099999999998</v>
          </cell>
          <cell r="I53">
            <v>6.7688999999999995</v>
          </cell>
          <cell r="J53">
            <v>6.6121000000000008</v>
          </cell>
          <cell r="K53">
            <v>5.5446999999999997</v>
          </cell>
        </row>
        <row r="54">
          <cell r="A54" t="str">
            <v>Оптова і роздрібна торгівля; торгівля транспортними засобами, послуги з ремонту</v>
          </cell>
          <cell r="B54">
            <v>4653.1111999999994</v>
          </cell>
          <cell r="C54">
            <v>3454.9238999999998</v>
          </cell>
          <cell r="D54">
            <v>3050.9367999999999</v>
          </cell>
          <cell r="E54">
            <v>403.9871</v>
          </cell>
          <cell r="F54">
            <v>1198.1873000000003</v>
          </cell>
          <cell r="G54">
            <v>389.80360000000002</v>
          </cell>
          <cell r="H54">
            <v>923.16470000000004</v>
          </cell>
          <cell r="I54">
            <v>283.25259999999997</v>
          </cell>
          <cell r="J54">
            <v>275.02260000000001</v>
          </cell>
          <cell r="K54">
            <v>106.55100000000002</v>
          </cell>
        </row>
        <row r="55">
          <cell r="A55" t="str">
            <v>55*</v>
          </cell>
          <cell r="B55">
            <v>74.522599999999997</v>
          </cell>
          <cell r="C55">
            <v>62.821899999999999</v>
          </cell>
          <cell r="D55">
            <v>48.552900000000001</v>
          </cell>
          <cell r="E55">
            <v>14.268999999999998</v>
          </cell>
          <cell r="F55">
            <v>11.700699999999999</v>
          </cell>
          <cell r="G55">
            <v>2.3813</v>
          </cell>
          <cell r="H55">
            <v>7.9573999999999998</v>
          </cell>
          <cell r="I55">
            <v>2.3813</v>
          </cell>
          <cell r="J55">
            <v>3.7433000000000001</v>
          </cell>
          <cell r="K55">
            <v>0</v>
          </cell>
        </row>
        <row r="56">
          <cell r="A56" t="str">
            <v>Готелі та ресторани</v>
          </cell>
          <cell r="B56">
            <v>74.522599999999997</v>
          </cell>
          <cell r="C56">
            <v>62.821899999999999</v>
          </cell>
          <cell r="D56">
            <v>48.552900000000001</v>
          </cell>
          <cell r="E56">
            <v>14.268999999999998</v>
          </cell>
          <cell r="F56">
            <v>11.700699999999999</v>
          </cell>
          <cell r="G56">
            <v>2.3813</v>
          </cell>
          <cell r="H56">
            <v>7.9573999999999998</v>
          </cell>
          <cell r="I56">
            <v>2.3813</v>
          </cell>
          <cell r="J56">
            <v>3.7433000000000001</v>
          </cell>
          <cell r="K56">
            <v>0</v>
          </cell>
        </row>
        <row r="57">
          <cell r="A57" t="str">
            <v>60*</v>
          </cell>
          <cell r="B57">
            <v>438.34739999999999</v>
          </cell>
          <cell r="C57">
            <v>372.928</v>
          </cell>
          <cell r="D57">
            <v>177.738</v>
          </cell>
          <cell r="E57">
            <v>195.19</v>
          </cell>
          <cell r="F57">
            <v>65.419399999999996</v>
          </cell>
          <cell r="G57">
            <v>47.499199999999995</v>
          </cell>
          <cell r="H57">
            <v>21.920300000000001</v>
          </cell>
          <cell r="I57">
            <v>7.4509999999999996</v>
          </cell>
          <cell r="J57">
            <v>43.499099999999999</v>
          </cell>
          <cell r="K57">
            <v>40.048199999999994</v>
          </cell>
        </row>
        <row r="58">
          <cell r="A58" t="str">
            <v>61*</v>
          </cell>
          <cell r="B58">
            <v>185.15299999999999</v>
          </cell>
          <cell r="C58">
            <v>119.3993</v>
          </cell>
          <cell r="D58">
            <v>17.384900000000002</v>
          </cell>
          <cell r="E58">
            <v>102.01439999999999</v>
          </cell>
          <cell r="F58">
            <v>65.753699999999995</v>
          </cell>
          <cell r="G58">
            <v>14.3111</v>
          </cell>
          <cell r="H58">
            <v>18.491</v>
          </cell>
          <cell r="I58">
            <v>1.7</v>
          </cell>
          <cell r="J58">
            <v>47.262699999999995</v>
          </cell>
          <cell r="K58">
            <v>12.6111</v>
          </cell>
        </row>
        <row r="59">
          <cell r="A59" t="str">
            <v>62*</v>
          </cell>
          <cell r="B59">
            <v>64.892600000000002</v>
          </cell>
          <cell r="C59">
            <v>50.388399999999997</v>
          </cell>
          <cell r="D59">
            <v>12.8469</v>
          </cell>
          <cell r="E59">
            <v>37.541499999999999</v>
          </cell>
          <cell r="F59">
            <v>14.504199999999999</v>
          </cell>
          <cell r="G59">
            <v>6.4824000000000002</v>
          </cell>
          <cell r="H59">
            <v>3.6321999999999997</v>
          </cell>
          <cell r="I59">
            <v>1.1499999999999999</v>
          </cell>
          <cell r="J59">
            <v>10.872</v>
          </cell>
          <cell r="K59">
            <v>5.3323999999999998</v>
          </cell>
        </row>
        <row r="60">
          <cell r="A60" t="str">
            <v>63*</v>
          </cell>
          <cell r="B60">
            <v>466.21710000000002</v>
          </cell>
          <cell r="C60">
            <v>323.77530000000002</v>
          </cell>
          <cell r="D60">
            <v>149.5196</v>
          </cell>
          <cell r="E60">
            <v>174.25569999999999</v>
          </cell>
          <cell r="F60">
            <v>142.4418</v>
          </cell>
          <cell r="G60">
            <v>64.036000000000001</v>
          </cell>
          <cell r="H60">
            <v>68.12339999999999</v>
          </cell>
          <cell r="I60">
            <v>34.282899999999998</v>
          </cell>
          <cell r="J60">
            <v>74.318400000000011</v>
          </cell>
          <cell r="K60">
            <v>29.7531</v>
          </cell>
        </row>
        <row r="61">
          <cell r="A61" t="str">
            <v>64*</v>
          </cell>
          <cell r="B61">
            <v>1200.9296999999999</v>
          </cell>
          <cell r="C61">
            <v>1105.8326</v>
          </cell>
          <cell r="D61">
            <v>984.75540000000001</v>
          </cell>
          <cell r="E61">
            <v>121.0772</v>
          </cell>
          <cell r="F61">
            <v>95.097099999999998</v>
          </cell>
          <cell r="G61">
            <v>41.787700000000001</v>
          </cell>
          <cell r="H61">
            <v>27.5639</v>
          </cell>
          <cell r="I61">
            <v>2.3527</v>
          </cell>
          <cell r="J61">
            <v>67.533199999999994</v>
          </cell>
          <cell r="K61">
            <v>39.435000000000002</v>
          </cell>
        </row>
        <row r="62">
          <cell r="A62" t="str">
            <v>Транспорт</v>
          </cell>
          <cell r="B62">
            <v>2355.5398</v>
          </cell>
          <cell r="C62">
            <v>1972.3235999999999</v>
          </cell>
          <cell r="D62">
            <v>1342.2447999999999</v>
          </cell>
          <cell r="E62">
            <v>630.0788</v>
          </cell>
          <cell r="F62">
            <v>383.21620000000001</v>
          </cell>
          <cell r="G62">
            <v>174.1164</v>
          </cell>
          <cell r="H62">
            <v>139.73079999999999</v>
          </cell>
          <cell r="I62">
            <v>46.936599999999999</v>
          </cell>
          <cell r="J62">
            <v>243.4854</v>
          </cell>
          <cell r="K62">
            <v>127.1798</v>
          </cell>
        </row>
        <row r="63">
          <cell r="A63" t="str">
            <v>65*</v>
          </cell>
          <cell r="B63">
            <v>265.80449999999996</v>
          </cell>
          <cell r="C63">
            <v>89.26339999999999</v>
          </cell>
          <cell r="D63">
            <v>52.3538</v>
          </cell>
          <cell r="E63">
            <v>36.909599999999998</v>
          </cell>
          <cell r="F63">
            <v>176.5411</v>
          </cell>
          <cell r="G63">
            <v>64.114699999999999</v>
          </cell>
          <cell r="H63">
            <v>100.5642</v>
          </cell>
          <cell r="I63">
            <v>57.962199999999996</v>
          </cell>
          <cell r="J63">
            <v>75.976900000000001</v>
          </cell>
          <cell r="K63">
            <v>6.1524999999999999</v>
          </cell>
        </row>
        <row r="64">
          <cell r="A64" t="str">
            <v>66*</v>
          </cell>
          <cell r="B64">
            <v>1433.1277</v>
          </cell>
          <cell r="C64">
            <v>911.18089999999995</v>
          </cell>
          <cell r="D64">
            <v>789.38559999999995</v>
          </cell>
          <cell r="E64">
            <v>121.7953</v>
          </cell>
          <cell r="F64">
            <v>521.94679999999994</v>
          </cell>
          <cell r="G64">
            <v>216.69299999999998</v>
          </cell>
          <cell r="H64">
            <v>449.10899999999998</v>
          </cell>
          <cell r="I64">
            <v>176.0453</v>
          </cell>
          <cell r="J64">
            <v>72.837800000000001</v>
          </cell>
          <cell r="K64">
            <v>40.6477</v>
          </cell>
        </row>
        <row r="65">
          <cell r="A65" t="str">
            <v>67*</v>
          </cell>
          <cell r="B65">
            <v>346.75390000000004</v>
          </cell>
          <cell r="C65">
            <v>119.1568</v>
          </cell>
          <cell r="D65">
            <v>103.1322</v>
          </cell>
          <cell r="E65">
            <v>16.0246</v>
          </cell>
          <cell r="F65">
            <v>227.59710000000001</v>
          </cell>
          <cell r="G65">
            <v>95.867700000000013</v>
          </cell>
          <cell r="H65">
            <v>210.49950000000001</v>
          </cell>
          <cell r="I65">
            <v>86.715500000000006</v>
          </cell>
          <cell r="J65">
            <v>17.0976</v>
          </cell>
          <cell r="K65">
            <v>9.1522000000000006</v>
          </cell>
        </row>
        <row r="66">
          <cell r="A66" t="str">
            <v>Фінансова діяльність</v>
          </cell>
          <cell r="B66">
            <v>2045.6860999999999</v>
          </cell>
          <cell r="C66">
            <v>1119.6010999999999</v>
          </cell>
          <cell r="D66">
            <v>944.87159999999994</v>
          </cell>
          <cell r="E66">
            <v>174.7295</v>
          </cell>
          <cell r="F66">
            <v>926.08500000000004</v>
          </cell>
          <cell r="G66">
            <v>376.67539999999997</v>
          </cell>
          <cell r="H66">
            <v>760.17269999999996</v>
          </cell>
          <cell r="I66">
            <v>320.72300000000001</v>
          </cell>
          <cell r="J66">
            <v>165.91230000000002</v>
          </cell>
          <cell r="K66">
            <v>55.952400000000004</v>
          </cell>
        </row>
        <row r="67">
          <cell r="A67" t="str">
            <v>70*</v>
          </cell>
          <cell r="B67">
            <v>192.41539999999998</v>
          </cell>
          <cell r="C67">
            <v>114.08709999999999</v>
          </cell>
          <cell r="D67">
            <v>103.8266</v>
          </cell>
          <cell r="E67">
            <v>10.260499999999999</v>
          </cell>
          <cell r="F67">
            <v>78.328299999999984</v>
          </cell>
          <cell r="G67">
            <v>39.416600000000003</v>
          </cell>
          <cell r="H67">
            <v>39.096199999999996</v>
          </cell>
          <cell r="I67">
            <v>14.8626</v>
          </cell>
          <cell r="J67">
            <v>39.232099999999996</v>
          </cell>
          <cell r="K67">
            <v>24.553999999999998</v>
          </cell>
        </row>
        <row r="68">
          <cell r="A68" t="str">
            <v>71*</v>
          </cell>
          <cell r="B68">
            <v>18.578699999999998</v>
          </cell>
          <cell r="C68">
            <v>12.482099999999999</v>
          </cell>
          <cell r="D68">
            <v>11.4269</v>
          </cell>
          <cell r="E68">
            <v>1.0551999999999999</v>
          </cell>
          <cell r="F68">
            <v>6.0966000000000005</v>
          </cell>
          <cell r="G68">
            <v>2.3744000000000001</v>
          </cell>
          <cell r="H68">
            <v>5.7898000000000005</v>
          </cell>
          <cell r="I68">
            <v>2.3744000000000001</v>
          </cell>
          <cell r="J68">
            <v>0.30680000000000002</v>
          </cell>
          <cell r="K68">
            <v>0</v>
          </cell>
        </row>
        <row r="69">
          <cell r="A69" t="str">
            <v>72*</v>
          </cell>
          <cell r="B69">
            <v>121.3733</v>
          </cell>
          <cell r="C69">
            <v>86.045500000000004</v>
          </cell>
          <cell r="D69">
            <v>70.302000000000007</v>
          </cell>
          <cell r="E69">
            <v>15.743499999999999</v>
          </cell>
          <cell r="F69">
            <v>35.327800000000003</v>
          </cell>
          <cell r="G69">
            <v>13.0351</v>
          </cell>
          <cell r="H69">
            <v>32.242400000000004</v>
          </cell>
          <cell r="I69">
            <v>11.4969</v>
          </cell>
          <cell r="J69">
            <v>3.0853999999999999</v>
          </cell>
          <cell r="K69">
            <v>1.5382</v>
          </cell>
        </row>
        <row r="70">
          <cell r="A70" t="str">
            <v>73*</v>
          </cell>
          <cell r="B70">
            <v>671.2</v>
          </cell>
          <cell r="C70">
            <v>457.47590000000002</v>
          </cell>
          <cell r="D70">
            <v>199.7363</v>
          </cell>
          <cell r="E70">
            <v>257.7396</v>
          </cell>
          <cell r="F70">
            <v>213.72409999999999</v>
          </cell>
          <cell r="G70">
            <v>77.527699999999996</v>
          </cell>
          <cell r="H70">
            <v>86.089199999999991</v>
          </cell>
          <cell r="I70">
            <v>45.197699999999998</v>
          </cell>
          <cell r="J70">
            <v>127.6349</v>
          </cell>
          <cell r="K70">
            <v>32.33</v>
          </cell>
        </row>
        <row r="71">
          <cell r="A71" t="str">
            <v>74*</v>
          </cell>
          <cell r="B71">
            <v>772.50689999999997</v>
          </cell>
          <cell r="C71">
            <v>495.00689999999997</v>
          </cell>
          <cell r="D71">
            <v>420.87329999999997</v>
          </cell>
          <cell r="E71">
            <v>74.133600000000001</v>
          </cell>
          <cell r="F71">
            <v>277.5</v>
          </cell>
          <cell r="G71">
            <v>129.94890000000001</v>
          </cell>
          <cell r="H71">
            <v>174.994</v>
          </cell>
          <cell r="I71">
            <v>69.459800000000001</v>
          </cell>
          <cell r="J71">
            <v>102.506</v>
          </cell>
          <cell r="K71">
            <v>60.489100000000001</v>
          </cell>
        </row>
        <row r="72">
          <cell r="A72" t="str">
            <v>Операції з нерухомістю, здавання під найм та послуги юридичним особам</v>
          </cell>
          <cell r="B72">
            <v>1776.0743</v>
          </cell>
          <cell r="C72">
            <v>1165.0974999999999</v>
          </cell>
          <cell r="D72">
            <v>806.16509999999994</v>
          </cell>
          <cell r="E72">
            <v>358.93239999999997</v>
          </cell>
          <cell r="F72">
            <v>610.97679999999991</v>
          </cell>
          <cell r="G72">
            <v>262.30270000000002</v>
          </cell>
          <cell r="H72">
            <v>338.21159999999998</v>
          </cell>
          <cell r="I72">
            <v>143.3914</v>
          </cell>
          <cell r="J72">
            <v>272.76519999999999</v>
          </cell>
          <cell r="K72">
            <v>118.9113</v>
          </cell>
        </row>
        <row r="73">
          <cell r="A73" t="str">
            <v>75*</v>
          </cell>
          <cell r="B73">
            <v>409.26400000000007</v>
          </cell>
          <cell r="C73">
            <v>352.50570000000005</v>
          </cell>
          <cell r="D73">
            <v>312.46800000000002</v>
          </cell>
          <cell r="E73">
            <v>40.037700000000001</v>
          </cell>
          <cell r="F73">
            <v>56.758299999999998</v>
          </cell>
          <cell r="G73">
            <v>16.093700000000002</v>
          </cell>
          <cell r="H73">
            <v>53.518000000000001</v>
          </cell>
          <cell r="I73">
            <v>15.752700000000001</v>
          </cell>
          <cell r="J73">
            <v>3.2403000000000004</v>
          </cell>
          <cell r="K73">
            <v>0.34100000000000003</v>
          </cell>
        </row>
        <row r="74">
          <cell r="A74" t="str">
            <v>Державне управління</v>
          </cell>
          <cell r="B74">
            <v>409.26400000000007</v>
          </cell>
          <cell r="C74">
            <v>352.50570000000005</v>
          </cell>
          <cell r="D74">
            <v>312.46800000000002</v>
          </cell>
          <cell r="E74">
            <v>40.037700000000001</v>
          </cell>
          <cell r="F74">
            <v>56.758299999999998</v>
          </cell>
          <cell r="G74">
            <v>16.093700000000002</v>
          </cell>
          <cell r="H74">
            <v>53.518000000000001</v>
          </cell>
          <cell r="I74">
            <v>15.752700000000001</v>
          </cell>
          <cell r="J74">
            <v>3.2403000000000004</v>
          </cell>
          <cell r="K74">
            <v>0.34100000000000003</v>
          </cell>
        </row>
        <row r="75">
          <cell r="A75" t="str">
            <v>80*</v>
          </cell>
          <cell r="B75">
            <v>167.30190000000002</v>
          </cell>
          <cell r="C75">
            <v>92.155200000000008</v>
          </cell>
          <cell r="D75">
            <v>79.064600000000013</v>
          </cell>
          <cell r="E75">
            <v>13.0906</v>
          </cell>
          <cell r="F75">
            <v>75.14670000000001</v>
          </cell>
          <cell r="G75">
            <v>38.7697</v>
          </cell>
          <cell r="H75">
            <v>71.896500000000003</v>
          </cell>
          <cell r="I75">
            <v>38.658000000000001</v>
          </cell>
          <cell r="J75">
            <v>3.2502</v>
          </cell>
          <cell r="K75">
            <v>0.11170000000000001</v>
          </cell>
        </row>
        <row r="76">
          <cell r="A76" t="str">
            <v>Освіта</v>
          </cell>
          <cell r="B76">
            <v>167.30190000000002</v>
          </cell>
          <cell r="C76">
            <v>92.155200000000008</v>
          </cell>
          <cell r="D76">
            <v>79.064600000000013</v>
          </cell>
          <cell r="E76">
            <v>13.0906</v>
          </cell>
          <cell r="F76">
            <v>75.14670000000001</v>
          </cell>
          <cell r="G76">
            <v>38.7697</v>
          </cell>
          <cell r="H76">
            <v>71.896500000000003</v>
          </cell>
          <cell r="I76">
            <v>38.658000000000001</v>
          </cell>
          <cell r="J76">
            <v>3.2502</v>
          </cell>
          <cell r="K76">
            <v>0.11170000000000001</v>
          </cell>
        </row>
        <row r="77">
          <cell r="A77" t="str">
            <v>85*</v>
          </cell>
          <cell r="B77">
            <v>197.67140000000001</v>
          </cell>
          <cell r="C77">
            <v>127.79320000000001</v>
          </cell>
          <cell r="D77">
            <v>105.47930000000001</v>
          </cell>
          <cell r="E77">
            <v>22.3139</v>
          </cell>
          <cell r="F77">
            <v>69.878199999999993</v>
          </cell>
          <cell r="G77">
            <v>32.258699999999997</v>
          </cell>
          <cell r="H77">
            <v>67.187399999999997</v>
          </cell>
          <cell r="I77">
            <v>32.118099999999998</v>
          </cell>
          <cell r="J77">
            <v>2.6908000000000003</v>
          </cell>
          <cell r="K77">
            <v>0.1406</v>
          </cell>
        </row>
        <row r="78">
          <cell r="A78" t="str">
            <v>Охорона здоров’я та соціальна допомога</v>
          </cell>
          <cell r="B78">
            <v>197.67140000000001</v>
          </cell>
          <cell r="C78">
            <v>127.79320000000001</v>
          </cell>
          <cell r="D78">
            <v>105.47930000000001</v>
          </cell>
          <cell r="E78">
            <v>22.3139</v>
          </cell>
          <cell r="F78">
            <v>69.878199999999993</v>
          </cell>
          <cell r="G78">
            <v>32.258699999999997</v>
          </cell>
          <cell r="H78">
            <v>67.187399999999997</v>
          </cell>
          <cell r="I78">
            <v>32.118099999999998</v>
          </cell>
          <cell r="J78">
            <v>2.6908000000000003</v>
          </cell>
          <cell r="K78">
            <v>0.1406</v>
          </cell>
        </row>
        <row r="79">
          <cell r="A79" t="str">
            <v>90*</v>
          </cell>
          <cell r="B79">
            <v>16.791</v>
          </cell>
          <cell r="C79">
            <v>16.067</v>
          </cell>
          <cell r="D79">
            <v>15.6799</v>
          </cell>
          <cell r="E79">
            <v>0.3871</v>
          </cell>
          <cell r="F79">
            <v>0.72399999999999998</v>
          </cell>
          <cell r="G79">
            <v>0.28939999999999999</v>
          </cell>
          <cell r="H79">
            <v>0.72289999999999999</v>
          </cell>
          <cell r="I79">
            <v>0.2883</v>
          </cell>
          <cell r="J79">
            <v>1.1000000000000001E-3</v>
          </cell>
          <cell r="K79">
            <v>1.1000000000000001E-3</v>
          </cell>
        </row>
        <row r="80">
          <cell r="A80" t="str">
            <v>91*</v>
          </cell>
          <cell r="B80">
            <v>403.2038</v>
          </cell>
          <cell r="C80">
            <v>257.95600000000002</v>
          </cell>
          <cell r="D80">
            <v>238.577</v>
          </cell>
          <cell r="E80">
            <v>19.378999999999998</v>
          </cell>
          <cell r="F80">
            <v>145.24780000000001</v>
          </cell>
          <cell r="G80">
            <v>68.576799999999992</v>
          </cell>
          <cell r="H80">
            <v>135.7997</v>
          </cell>
          <cell r="I80">
            <v>68.319199999999995</v>
          </cell>
          <cell r="J80">
            <v>9.4481000000000002</v>
          </cell>
          <cell r="K80">
            <v>0.2576</v>
          </cell>
        </row>
        <row r="81">
          <cell r="A81" t="str">
            <v>92*</v>
          </cell>
          <cell r="B81">
            <v>150.53980000000001</v>
          </cell>
          <cell r="C81">
            <v>122.3661</v>
          </cell>
          <cell r="D81">
            <v>110.85810000000001</v>
          </cell>
          <cell r="E81">
            <v>11.508000000000001</v>
          </cell>
          <cell r="F81">
            <v>28.173700000000004</v>
          </cell>
          <cell r="G81">
            <v>11.2324</v>
          </cell>
          <cell r="H81">
            <v>17.4739</v>
          </cell>
          <cell r="I81">
            <v>5.1835000000000004</v>
          </cell>
          <cell r="J81">
            <v>10.699800000000002</v>
          </cell>
          <cell r="K81">
            <v>6.0488999999999997</v>
          </cell>
        </row>
        <row r="82">
          <cell r="A82" t="str">
            <v>93*</v>
          </cell>
          <cell r="B82">
            <v>314.50200000000001</v>
          </cell>
          <cell r="C82">
            <v>253.27190000000002</v>
          </cell>
          <cell r="D82">
            <v>234.06820000000002</v>
          </cell>
          <cell r="E82">
            <v>19.203699999999998</v>
          </cell>
          <cell r="F82">
            <v>61.230099999999993</v>
          </cell>
          <cell r="G82">
            <v>19.430500000000002</v>
          </cell>
          <cell r="H82">
            <v>47.658699999999996</v>
          </cell>
          <cell r="I82">
            <v>18.1492</v>
          </cell>
          <cell r="J82">
            <v>13.571399999999999</v>
          </cell>
          <cell r="K82">
            <v>1.2812999999999999</v>
          </cell>
        </row>
        <row r="83">
          <cell r="A83" t="str">
            <v>Колективні, 
громадські та особисті послуги</v>
          </cell>
          <cell r="B83">
            <v>885.03659999999991</v>
          </cell>
          <cell r="C83">
            <v>649.66100000000006</v>
          </cell>
          <cell r="D83">
            <v>599.18320000000006</v>
          </cell>
          <cell r="E83">
            <v>50.477799999999995</v>
          </cell>
          <cell r="F83">
            <v>235.37559999999999</v>
          </cell>
          <cell r="G83">
            <v>99.5291</v>
          </cell>
          <cell r="H83">
            <v>201.65520000000004</v>
          </cell>
          <cell r="I83">
            <v>91.940200000000004</v>
          </cell>
          <cell r="J83">
            <v>33.720399999999998</v>
          </cell>
          <cell r="K83">
            <v>7.5888999999999998</v>
          </cell>
        </row>
        <row r="84">
          <cell r="A84" t="str">
            <v>95*</v>
          </cell>
          <cell r="B84">
            <v>0.90620000000000001</v>
          </cell>
          <cell r="C84">
            <v>0.1062</v>
          </cell>
          <cell r="D84">
            <v>0.1057</v>
          </cell>
          <cell r="E84">
            <v>5.0000000000000001E-4</v>
          </cell>
          <cell r="F84">
            <v>0.8</v>
          </cell>
          <cell r="G84">
            <v>0.8</v>
          </cell>
          <cell r="H84">
            <v>0.8</v>
          </cell>
          <cell r="I84">
            <v>0.8</v>
          </cell>
          <cell r="J84">
            <v>0</v>
          </cell>
          <cell r="K84">
            <v>0</v>
          </cell>
        </row>
        <row r="85">
          <cell r="A85" t="str">
            <v>Послуги домашньої прислуги</v>
          </cell>
          <cell r="B85">
            <v>0.90620000000000001</v>
          </cell>
          <cell r="C85">
            <v>0.1062</v>
          </cell>
          <cell r="D85">
            <v>0.1057</v>
          </cell>
          <cell r="E85">
            <v>5.0000000000000001E-4</v>
          </cell>
          <cell r="F85">
            <v>0.8</v>
          </cell>
          <cell r="G85">
            <v>0.8</v>
          </cell>
          <cell r="H85">
            <v>0.8</v>
          </cell>
          <cell r="I85">
            <v>0.8</v>
          </cell>
          <cell r="J85">
            <v>0</v>
          </cell>
          <cell r="K85">
            <v>0</v>
          </cell>
        </row>
        <row r="86">
          <cell r="A86" t="str">
            <v>99*</v>
          </cell>
          <cell r="B86">
            <v>34.098399999999998</v>
          </cell>
          <cell r="C86">
            <v>31.5365</v>
          </cell>
          <cell r="D86">
            <v>29.709700000000002</v>
          </cell>
          <cell r="E86">
            <v>1.8268</v>
          </cell>
          <cell r="F86">
            <v>2.5619000000000001</v>
          </cell>
          <cell r="G86">
            <v>0.21330000000000002</v>
          </cell>
          <cell r="H86">
            <v>2.1353</v>
          </cell>
          <cell r="I86">
            <v>0</v>
          </cell>
          <cell r="J86">
            <v>0.42660000000000003</v>
          </cell>
          <cell r="K86">
            <v>0.21330000000000002</v>
          </cell>
        </row>
        <row r="87">
          <cell r="A87" t="str">
            <v>Екстериторіальна діяльність</v>
          </cell>
          <cell r="B87">
            <v>34.098399999999998</v>
          </cell>
          <cell r="C87">
            <v>31.5365</v>
          </cell>
          <cell r="D87">
            <v>29.709700000000002</v>
          </cell>
          <cell r="E87">
            <v>1.8268</v>
          </cell>
          <cell r="F87">
            <v>2.5619000000000001</v>
          </cell>
          <cell r="G87">
            <v>0.21330000000000002</v>
          </cell>
          <cell r="H87">
            <v>2.1353</v>
          </cell>
          <cell r="I87">
            <v>0</v>
          </cell>
          <cell r="J87">
            <v>0.42660000000000003</v>
          </cell>
          <cell r="K87">
            <v>0.21330000000000002</v>
          </cell>
        </row>
        <row r="88">
          <cell r="A88" t="str">
            <v>2. Кошти фiзичних осiб</v>
          </cell>
          <cell r="B88">
            <v>19002.293000000001</v>
          </cell>
          <cell r="C88">
            <v>4961.6234000000004</v>
          </cell>
          <cell r="D88">
            <v>3491.4944999999998</v>
          </cell>
          <cell r="E88">
            <v>1470.1289000000002</v>
          </cell>
          <cell r="F88">
            <v>14040.669600000001</v>
          </cell>
          <cell r="G88">
            <v>7059.8209000000006</v>
          </cell>
          <cell r="H88">
            <v>7908.8389000000006</v>
          </cell>
          <cell r="I88">
            <v>4018.0207</v>
          </cell>
          <cell r="J88">
            <v>6131.8306999999995</v>
          </cell>
          <cell r="K88">
            <v>3041.8002000000001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CPI_Detail_Old"/>
      <sheetName val="CPI_Detail"/>
      <sheetName val="CPI_Group"/>
      <sheetName val="WPI_Detail"/>
      <sheetName val="CPIGz"/>
      <sheetName val="CPIGCz"/>
      <sheetName val="CPIG12z"/>
      <sheetName val="INF_Table"/>
      <sheetName val="CPI_Table"/>
      <sheetName val="WPI_Table"/>
      <sheetName val="Estimate"/>
      <sheetName val="Graph"/>
      <sheetName val="CPI"/>
      <sheetName val="CPIC"/>
      <sheetName val="CPIz"/>
      <sheetName val="CPICz"/>
      <sheetName val="Mov12z"/>
      <sheetName val="Mov12"/>
      <sheetName val="CPIDz"/>
      <sheetName val="CPID"/>
      <sheetName val="Mov36"/>
      <sheetName val="ZvitCPI"/>
      <sheetName val="ZvitWPI"/>
      <sheetName val="ZvitCORE"/>
      <sheetName val="CPIMA"/>
      <sheetName val="CPIMAC"/>
      <sheetName val="T_CPI_Y"/>
      <sheetName val="T_CPI_M"/>
      <sheetName val="T_CPI_P_Old"/>
      <sheetName val="T_WPI_M"/>
      <sheetName val="T_WPI_MV"/>
      <sheetName val="T_WPI_C"/>
      <sheetName val="T_WPI_CV"/>
      <sheetName val="T_CPI_P"/>
      <sheetName val="CPIQ"/>
      <sheetName val="Forecast"/>
      <sheetName val="I"/>
      <sheetName val="Shock"/>
      <sheetName val="Exog"/>
      <sheetName val="Q"/>
      <sheetName val="Rates"/>
      <sheetName val="Core"/>
      <sheetName val="CoreCPI"/>
      <sheetName val="CoreCPITM"/>
      <sheetName val="Links"/>
      <sheetName val="T"/>
      <sheetName val="De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_Cap"/>
      <sheetName val="in_othsectors"/>
      <sheetName val="ass"/>
      <sheetName val="exp"/>
      <sheetName val="imp"/>
      <sheetName val="nfs"/>
      <sheetName val="oth"/>
      <sheetName val="debt"/>
      <sheetName val="IMFpurch"/>
      <sheetName val="imfrepay"/>
      <sheetName val="gas"/>
      <sheetName val="mtbop"/>
      <sheetName val="cashbop"/>
      <sheetName val="needs"/>
      <sheetName val="Pclubneeds"/>
      <sheetName val="ind"/>
      <sheetName val="cashflow"/>
      <sheetName val="HistCflow"/>
      <sheetName val="WEONEW"/>
      <sheetName val="експ_посл_кв"/>
    </sheetNames>
    <sheetDataSet>
      <sheetData sheetId="0"/>
      <sheetData sheetId="1"/>
      <sheetData sheetId="2"/>
      <sheetData sheetId="3" refreshError="1">
        <row r="7">
          <cell r="A7" t="str">
            <v>zDollarGDP</v>
          </cell>
          <cell r="B7" t="str">
            <v xml:space="preserve">  In billions of U.S. dollars</v>
          </cell>
          <cell r="C7">
            <v>103</v>
          </cell>
          <cell r="D7">
            <v>169.77011494252872</v>
          </cell>
          <cell r="E7">
            <v>18.768726984303285</v>
          </cell>
          <cell r="F7">
            <v>32.722850720418613</v>
          </cell>
          <cell r="G7">
            <v>25.868557052030997</v>
          </cell>
          <cell r="H7">
            <v>34.445670628183365</v>
          </cell>
          <cell r="I7">
            <v>43.328231871689347</v>
          </cell>
          <cell r="J7">
            <v>49.675842621189744</v>
          </cell>
          <cell r="K7">
            <v>41.827558092132087</v>
          </cell>
          <cell r="L7">
            <v>30.766214908034854</v>
          </cell>
          <cell r="M7">
            <v>30.350950987564008</v>
          </cell>
          <cell r="N7">
            <v>32.070984625449789</v>
          </cell>
          <cell r="O7">
            <v>35.766139550363611</v>
          </cell>
          <cell r="P7">
            <v>38.480886498511843</v>
          </cell>
          <cell r="Q7">
            <v>41.268041668434648</v>
          </cell>
          <cell r="R7">
            <v>44.193801680762952</v>
          </cell>
          <cell r="S7">
            <v>46.403491764801103</v>
          </cell>
          <cell r="T7">
            <v>49.698139680101988</v>
          </cell>
          <cell r="U7">
            <v>53.226707597389236</v>
          </cell>
          <cell r="V7">
            <v>57.005803836803871</v>
          </cell>
          <cell r="W7">
            <v>61.053215909216938</v>
          </cell>
          <cell r="X7">
            <v>2.3639774859287055</v>
          </cell>
          <cell r="Y7">
            <v>5.25</v>
          </cell>
          <cell r="Z7">
            <v>6.1338289962825279</v>
          </cell>
          <cell r="AA7">
            <v>5.0209205020920509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10068.38987614432</v>
          </cell>
          <cell r="AS7">
            <v>11372.432432432432</v>
          </cell>
          <cell r="AT7">
            <v>13437.56727664155</v>
          </cell>
          <cell r="AU7">
            <v>14761.424017003188</v>
          </cell>
          <cell r="AV7">
            <v>10667.51398068124</v>
          </cell>
          <cell r="AW7">
            <v>11434.146341463416</v>
          </cell>
          <cell r="AX7">
            <v>12432</v>
          </cell>
          <cell r="AY7">
            <v>8383.265067290813</v>
          </cell>
          <cell r="AZ7">
            <v>7064.5885987082283</v>
          </cell>
          <cell r="BA7">
            <v>7644.0720995176443</v>
          </cell>
          <cell r="BB7">
            <v>8359.8026020637062</v>
          </cell>
          <cell r="BC7">
            <v>7268.5438117251515</v>
          </cell>
          <cell r="BD7">
            <v>5956.9912152269399</v>
          </cell>
          <cell r="BE7">
            <v>7243.8664453052943</v>
          </cell>
          <cell r="BF7">
            <v>9221.5480786909357</v>
          </cell>
          <cell r="BG7">
            <v>7928.0821917808216</v>
          </cell>
        </row>
        <row r="24">
          <cell r="A24" t="str">
            <v>zSDReRate</v>
          </cell>
          <cell r="B24" t="str">
            <v xml:space="preserve">  SDR/US$ [IFS, for 2000 const. from Sept.]</v>
          </cell>
          <cell r="C24">
            <v>1.3574999999999999</v>
          </cell>
          <cell r="D24">
            <v>1.3687499999999999</v>
          </cell>
          <cell r="E24">
            <v>1.4085000000000001</v>
          </cell>
          <cell r="F24">
            <v>1.39625</v>
          </cell>
          <cell r="G24">
            <v>1.4285000000000001</v>
          </cell>
          <cell r="H24">
            <v>1.51725</v>
          </cell>
          <cell r="I24">
            <v>1.4518500000000001</v>
          </cell>
          <cell r="J24">
            <v>1.3761133333333333</v>
          </cell>
          <cell r="K24">
            <v>1.3568091666666666</v>
          </cell>
          <cell r="L24">
            <v>1.3674483333333336</v>
          </cell>
          <cell r="M24">
            <v>1.3205983333333335</v>
          </cell>
          <cell r="N24">
            <v>1.3</v>
          </cell>
          <cell r="O24">
            <v>1.3</v>
          </cell>
          <cell r="P24">
            <v>1.3</v>
          </cell>
          <cell r="Q24">
            <v>1.3</v>
          </cell>
          <cell r="R24">
            <v>1.3</v>
          </cell>
          <cell r="S24">
            <v>1.3</v>
          </cell>
          <cell r="T24">
            <v>1.3</v>
          </cell>
          <cell r="U24">
            <v>1.3</v>
          </cell>
          <cell r="V24">
            <v>1.3</v>
          </cell>
          <cell r="W24">
            <v>1.3</v>
          </cell>
          <cell r="X24">
            <v>1.3879999999999999</v>
          </cell>
          <cell r="Y24">
            <v>1.39</v>
          </cell>
          <cell r="Z24">
            <v>1.4530000000000001</v>
          </cell>
          <cell r="AA24">
            <v>1.403</v>
          </cell>
          <cell r="AB24">
            <v>1.3759999999999999</v>
          </cell>
          <cell r="AC24">
            <v>1.413</v>
          </cell>
          <cell r="AD24">
            <v>1.403</v>
          </cell>
          <cell r="AE24">
            <v>1.393</v>
          </cell>
          <cell r="AF24">
            <v>1.3879999999999999</v>
          </cell>
          <cell r="AG24">
            <v>1.4159999999999999</v>
          </cell>
          <cell r="AH24">
            <v>1.4550000000000001</v>
          </cell>
          <cell r="AI24">
            <v>1.4550000000000001</v>
          </cell>
          <cell r="AJ24">
            <v>1.4931000000000001</v>
          </cell>
          <cell r="AK24">
            <v>1.5660000000000001</v>
          </cell>
          <cell r="AL24">
            <v>1.5170999999999999</v>
          </cell>
          <cell r="AM24">
            <v>1.4927999999999999</v>
          </cell>
          <cell r="AN24">
            <v>1.4653</v>
          </cell>
          <cell r="AO24">
            <v>1.4460999999999999</v>
          </cell>
          <cell r="AP24">
            <v>1.452</v>
          </cell>
          <cell r="AQ24">
            <v>1.444</v>
          </cell>
          <cell r="AR24">
            <v>1.3919999999999999</v>
          </cell>
          <cell r="AS24">
            <v>1.3759999999999999</v>
          </cell>
          <cell r="AT24">
            <v>1.3759999999999999</v>
          </cell>
          <cell r="AU24">
            <v>1.3759999999999999</v>
          </cell>
          <cell r="AV24">
            <v>1.3740000000000001</v>
          </cell>
          <cell r="AW24">
            <v>1.3740000000000001</v>
          </cell>
          <cell r="AX24">
            <v>1.3740000000000001</v>
          </cell>
          <cell r="AY24">
            <v>1.4067700000000001</v>
          </cell>
          <cell r="AZ24">
            <v>1.3819999999999999</v>
          </cell>
          <cell r="BA24">
            <v>1.3480000000000001</v>
          </cell>
          <cell r="BB24">
            <v>1.359</v>
          </cell>
          <cell r="BC24">
            <v>1.383</v>
          </cell>
        </row>
      </sheetData>
      <sheetData sheetId="4"/>
      <sheetData sheetId="5"/>
      <sheetData sheetId="6"/>
      <sheetData sheetId="7" refreshError="1">
        <row r="17">
          <cell r="A17" t="str">
            <v>zReserves</v>
          </cell>
          <cell r="B17" t="str">
            <v xml:space="preserve">    Gross usable reserves from 1998 on</v>
          </cell>
          <cell r="C17">
            <v>0</v>
          </cell>
          <cell r="D17">
            <v>0</v>
          </cell>
          <cell r="E17">
            <v>9.6000000000000002E-2</v>
          </cell>
          <cell r="F17">
            <v>0.13300000000000001</v>
          </cell>
          <cell r="G17">
            <v>0.64600000000000002</v>
          </cell>
          <cell r="H17">
            <v>1.1339999999999999</v>
          </cell>
          <cell r="I17">
            <v>1.994</v>
          </cell>
          <cell r="J17">
            <v>2.375</v>
          </cell>
          <cell r="K17">
            <v>0.78200000000000003</v>
          </cell>
          <cell r="L17">
            <v>1.0900000000000001</v>
          </cell>
          <cell r="M17">
            <v>1.016</v>
          </cell>
          <cell r="N17">
            <v>1.56</v>
          </cell>
          <cell r="O17">
            <v>2.5430000000000001</v>
          </cell>
          <cell r="P17">
            <v>3.0957930000000005</v>
          </cell>
          <cell r="Q17">
            <v>3.7418343030000005</v>
          </cell>
          <cell r="R17">
            <v>4.5037445385130006</v>
          </cell>
          <cell r="S17">
            <v>5.3197504007474237</v>
          </cell>
          <cell r="T17">
            <v>6.1936926792004909</v>
          </cell>
          <cell r="U17">
            <v>7.1296848594237261</v>
          </cell>
          <cell r="V17">
            <v>8.1321324844428116</v>
          </cell>
          <cell r="W17">
            <v>9.2057538908382526</v>
          </cell>
          <cell r="AZ17">
            <v>0.68700000000000006</v>
          </cell>
          <cell r="BA17">
            <v>0.98699999999999999</v>
          </cell>
          <cell r="BB17">
            <v>1.35</v>
          </cell>
          <cell r="BC17">
            <v>1.0900000000000001</v>
          </cell>
          <cell r="BD17">
            <v>1.0740000000000001</v>
          </cell>
          <cell r="BE17">
            <v>0.93899999999999995</v>
          </cell>
          <cell r="BF17">
            <v>0.98599999999999999</v>
          </cell>
          <cell r="BG17">
            <v>1.016</v>
          </cell>
          <cell r="BH17">
            <v>1.028</v>
          </cell>
          <cell r="BI17">
            <v>1.159</v>
          </cell>
          <cell r="BJ17">
            <v>1.2010000000000001</v>
          </cell>
          <cell r="BK17">
            <v>1.56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16-17"/>
      <sheetName val="д17-1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07(98)"/>
    </sheetNames>
    <sheetDataSet>
      <sheetData sheetId="0" refreshError="1">
        <row r="1">
          <cell r="A1" t="str">
            <v>ЗВЕДЕНИЙ БАЛАНСОВИЙ ЗВІТ КОМЕРЦІЙНИХ БАНКІВ УКРАЇНИ
за 1998 рік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09(98) по сек-рам ек-ки"/>
    </sheetNames>
    <sheetDataSet>
      <sheetData sheetId="0" refreshError="1">
        <row r="1">
          <cell r="A1" t="str">
            <v>ЗВЕДЕНИЙ БАЛАНС БАНКІВСЬКОЇ СИСТЕМИ УКРАЇНИ
(резиденти)
на 01.01.99 року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15"/>
    </sheetNames>
    <sheetDataSet>
      <sheetData sheetId="0" refreshError="1">
        <row r="1">
          <cell r="A1" t="str">
            <v>НАЯВНА  ГРОШОВА  МАСА  В  ОБІГУ  УКРАЇНИ  
ТА ЇЇ РОЗМІЩЕННЯ В 1998–2000 РОКАХ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17-1(шаблон)"/>
    </sheetNames>
    <sheetDataSet>
      <sheetData sheetId="0" refreshError="1">
        <row r="1">
          <cell r="A1" t="str">
            <v>КОШТИ НА РАХУНКАХ ПІДПРИЄМСТВ, ОРГАНІЗАЦІЙ ТА НАСЕЛЕННЯ 
В КОМЕРЦІЙНИХ БАНКАХ УКРАЇНИ 
(за видами валют та строками)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17-6"/>
      <sheetName val="т17-4-99"/>
      <sheetName val="т15-0"/>
      <sheetName val="т18"/>
      <sheetName val="т17-3"/>
      <sheetName val="т17-1 "/>
      <sheetName val="т17мб"/>
      <sheetName val="т17-2 "/>
      <sheetName val="т17-5"/>
      <sheetName val="т17-4"/>
      <sheetName val="т18обл"/>
      <sheetName val="т17-4-2000"/>
      <sheetName val="т15"/>
      <sheetName val="т15-0-2000"/>
      <sheetName val="т17-1обл"/>
      <sheetName val="т17-5(на 2001)"/>
      <sheetName val="т18обл(на2001)"/>
      <sheetName val="т17-1 (на 200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КОШТИ НА РАХУНКАХ ПІДПРИЄМСТВ, ОРГАНІЗАЦІЙ ТА НАСЕЛЕННЯ 
В КОМЕРЦІЙНИХ БАНКАХ УКРАЇНИ 
(за формами власності)</v>
          </cell>
          <cell r="G1" t="str">
            <v>Продовження</v>
          </cell>
        </row>
        <row r="2">
          <cell r="A2" t="str">
            <v>(на кінець періоду, млн. грн.)</v>
          </cell>
        </row>
      </sheetData>
      <sheetData sheetId="5" refreshError="1"/>
      <sheetData sheetId="6" refreshError="1"/>
      <sheetData sheetId="7" refreshError="1">
        <row r="1">
          <cell r="A1" t="str">
            <v>КОШТИ НА РАХУНКАХ ПІДПРИЄМСТВ, ОРГАНІЗАЦІЙ ТА НАСЕЛЕННЯ 
В КОМЕРЦІЙНИХ БАНКАХ УКРАЇНИ 
(за секторами економіки)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"/>
      <sheetName val="ТАБЛ (ном)"/>
      <sheetName val="ТАБЛ квед"/>
      <sheetName val="1"/>
      <sheetName val="табл в макропрогноз"/>
      <sheetName val="внески"/>
      <sheetName val="1 (факт)"/>
      <sheetName val="про-ть"/>
      <sheetName val="2"/>
      <sheetName val="ЗВЕД"/>
      <sheetName val="табл для прогноз"/>
      <sheetName val="індекс-дефлятор (Стельмах)"/>
      <sheetName val="cpi-wpi"/>
      <sheetName val="Main (2)"/>
      <sheetName val="TableVA (2)"/>
      <sheetName val="C"/>
      <sheetName val="Data"/>
      <sheetName val="Macro"/>
      <sheetName val="Budget"/>
      <sheetName val="M2N"/>
      <sheetName val="Forecast"/>
      <sheetName val="Program"/>
      <sheetName val="M2"/>
      <sheetName val="IMF"/>
      <sheetName val="Investori"/>
      <sheetName val="IMF05"/>
      <sheetName val="Poezdki Tigipka"/>
      <sheetName val="CPI"/>
      <sheetName val="GDP"/>
      <sheetName val="EXER"/>
      <sheetName val="INCOME"/>
      <sheetName val="WAGES"/>
      <sheetName val="FINRES"/>
      <sheetName val="TRADE"/>
      <sheetName val="RER"/>
      <sheetName val="BUDG"/>
      <sheetName val="MONN"/>
      <sheetName val="MONR"/>
      <sheetName val="CRED"/>
      <sheetName val="Links"/>
      <sheetName val="Velos"/>
      <sheetName val="INF"/>
      <sheetName val="INFyav"/>
      <sheetName val="Forec"/>
      <sheetName val="INFy96"/>
      <sheetName val="Scaling"/>
      <sheetName val="InfRpi99"/>
      <sheetName val="InfRpi00"/>
      <sheetName val="CPIRPI"/>
      <sheetName val="INF92"/>
      <sheetName val="INF96"/>
      <sheetName val="Pro"/>
      <sheetName val="1292"/>
      <sheetName val="1292 (2)"/>
      <sheetName val="1293"/>
      <sheetName val="1293 (2)"/>
      <sheetName val="Test"/>
      <sheetName val=""/>
      <sheetName val="Лист1"/>
      <sheetName val="Work"/>
      <sheetName val="ANALYS"/>
      <sheetName val="DISTR"/>
      <sheetName val="QUAR"/>
      <sheetName val="YEAR"/>
      <sheetName val="F2005"/>
      <sheetName val="MEMP_v"/>
      <sheetName val="vav1"/>
      <sheetName val="MBM3"/>
      <sheetName val="v_m"/>
      <sheetName val="multM3_95"/>
      <sheetName val="passBS"/>
      <sheetName val="passBS98"/>
      <sheetName val="Magr"/>
      <sheetName val="M0Dep"/>
      <sheetName val="M0Dep%"/>
      <sheetName val="rMonAgr"/>
      <sheetName val="nercpi"/>
      <sheetName val="rer95"/>
      <sheetName val="v_q"/>
      <sheetName val="m_q96"/>
      <sheetName val="v_y"/>
      <sheetName val="m_y"/>
      <sheetName val="m_y_iM3"/>
      <sheetName val="minf"/>
      <sheetName val="inf_iM3 "/>
      <sheetName val="dol_y"/>
      <sheetName val="Dep"/>
      <sheetName val="depho"/>
      <sheetName val="rdep99"/>
      <sheetName val="rdep00"/>
      <sheetName val="Distr1%"/>
      <sheetName val="Distr2%"/>
      <sheetName val="DEPnFD"/>
      <sheetName val="DDnTDn"/>
      <sheetName val="DDfTDf+"/>
      <sheetName val="BuSav"/>
      <sheetName val="BuHo_nf"/>
      <sheetName val="DDTDbuho"/>
      <sheetName val="DDho"/>
      <sheetName val="TDho"/>
      <sheetName val="DDbu+"/>
      <sheetName val="TDbu+"/>
      <sheetName val="AnR"/>
      <sheetName val="AnRgr"/>
      <sheetName val="Inf_an"/>
      <sheetName val="Inf_cum2000"/>
      <sheetName val="Inf_an2000"/>
      <sheetName val="ERER_an"/>
      <sheetName val="COMP"/>
      <sheetName val="2001"/>
      <sheetName val="2002"/>
      <sheetName val="2003"/>
      <sheetName val="2004"/>
      <sheetName val="2005"/>
      <sheetName val="2006"/>
      <sheetName val="94-06"/>
      <sheetName val="Macro (2)"/>
      <sheetName val="M2_T"/>
      <sheetName val="ProgramC"/>
      <sheetName val="кварт02_01_02 (2)"/>
      <sheetName val="кварт24_01_02"/>
      <sheetName val="кварт02_01_02 (%)"/>
      <sheetName val="кварт02_01_02"/>
      <sheetName val="14 11 % "/>
      <sheetName val="2001-2002"/>
      <sheetName val="2001_9_11"/>
      <sheetName val="ср97-2002 "/>
      <sheetName val="срав_кв_МЄ"/>
      <sheetName val="ControlSheet"/>
      <sheetName val="FSUOUT"/>
      <sheetName val="labels"/>
      <sheetName val="DEPf"/>
      <sheetName val="BoP-year"/>
      <sheetName val="BoP-status quo_14.06.2013"/>
      <sheetName val="BoP-status quo_08.04.2013"/>
      <sheetName val="Instructions"/>
      <sheetName val="Input_external"/>
      <sheetName val="Table"/>
      <sheetName val="Table_SR"/>
      <sheetName val="ChartPanel"/>
      <sheetName val="Chartdata"/>
      <sheetName val="Table_GEF"/>
      <sheetName val="A1_historical"/>
      <sheetName val="B1_irate"/>
      <sheetName val="B2_GDP"/>
      <sheetName val="B3_CAB"/>
      <sheetName val="B4_Combined"/>
      <sheetName val="B5_Deprec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>
        <row r="3">
          <cell r="E3">
            <v>2004</v>
          </cell>
        </row>
        <row r="6">
          <cell r="L6">
            <v>2</v>
          </cell>
        </row>
        <row r="7">
          <cell r="L7">
            <v>3</v>
          </cell>
        </row>
        <row r="9">
          <cell r="L9">
            <v>5</v>
          </cell>
        </row>
        <row r="11">
          <cell r="L11">
            <v>7</v>
          </cell>
        </row>
        <row r="12">
          <cell r="L12">
            <v>8</v>
          </cell>
        </row>
        <row r="13">
          <cell r="L13">
            <v>9</v>
          </cell>
        </row>
        <row r="14">
          <cell r="G14">
            <v>8</v>
          </cell>
          <cell r="L14">
            <v>10</v>
          </cell>
        </row>
        <row r="15">
          <cell r="G15" t="str">
            <v>серпень</v>
          </cell>
          <cell r="L15">
            <v>11</v>
          </cell>
        </row>
        <row r="16">
          <cell r="L16">
            <v>12</v>
          </cell>
        </row>
        <row r="17">
          <cell r="L17">
            <v>13</v>
          </cell>
        </row>
        <row r="18">
          <cell r="L18">
            <v>14</v>
          </cell>
        </row>
        <row r="19">
          <cell r="L19">
            <v>15</v>
          </cell>
        </row>
        <row r="20">
          <cell r="L20">
            <v>16</v>
          </cell>
        </row>
        <row r="21">
          <cell r="L21">
            <v>17</v>
          </cell>
        </row>
        <row r="22">
          <cell r="L22">
            <v>18</v>
          </cell>
        </row>
        <row r="23">
          <cell r="L23">
            <v>19</v>
          </cell>
        </row>
        <row r="24">
          <cell r="L24">
            <v>20</v>
          </cell>
        </row>
        <row r="25">
          <cell r="L25">
            <v>21</v>
          </cell>
        </row>
        <row r="26">
          <cell r="L26">
            <v>23</v>
          </cell>
        </row>
        <row r="27">
          <cell r="L27">
            <v>25</v>
          </cell>
        </row>
        <row r="28">
          <cell r="L28">
            <v>27</v>
          </cell>
        </row>
        <row r="29">
          <cell r="L29">
            <v>29</v>
          </cell>
        </row>
        <row r="30">
          <cell r="L30">
            <v>30</v>
          </cell>
        </row>
        <row r="31">
          <cell r="L31">
            <v>31</v>
          </cell>
        </row>
        <row r="32">
          <cell r="L32">
            <v>32</v>
          </cell>
        </row>
        <row r="33">
          <cell r="L33">
            <v>33</v>
          </cell>
        </row>
        <row r="34">
          <cell r="L34">
            <v>34</v>
          </cell>
        </row>
        <row r="35">
          <cell r="L35">
            <v>35</v>
          </cell>
        </row>
        <row r="40">
          <cell r="L40">
            <v>40</v>
          </cell>
        </row>
        <row r="41">
          <cell r="L41">
            <v>41</v>
          </cell>
        </row>
        <row r="42">
          <cell r="L42">
            <v>42</v>
          </cell>
        </row>
        <row r="43">
          <cell r="L43">
            <v>43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D2">
            <v>2</v>
          </cell>
          <cell r="V2">
            <v>2</v>
          </cell>
        </row>
        <row r="12">
          <cell r="J12">
            <v>20</v>
          </cell>
        </row>
        <row r="37">
          <cell r="AD37">
            <v>37</v>
          </cell>
        </row>
        <row r="42">
          <cell r="AD42">
            <v>42</v>
          </cell>
        </row>
      </sheetData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71">
          <cell r="B71" t="str">
            <v xml:space="preserve">Algeria             </v>
          </cell>
        </row>
        <row r="72">
          <cell r="B72" t="str">
            <v xml:space="preserve">Antigua and Barbuda </v>
          </cell>
        </row>
        <row r="73">
          <cell r="B73" t="str">
            <v>Argentina</v>
          </cell>
        </row>
        <row r="74">
          <cell r="B74" t="str">
            <v>Armenia</v>
          </cell>
        </row>
        <row r="75">
          <cell r="B75" t="str">
            <v>Azerbaijan</v>
          </cell>
        </row>
        <row r="76">
          <cell r="B76" t="str">
            <v xml:space="preserve">Bahamas, The        </v>
          </cell>
        </row>
        <row r="77">
          <cell r="B77" t="str">
            <v>Bahrain, Kingdom of</v>
          </cell>
        </row>
        <row r="78">
          <cell r="B78" t="str">
            <v xml:space="preserve">Barbados            </v>
          </cell>
        </row>
        <row r="79">
          <cell r="B79" t="str">
            <v>Belarus</v>
          </cell>
        </row>
        <row r="80">
          <cell r="B80" t="str">
            <v xml:space="preserve">Belize              </v>
          </cell>
        </row>
        <row r="81">
          <cell r="B81" t="str">
            <v>Bosnia &amp; Herzegovina</v>
          </cell>
        </row>
        <row r="82">
          <cell r="B82" t="str">
            <v xml:space="preserve">Botswana            </v>
          </cell>
        </row>
        <row r="83">
          <cell r="B83" t="str">
            <v>Brazil</v>
          </cell>
        </row>
        <row r="84">
          <cell r="B84" t="str">
            <v xml:space="preserve">Brunei Darussalam   </v>
          </cell>
        </row>
        <row r="85">
          <cell r="B85" t="str">
            <v xml:space="preserve">Bulgaria            </v>
          </cell>
        </row>
        <row r="86">
          <cell r="B86" t="str">
            <v>Chile</v>
          </cell>
        </row>
        <row r="87">
          <cell r="B87" t="str">
            <v>China,P.R.: Mainland</v>
          </cell>
        </row>
        <row r="88">
          <cell r="B88" t="str">
            <v>Colombia</v>
          </cell>
        </row>
        <row r="89">
          <cell r="B89" t="str">
            <v xml:space="preserve">Costa Rica          </v>
          </cell>
        </row>
        <row r="90">
          <cell r="B90" t="str">
            <v>Croatia</v>
          </cell>
        </row>
        <row r="91">
          <cell r="B91" t="str">
            <v>Czech Rep</v>
          </cell>
        </row>
        <row r="92">
          <cell r="B92" t="str">
            <v>Dominican Republic</v>
          </cell>
        </row>
        <row r="93">
          <cell r="B93" t="str">
            <v>Ecuador</v>
          </cell>
        </row>
        <row r="94">
          <cell r="B94" t="str">
            <v xml:space="preserve">Egypt               </v>
          </cell>
        </row>
        <row r="95">
          <cell r="B95" t="str">
            <v xml:space="preserve">El Salvador         </v>
          </cell>
        </row>
        <row r="96">
          <cell r="B96" t="str">
            <v xml:space="preserve">Equatorial Guinea   </v>
          </cell>
        </row>
        <row r="97">
          <cell r="B97" t="str">
            <v xml:space="preserve">Estonia             </v>
          </cell>
        </row>
        <row r="98">
          <cell r="B98" t="str">
            <v xml:space="preserve">Fiji                </v>
          </cell>
        </row>
        <row r="99">
          <cell r="B99" t="str">
            <v xml:space="preserve">Gabon               </v>
          </cell>
        </row>
        <row r="100">
          <cell r="B100" t="str">
            <v xml:space="preserve">Guatemala           </v>
          </cell>
        </row>
        <row r="101">
          <cell r="B101" t="str">
            <v xml:space="preserve">Hungary             </v>
          </cell>
        </row>
        <row r="102">
          <cell r="B102" t="str">
            <v>Iceland</v>
          </cell>
        </row>
        <row r="103">
          <cell r="B103" t="str">
            <v>India</v>
          </cell>
        </row>
        <row r="104">
          <cell r="B104" t="str">
            <v xml:space="preserve">Indonesia           </v>
          </cell>
        </row>
        <row r="105">
          <cell r="B105" t="str">
            <v>Iran, I.R. of</v>
          </cell>
        </row>
        <row r="106">
          <cell r="B106" t="str">
            <v xml:space="preserve">Iraq                </v>
          </cell>
        </row>
        <row r="107">
          <cell r="B107" t="str">
            <v>Jamaica</v>
          </cell>
        </row>
        <row r="108">
          <cell r="B108" t="str">
            <v>Jordan</v>
          </cell>
        </row>
        <row r="109">
          <cell r="B109" t="str">
            <v xml:space="preserve">Kazakhstan          </v>
          </cell>
        </row>
        <row r="110">
          <cell r="B110" t="str">
            <v>Kuwait</v>
          </cell>
        </row>
        <row r="111">
          <cell r="B111" t="str">
            <v xml:space="preserve">Latvia              </v>
          </cell>
        </row>
        <row r="112">
          <cell r="B112" t="str">
            <v xml:space="preserve">Lebanon             </v>
          </cell>
        </row>
        <row r="113">
          <cell r="B113" t="str">
            <v xml:space="preserve">Libya               </v>
          </cell>
        </row>
        <row r="114">
          <cell r="B114" t="str">
            <v xml:space="preserve">Lithuania           </v>
          </cell>
        </row>
        <row r="115">
          <cell r="B115" t="str">
            <v>Macedonia, FYR</v>
          </cell>
        </row>
        <row r="116">
          <cell r="B116" t="str">
            <v xml:space="preserve">Malaysia            </v>
          </cell>
        </row>
        <row r="117">
          <cell r="B117" t="str">
            <v>Maldives</v>
          </cell>
        </row>
        <row r="118">
          <cell r="B118" t="str">
            <v>Mauritius</v>
          </cell>
        </row>
        <row r="119">
          <cell r="B119" t="str">
            <v>Mexico</v>
          </cell>
        </row>
        <row r="120">
          <cell r="B120" t="str">
            <v>Montenegro, Rep. of</v>
          </cell>
        </row>
        <row r="121">
          <cell r="B121" t="str">
            <v xml:space="preserve">Morocco             </v>
          </cell>
        </row>
        <row r="122">
          <cell r="B122" t="str">
            <v xml:space="preserve">Namibia             </v>
          </cell>
        </row>
        <row r="123">
          <cell r="B123" t="str">
            <v xml:space="preserve">Oman                </v>
          </cell>
        </row>
        <row r="124">
          <cell r="B124" t="str">
            <v>Pakistan</v>
          </cell>
        </row>
        <row r="125">
          <cell r="B125" t="str">
            <v xml:space="preserve">Panama              </v>
          </cell>
        </row>
        <row r="126">
          <cell r="B126" t="str">
            <v xml:space="preserve">Paraguay            </v>
          </cell>
        </row>
        <row r="127">
          <cell r="B127" t="str">
            <v>Peru</v>
          </cell>
        </row>
        <row r="128">
          <cell r="B128" t="str">
            <v>Philippines</v>
          </cell>
        </row>
        <row r="129">
          <cell r="B129" t="str">
            <v xml:space="preserve">Poland              </v>
          </cell>
        </row>
        <row r="130">
          <cell r="B130" t="str">
            <v>Qatar</v>
          </cell>
        </row>
        <row r="131">
          <cell r="B131" t="str">
            <v>Romania</v>
          </cell>
        </row>
        <row r="132">
          <cell r="B132" t="str">
            <v>Russia</v>
          </cell>
        </row>
        <row r="133">
          <cell r="B133" t="str">
            <v>Saudi Arabia</v>
          </cell>
        </row>
        <row r="134">
          <cell r="B134" t="str">
            <v>Serbia, Republic of</v>
          </cell>
        </row>
        <row r="135">
          <cell r="B135" t="str">
            <v>Seychelles</v>
          </cell>
        </row>
        <row r="136">
          <cell r="B136" t="str">
            <v xml:space="preserve">Slovak Republic     </v>
          </cell>
        </row>
        <row r="137">
          <cell r="B137" t="str">
            <v xml:space="preserve">Solomon Islands     </v>
          </cell>
        </row>
        <row r="138">
          <cell r="B138" t="str">
            <v xml:space="preserve">South Africa        </v>
          </cell>
        </row>
        <row r="139">
          <cell r="B139" t="str">
            <v xml:space="preserve">St. Kitts and Nevis </v>
          </cell>
        </row>
        <row r="140">
          <cell r="B140" t="str">
            <v>Suriname</v>
          </cell>
        </row>
        <row r="141">
          <cell r="B141" t="str">
            <v xml:space="preserve">Swaziland           </v>
          </cell>
        </row>
        <row r="142">
          <cell r="B142" t="str">
            <v>Syrian Arab Republic</v>
          </cell>
        </row>
        <row r="143">
          <cell r="B143" t="str">
            <v>Thailand</v>
          </cell>
        </row>
        <row r="144">
          <cell r="B144" t="str">
            <v>Trinidad and Tobago</v>
          </cell>
        </row>
        <row r="145">
          <cell r="B145" t="str">
            <v>Tunisia</v>
          </cell>
        </row>
        <row r="146">
          <cell r="B146" t="str">
            <v>Turkey</v>
          </cell>
        </row>
        <row r="147">
          <cell r="B147" t="str">
            <v xml:space="preserve">Turkmenistan        </v>
          </cell>
        </row>
        <row r="148">
          <cell r="B148" t="str">
            <v>Ukraine</v>
          </cell>
        </row>
        <row r="149">
          <cell r="B149" t="str">
            <v>United Arab Emirates</v>
          </cell>
        </row>
        <row r="150">
          <cell r="B150" t="str">
            <v>Uruguay</v>
          </cell>
        </row>
        <row r="151">
          <cell r="B151" t="str">
            <v>Uzbekistan</v>
          </cell>
        </row>
        <row r="152">
          <cell r="B152" t="str">
            <v>Venezuela, Rep. Bol.</v>
          </cell>
        </row>
      </sheetData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17мб(шаблон)"/>
    </sheetNames>
    <sheetDataSet>
      <sheetData sheetId="0" refreshError="1">
        <row r="1">
          <cell r="A1" t="str">
            <v>ЗАЛУЧЕНІ КОШТИ КОМЕРЦІЙНИХ БАНКІВ 
НА МІЖБАНКІВСЬКОМУ РИНКУ УКРАЇНИ
в 1998–2000 роках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"/>
      <sheetName val="CPI"/>
      <sheetName val="CPI_Detail"/>
      <sheetName val="CPI_Group"/>
      <sheetName val="WPI_Detail"/>
      <sheetName val="CPIGz"/>
      <sheetName val="CPIGCz"/>
      <sheetName val="CPIG12z"/>
      <sheetName val="INF_Table"/>
      <sheetName val="SA"/>
      <sheetName val="CPI_TableAll"/>
      <sheetName val="Estimate"/>
      <sheetName val="TG"/>
      <sheetName val="INF_Table2"/>
      <sheetName val="CPI_Table"/>
      <sheetName val="CPI_Table_E"/>
      <sheetName val="WPI_Table"/>
      <sheetName val="EstimateAlt"/>
      <sheetName val="CPIC"/>
      <sheetName val="CPIz"/>
      <sheetName val="CPICz"/>
      <sheetName val="Mov12z"/>
      <sheetName val="Mov12"/>
      <sheetName val="CPID"/>
      <sheetName val="CPIDz"/>
      <sheetName val="T_CPI_Y"/>
      <sheetName val="T_CPI_M"/>
      <sheetName val="T_WPI_M"/>
      <sheetName val="T_WPI_MV"/>
      <sheetName val="T_WPI_C"/>
      <sheetName val="T_WPI_CV"/>
      <sheetName val="T_CPI_P"/>
      <sheetName val="CPIQ"/>
      <sheetName val="CoreSet"/>
      <sheetName val="CoreTable"/>
      <sheetName val="Core1"/>
      <sheetName val="Core2"/>
      <sheetName val="Core3"/>
      <sheetName val="Core4"/>
      <sheetName val="Core"/>
      <sheetName val="CoreCPI"/>
      <sheetName val="CoreAdm"/>
      <sheetName val="CoreMarket"/>
      <sheetName val="CoreSrc"/>
      <sheetName val="Links"/>
      <sheetName val="I"/>
      <sheetName val="Tc"/>
      <sheetName val="Des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0">
          <cell r="B10">
            <v>12</v>
          </cell>
        </row>
        <row r="19">
          <cell r="B19">
            <v>21</v>
          </cell>
        </row>
        <row r="55">
          <cell r="B55">
            <v>57</v>
          </cell>
        </row>
        <row r="73">
          <cell r="B73">
            <v>75</v>
          </cell>
        </row>
      </sheetData>
      <sheetData sheetId="46" refreshError="1"/>
      <sheetData sheetId="47" refreshError="1"/>
      <sheetData sheetId="4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льт-ор М3, швидкість"/>
      <sheetName val="Лист1"/>
      <sheetName val="Мульт-ор М2, швидкість"/>
    </sheetNames>
    <sheetDataSet>
      <sheetData sheetId="0" refreshError="1"/>
      <sheetData sheetId="1" refreshError="1"/>
      <sheetData sheetId="2" refreshError="1">
        <row r="3">
          <cell r="C3" t="str">
            <v>М2,
млн. грн.</v>
          </cell>
          <cell r="E3" t="str">
            <v>(Мп+Мк)/2,
млн. грн.</v>
          </cell>
        </row>
        <row r="4">
          <cell r="C4">
            <v>1</v>
          </cell>
          <cell r="E4">
            <v>2</v>
          </cell>
        </row>
        <row r="5">
          <cell r="C5">
            <v>12448</v>
          </cell>
          <cell r="E5">
            <v>11717</v>
          </cell>
        </row>
        <row r="6">
          <cell r="C6">
            <v>11919</v>
          </cell>
          <cell r="E6">
            <v>11919</v>
          </cell>
        </row>
        <row r="7">
          <cell r="C7">
            <v>12095</v>
          </cell>
          <cell r="E7">
            <v>12007</v>
          </cell>
        </row>
        <row r="8">
          <cell r="C8">
            <v>12835</v>
          </cell>
          <cell r="E8">
            <v>12465</v>
          </cell>
        </row>
        <row r="9">
          <cell r="C9">
            <v>12835</v>
          </cell>
          <cell r="E9">
            <v>12835</v>
          </cell>
        </row>
        <row r="10">
          <cell r="C10">
            <v>12794</v>
          </cell>
          <cell r="E10">
            <v>12814.5</v>
          </cell>
        </row>
        <row r="11">
          <cell r="C11">
            <v>13116</v>
          </cell>
          <cell r="E11">
            <v>12955</v>
          </cell>
        </row>
        <row r="12">
          <cell r="C12">
            <v>13257</v>
          </cell>
          <cell r="E12">
            <v>13186.5</v>
          </cell>
        </row>
        <row r="13">
          <cell r="C13">
            <v>13257</v>
          </cell>
          <cell r="E13">
            <v>13046</v>
          </cell>
        </row>
        <row r="14">
          <cell r="C14">
            <v>13691</v>
          </cell>
          <cell r="E14">
            <v>13474</v>
          </cell>
        </row>
        <row r="15">
          <cell r="C15">
            <v>13569</v>
          </cell>
          <cell r="E15">
            <v>13630</v>
          </cell>
        </row>
        <row r="16">
          <cell r="C16">
            <v>14142</v>
          </cell>
          <cell r="E16">
            <v>13855.5</v>
          </cell>
        </row>
        <row r="17">
          <cell r="C17">
            <v>14142</v>
          </cell>
          <cell r="E17">
            <v>13699.5</v>
          </cell>
        </row>
        <row r="18">
          <cell r="C18">
            <v>14237</v>
          </cell>
          <cell r="E18">
            <v>14189.5</v>
          </cell>
        </row>
        <row r="19">
          <cell r="C19">
            <v>14538</v>
          </cell>
          <cell r="E19">
            <v>14387.5</v>
          </cell>
        </row>
        <row r="20">
          <cell r="C20">
            <v>15432</v>
          </cell>
          <cell r="E20">
            <v>14985</v>
          </cell>
        </row>
        <row r="21">
          <cell r="C21">
            <v>15432</v>
          </cell>
          <cell r="E21">
            <v>14787</v>
          </cell>
        </row>
        <row r="22">
          <cell r="C22">
            <v>15432</v>
          </cell>
          <cell r="E22">
            <v>13940</v>
          </cell>
        </row>
        <row r="23">
          <cell r="C23">
            <v>14880</v>
          </cell>
          <cell r="E23">
            <v>14880</v>
          </cell>
        </row>
        <row r="24">
          <cell r="C24">
            <v>15090</v>
          </cell>
          <cell r="E24">
            <v>14985</v>
          </cell>
        </row>
        <row r="25">
          <cell r="C25">
            <v>15631</v>
          </cell>
          <cell r="E25">
            <v>15360.5</v>
          </cell>
        </row>
        <row r="26">
          <cell r="C26">
            <v>15631</v>
          </cell>
          <cell r="E26">
            <v>15631</v>
          </cell>
        </row>
        <row r="27">
          <cell r="C27">
            <v>16352</v>
          </cell>
          <cell r="E27">
            <v>15991.5</v>
          </cell>
        </row>
        <row r="28">
          <cell r="C28">
            <v>17161</v>
          </cell>
          <cell r="E28">
            <v>16756.5</v>
          </cell>
        </row>
        <row r="29">
          <cell r="C29">
            <v>18258</v>
          </cell>
          <cell r="E29">
            <v>17709.5</v>
          </cell>
        </row>
        <row r="30">
          <cell r="C30">
            <v>18258</v>
          </cell>
          <cell r="E30">
            <v>16944.5</v>
          </cell>
        </row>
        <row r="31">
          <cell r="C31">
            <v>18498</v>
          </cell>
          <cell r="E31">
            <v>18378</v>
          </cell>
        </row>
        <row r="32">
          <cell r="C32">
            <v>19340</v>
          </cell>
          <cell r="E32">
            <v>18919</v>
          </cell>
        </row>
        <row r="33">
          <cell r="C33">
            <v>20019</v>
          </cell>
          <cell r="E33">
            <v>19679.5</v>
          </cell>
        </row>
        <row r="34">
          <cell r="C34">
            <v>20019</v>
          </cell>
          <cell r="E34">
            <v>19138.5</v>
          </cell>
        </row>
        <row r="35">
          <cell r="C35">
            <v>20402</v>
          </cell>
          <cell r="E35">
            <v>20210.5</v>
          </cell>
        </row>
        <row r="36">
          <cell r="C36">
            <v>20552</v>
          </cell>
          <cell r="E36">
            <v>20477</v>
          </cell>
        </row>
        <row r="37">
          <cell r="C37">
            <v>21714</v>
          </cell>
          <cell r="E37">
            <v>21133</v>
          </cell>
        </row>
        <row r="38">
          <cell r="C38">
            <v>21714</v>
          </cell>
          <cell r="E38">
            <v>20866.5</v>
          </cell>
        </row>
        <row r="39">
          <cell r="C39">
            <v>21714</v>
          </cell>
          <cell r="E39">
            <v>20866.5</v>
          </cell>
        </row>
        <row r="40">
          <cell r="C40">
            <v>21453</v>
          </cell>
          <cell r="E40">
            <v>21583.5</v>
          </cell>
        </row>
        <row r="41">
          <cell r="C41">
            <v>22241</v>
          </cell>
          <cell r="E41">
            <v>21847</v>
          </cell>
        </row>
        <row r="42">
          <cell r="C42">
            <v>23275</v>
          </cell>
          <cell r="E42">
            <v>22758</v>
          </cell>
        </row>
        <row r="43">
          <cell r="C43">
            <v>23275</v>
          </cell>
          <cell r="E43">
            <v>22494.5</v>
          </cell>
        </row>
        <row r="44">
          <cell r="C44">
            <v>24405</v>
          </cell>
          <cell r="E44">
            <v>23840</v>
          </cell>
        </row>
        <row r="45">
          <cell r="C45">
            <v>25350</v>
          </cell>
          <cell r="E45">
            <v>24877.5</v>
          </cell>
        </row>
        <row r="46">
          <cell r="C46">
            <v>26359</v>
          </cell>
          <cell r="E46">
            <v>25854.5</v>
          </cell>
        </row>
        <row r="47">
          <cell r="C47">
            <v>26359</v>
          </cell>
          <cell r="E47">
            <v>24817</v>
          </cell>
        </row>
        <row r="48">
          <cell r="C48">
            <v>27483</v>
          </cell>
          <cell r="E48">
            <v>26921</v>
          </cell>
        </row>
        <row r="49">
          <cell r="C49">
            <v>28778</v>
          </cell>
          <cell r="E49">
            <v>28130.5</v>
          </cell>
        </row>
        <row r="50">
          <cell r="C50">
            <v>28076</v>
          </cell>
          <cell r="E50">
            <v>28427</v>
          </cell>
        </row>
        <row r="51">
          <cell r="C51">
            <v>28076</v>
          </cell>
          <cell r="E51">
            <v>27217.5</v>
          </cell>
        </row>
        <row r="52">
          <cell r="C52">
            <v>28035</v>
          </cell>
          <cell r="E52">
            <v>28055.5</v>
          </cell>
        </row>
        <row r="53">
          <cell r="C53">
            <v>28663</v>
          </cell>
          <cell r="E53">
            <v>28349</v>
          </cell>
        </row>
        <row r="54">
          <cell r="C54">
            <v>31387</v>
          </cell>
          <cell r="E54">
            <v>30025</v>
          </cell>
        </row>
        <row r="55">
          <cell r="C55">
            <v>31387</v>
          </cell>
          <cell r="E55">
            <v>29731.5</v>
          </cell>
        </row>
        <row r="56">
          <cell r="C56">
            <v>31387</v>
          </cell>
          <cell r="E56">
            <v>26550.5</v>
          </cell>
        </row>
        <row r="78">
          <cell r="E78">
            <v>96.047874329884053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General"/>
      <sheetName val="WagExp_OLD2"/>
      <sheetName val="Deflated"/>
      <sheetName val="Form"/>
      <sheetName val="MC"/>
    </sheetNames>
    <sheetDataSet>
      <sheetData sheetId="0">
        <row r="139">
          <cell r="BB139" t="e">
            <v>#REF!</v>
          </cell>
        </row>
        <row r="146">
          <cell r="N146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відники"/>
      <sheetName val="Лист1"/>
      <sheetName val="Все-все-все"/>
    </sheetNames>
    <sheetDataSet>
      <sheetData sheetId="0" refreshError="1">
        <row r="27">
          <cell r="A27" t="str">
            <v>UCUU</v>
          </cell>
          <cell r="B27">
            <v>351005</v>
          </cell>
          <cell r="C27" t="str">
            <v>Укрсиббанк-186</v>
          </cell>
        </row>
        <row r="28">
          <cell r="A28" t="str">
            <v>UCVF</v>
          </cell>
          <cell r="B28">
            <v>351005</v>
          </cell>
          <cell r="C28" t="str">
            <v>Укрсиббанк-206</v>
          </cell>
        </row>
        <row r="29">
          <cell r="A29" t="str">
            <v>UCI9</v>
          </cell>
          <cell r="B29">
            <v>351005</v>
          </cell>
          <cell r="C29" t="str">
            <v>Укрсиббанк-463</v>
          </cell>
        </row>
        <row r="30">
          <cell r="A30" t="str">
            <v>UCX7</v>
          </cell>
          <cell r="B30">
            <v>351005</v>
          </cell>
          <cell r="C30" t="str">
            <v>Укрсиббанк-793</v>
          </cell>
        </row>
        <row r="31">
          <cell r="A31" t="str">
            <v>erst</v>
          </cell>
          <cell r="B31">
            <v>380009</v>
          </cell>
          <cell r="C31" t="str">
            <v>ВАТ "Ерсте Банк"</v>
          </cell>
        </row>
        <row r="32">
          <cell r="A32" t="str">
            <v>U0HD</v>
          </cell>
          <cell r="B32">
            <v>399012</v>
          </cell>
          <cell r="C32" t="str">
            <v>Державна скарбниця</v>
          </cell>
        </row>
        <row r="33">
          <cell r="A33" t="str">
            <v>U0HG</v>
          </cell>
          <cell r="B33">
            <v>399131</v>
          </cell>
          <cell r="C33" t="str">
            <v>ГУП НБУ</v>
          </cell>
        </row>
        <row r="34">
          <cell r="A34" t="str">
            <v>U0HH</v>
          </cell>
          <cell r="B34">
            <v>399119</v>
          </cell>
          <cell r="C34" t="str">
            <v>Центральний апарат НБУ</v>
          </cell>
        </row>
        <row r="35">
          <cell r="A35" t="str">
            <v>U0HK</v>
          </cell>
          <cell r="B35">
            <v>399090</v>
          </cell>
          <cell r="C35" t="str">
            <v>Виробничо-ремонтний комп.НБ</v>
          </cell>
        </row>
        <row r="36">
          <cell r="A36" t="str">
            <v>U0HM</v>
          </cell>
          <cell r="B36">
            <v>399056</v>
          </cell>
          <cell r="C36" t="str">
            <v>Фабрика банкнотного паперу</v>
          </cell>
        </row>
        <row r="37">
          <cell r="A37" t="str">
            <v>U0HP</v>
          </cell>
          <cell r="B37">
            <v>399023</v>
          </cell>
          <cell r="C37" t="str">
            <v>Центральна РП НБУ</v>
          </cell>
        </row>
        <row r="38">
          <cell r="A38" t="str">
            <v>U0OM</v>
          </cell>
          <cell r="B38">
            <v>380559</v>
          </cell>
          <cell r="C38" t="str">
            <v>УДППЗ "Укрпошта"</v>
          </cell>
        </row>
        <row r="39">
          <cell r="A39" t="str">
            <v>U0PW</v>
          </cell>
          <cell r="B39">
            <v>399120</v>
          </cell>
          <cell r="C39" t="str">
            <v>Ауд.Ф"ПрайсвотерхаусКуперс"</v>
          </cell>
        </row>
        <row r="40">
          <cell r="A40" t="str">
            <v>U0TS</v>
          </cell>
          <cell r="B40">
            <v>399391</v>
          </cell>
          <cell r="C40" t="str">
            <v>УНІВЕРСИТЕТ БС НБУ м.КИЇВ</v>
          </cell>
        </row>
        <row r="41">
          <cell r="A41" t="str">
            <v>U1AA</v>
          </cell>
          <cell r="B41">
            <v>300012</v>
          </cell>
          <cell r="C41" t="str">
            <v>ПРОМІНВЕСТБАНК</v>
          </cell>
        </row>
        <row r="42">
          <cell r="A42" t="str">
            <v>U1AB</v>
          </cell>
          <cell r="B42">
            <v>300380</v>
          </cell>
          <cell r="C42" t="str">
            <v>ЦЕНТРАЛЬНА РП ПІБ, М.КИЇВ</v>
          </cell>
        </row>
        <row r="43">
          <cell r="A43" t="str">
            <v>U1HA</v>
          </cell>
          <cell r="B43">
            <v>300001</v>
          </cell>
          <cell r="C43" t="str">
            <v>"НАЦІОНАЛЬНИЙ БАНК"</v>
          </cell>
        </row>
        <row r="44">
          <cell r="A44" t="str">
            <v>U1HB</v>
          </cell>
          <cell r="B44">
            <v>300302</v>
          </cell>
          <cell r="C44" t="str">
            <v>Центральне сховище НБУ</v>
          </cell>
        </row>
        <row r="45">
          <cell r="A45" t="str">
            <v>U1HF</v>
          </cell>
          <cell r="B45">
            <v>399045</v>
          </cell>
          <cell r="C45" t="str">
            <v>Банкнотно-монетний двір</v>
          </cell>
        </row>
        <row r="46">
          <cell r="A46" t="str">
            <v>U1HS</v>
          </cell>
          <cell r="B46">
            <v>399261</v>
          </cell>
          <cell r="C46" t="str">
            <v>Господ.-екс.упр.НБУ</v>
          </cell>
        </row>
        <row r="47">
          <cell r="A47" t="str">
            <v>U1HT</v>
          </cell>
          <cell r="B47">
            <v>399034</v>
          </cell>
          <cell r="C47" t="str">
            <v>ІТЦ НБУ</v>
          </cell>
        </row>
        <row r="48">
          <cell r="A48" t="str">
            <v>U1QK</v>
          </cell>
          <cell r="B48">
            <v>820172</v>
          </cell>
          <cell r="C48" t="str">
            <v>ДЕРЖКАЗНАЧЕЙСТВО УКРАЇНИ</v>
          </cell>
        </row>
        <row r="49">
          <cell r="A49" t="str">
            <v>U1WF</v>
          </cell>
          <cell r="B49">
            <v>300926</v>
          </cell>
          <cell r="C49" t="str">
            <v>АТ "УФГ"</v>
          </cell>
        </row>
        <row r="50">
          <cell r="A50" t="str">
            <v>U9QK</v>
          </cell>
          <cell r="B50">
            <v>824509</v>
          </cell>
          <cell r="C50" t="str">
            <v>ГУ ДК УКРАЇНИ У СЕВАСТ.</v>
          </cell>
        </row>
        <row r="51">
          <cell r="A51" t="str">
            <v>UAAA</v>
          </cell>
          <cell r="B51">
            <v>302571</v>
          </cell>
          <cell r="C51" t="str">
            <v>Ф."ВІДДІЛЕН. ПІБ,М.ВІННИЦЯ"</v>
          </cell>
        </row>
        <row r="52">
          <cell r="A52" t="str">
            <v>UAAC</v>
          </cell>
          <cell r="B52">
            <v>302322</v>
          </cell>
          <cell r="C52" t="str">
            <v>Ф.ВІД.ПІБ В М.ЖМЕРИНКА ВІН.</v>
          </cell>
        </row>
        <row r="53">
          <cell r="A53" t="str">
            <v>UAAE</v>
          </cell>
          <cell r="B53">
            <v>302485</v>
          </cell>
          <cell r="C53" t="str">
            <v>Ф.ВІД.ПІБ В М.ЛАДИЖИН ВІН.</v>
          </cell>
        </row>
        <row r="54">
          <cell r="A54" t="str">
            <v>UACA</v>
          </cell>
          <cell r="B54">
            <v>302010</v>
          </cell>
          <cell r="C54" t="str">
            <v>Вінниц.обл.філ.АКБ"УСБ"</v>
          </cell>
        </row>
        <row r="55">
          <cell r="A55" t="str">
            <v>UAFE</v>
          </cell>
          <cell r="B55">
            <v>302775</v>
          </cell>
          <cell r="C55" t="str">
            <v>Вінницька ф. ВАТ"КРЕДОБАНК"</v>
          </cell>
        </row>
        <row r="56">
          <cell r="A56" t="str">
            <v>UAFF</v>
          </cell>
          <cell r="B56">
            <v>302805</v>
          </cell>
          <cell r="C56" t="str">
            <v>Вінницька ФАБ "КР"</v>
          </cell>
        </row>
        <row r="57">
          <cell r="A57" t="str">
            <v>UAGA</v>
          </cell>
          <cell r="B57">
            <v>302429</v>
          </cell>
          <cell r="C57" t="str">
            <v>Ф-я Укрексімбанк, Вінниця</v>
          </cell>
        </row>
        <row r="58">
          <cell r="A58" t="str">
            <v>UAHA</v>
          </cell>
          <cell r="B58">
            <v>302504</v>
          </cell>
          <cell r="C58" t="str">
            <v>Упр. НБУ у Вінницькій обл.</v>
          </cell>
        </row>
        <row r="59">
          <cell r="A59" t="str">
            <v>UAIC</v>
          </cell>
          <cell r="B59">
            <v>302623</v>
          </cell>
          <cell r="C59" t="str">
            <v>Вінн.ФВАТ "КРЕДИТПРОМБАНК"</v>
          </cell>
        </row>
        <row r="60">
          <cell r="A60" t="str">
            <v>UAIH</v>
          </cell>
          <cell r="B60">
            <v>302333</v>
          </cell>
          <cell r="C60" t="str">
            <v>Вінницька ФАТ"Укрінбанк"</v>
          </cell>
        </row>
        <row r="61">
          <cell r="A61" t="str">
            <v>UAIJ</v>
          </cell>
          <cell r="B61">
            <v>302247</v>
          </cell>
          <cell r="C61" t="str">
            <v>ОД "Райффайзен Банк Аваль"</v>
          </cell>
        </row>
        <row r="62">
          <cell r="A62" t="str">
            <v>UAIL</v>
          </cell>
          <cell r="B62">
            <v>302731</v>
          </cell>
          <cell r="C62" t="str">
            <v>ФАБ "Енергобанк"в м.Вінниці</v>
          </cell>
        </row>
        <row r="63">
          <cell r="A63" t="str">
            <v>UAIN</v>
          </cell>
          <cell r="B63">
            <v>302559</v>
          </cell>
          <cell r="C63" t="str">
            <v>Вінницька Ф ВАТ ВТБ Банк</v>
          </cell>
        </row>
        <row r="64">
          <cell r="A64" t="str">
            <v>UAIO</v>
          </cell>
          <cell r="B64">
            <v>302689</v>
          </cell>
          <cell r="C64" t="str">
            <v>Вінницька філія ПриватБанку</v>
          </cell>
        </row>
        <row r="65">
          <cell r="A65" t="str">
            <v>UAIP</v>
          </cell>
          <cell r="B65">
            <v>302894</v>
          </cell>
          <cell r="C65" t="str">
            <v>ФАКБ"НК" в Козятин</v>
          </cell>
        </row>
        <row r="66">
          <cell r="A66" t="str">
            <v>UAIQ</v>
          </cell>
          <cell r="B66">
            <v>302355</v>
          </cell>
          <cell r="C66" t="str">
            <v>Ф ВАТ КБ "НАДРА" В.РУ</v>
          </cell>
        </row>
        <row r="67">
          <cell r="A67" t="str">
            <v>UAIR</v>
          </cell>
          <cell r="B67">
            <v>302430</v>
          </cell>
          <cell r="C67" t="str">
            <v>Вінниц.ф-я ВАТ СКБ"Дністер"</v>
          </cell>
        </row>
        <row r="68">
          <cell r="A68" t="str">
            <v>UAIT</v>
          </cell>
          <cell r="B68">
            <v>302515</v>
          </cell>
          <cell r="C68" t="str">
            <v>Вінниц.ф. ТОВ "УКРПРОМБАНК"</v>
          </cell>
        </row>
        <row r="69">
          <cell r="A69" t="str">
            <v>UAIU</v>
          </cell>
          <cell r="B69">
            <v>302537</v>
          </cell>
          <cell r="C69" t="str">
            <v>Філ.Він.дир.АТ"ІНДЕКС-БАНК"</v>
          </cell>
        </row>
        <row r="70">
          <cell r="A70" t="str">
            <v>UAIY</v>
          </cell>
          <cell r="B70">
            <v>302560</v>
          </cell>
          <cell r="C70" t="str">
            <v>Жмеринс. філ.АБ "Експр-Банк</v>
          </cell>
        </row>
        <row r="71">
          <cell r="A71" t="str">
            <v>UAJD</v>
          </cell>
          <cell r="B71">
            <v>302690</v>
          </cell>
          <cell r="C71" t="str">
            <v>ВІННИЦЬКАФ АКБ "ІМЕКСБАНК"</v>
          </cell>
        </row>
        <row r="72">
          <cell r="A72" t="str">
            <v>UAJF</v>
          </cell>
          <cell r="B72">
            <v>302708</v>
          </cell>
          <cell r="C72" t="str">
            <v>ВФ ВАТ "ПІРЕУС БАНК МКБ"</v>
          </cell>
        </row>
        <row r="73">
          <cell r="A73" t="str">
            <v>UAJM</v>
          </cell>
          <cell r="B73">
            <v>302786</v>
          </cell>
          <cell r="C73" t="str">
            <v>Вінниц.ф-я ВАТ КБ"Хрещатик"</v>
          </cell>
        </row>
        <row r="74">
          <cell r="A74" t="str">
            <v>UAKF</v>
          </cell>
          <cell r="B74">
            <v>302719</v>
          </cell>
          <cell r="C74" t="str">
            <v>Вінницька Ф"БРОКБІЗНЕСБАНК"</v>
          </cell>
        </row>
        <row r="75">
          <cell r="A75" t="str">
            <v>UAKG</v>
          </cell>
          <cell r="B75">
            <v>302861</v>
          </cell>
          <cell r="C75" t="str">
            <v>Вінницька філія АКБ "СЄБ"</v>
          </cell>
        </row>
        <row r="76">
          <cell r="A76" t="str">
            <v>UAKI</v>
          </cell>
          <cell r="B76">
            <v>302816</v>
          </cell>
          <cell r="C76" t="str">
            <v>Вінницька філія АКБ "Форум"</v>
          </cell>
        </row>
        <row r="77">
          <cell r="A77" t="str">
            <v>UAKJ</v>
          </cell>
          <cell r="B77">
            <v>302720</v>
          </cell>
          <cell r="C77" t="str">
            <v>Філія ЗАТ "ОТП Банк"</v>
          </cell>
        </row>
        <row r="78">
          <cell r="A78" t="str">
            <v>UAKK</v>
          </cell>
          <cell r="B78">
            <v>302753</v>
          </cell>
          <cell r="C78" t="str">
            <v>Він. Філ ВАТ АБ"Укргазбанк"</v>
          </cell>
        </row>
        <row r="79">
          <cell r="A79" t="str">
            <v>UALA</v>
          </cell>
          <cell r="B79">
            <v>302076</v>
          </cell>
          <cell r="C79" t="str">
            <v>ФВінницьке обласне уВАТОщад</v>
          </cell>
        </row>
        <row r="80">
          <cell r="A80" t="str">
            <v>UALF</v>
          </cell>
          <cell r="B80">
            <v>362061</v>
          </cell>
          <cell r="C80" t="str">
            <v>ФВінницьке районне вВАТОщад</v>
          </cell>
        </row>
        <row r="81">
          <cell r="A81" t="str">
            <v>UALH</v>
          </cell>
          <cell r="B81">
            <v>362083</v>
          </cell>
          <cell r="C81" t="str">
            <v>ФЖмеринське відділенВАТОщад</v>
          </cell>
        </row>
        <row r="82">
          <cell r="A82" t="str">
            <v>UALI</v>
          </cell>
          <cell r="B82">
            <v>362191</v>
          </cell>
          <cell r="C82" t="str">
            <v>ФІллінецьке відділенВАТОщад</v>
          </cell>
        </row>
        <row r="83">
          <cell r="A83" t="str">
            <v>UALJ</v>
          </cell>
          <cell r="B83">
            <v>362102</v>
          </cell>
          <cell r="C83" t="str">
            <v>ФКозятинське відділеВАТОщад</v>
          </cell>
        </row>
        <row r="84">
          <cell r="A84" t="str">
            <v>UALO</v>
          </cell>
          <cell r="B84">
            <v>362157</v>
          </cell>
          <cell r="C84" t="str">
            <v>ФМогилів-Подільське ВАТОщад</v>
          </cell>
        </row>
        <row r="85">
          <cell r="A85" t="str">
            <v>UALR</v>
          </cell>
          <cell r="B85">
            <v>362180</v>
          </cell>
          <cell r="C85" t="str">
            <v>ФОратівське відділенВАТОщад</v>
          </cell>
        </row>
        <row r="86">
          <cell r="A86" t="str">
            <v>UALZ</v>
          </cell>
          <cell r="B86">
            <v>362265</v>
          </cell>
          <cell r="C86" t="str">
            <v>ФХмільницьке відділеВАТОщад</v>
          </cell>
        </row>
        <row r="87">
          <cell r="A87" t="str">
            <v>UAMI</v>
          </cell>
          <cell r="B87">
            <v>362317</v>
          </cell>
          <cell r="C87" t="str">
            <v>ФВінницьке міське віВАТОщад</v>
          </cell>
        </row>
        <row r="88">
          <cell r="A88" t="str">
            <v>UAQK</v>
          </cell>
          <cell r="B88">
            <v>802015</v>
          </cell>
          <cell r="C88" t="str">
            <v>ГУДКУ у Вінницькій області</v>
          </cell>
        </row>
        <row r="89">
          <cell r="A89" t="str">
            <v>UAW2</v>
          </cell>
          <cell r="B89">
            <v>302548</v>
          </cell>
          <cell r="C89" t="str">
            <v>Перша ФАТ "УФГ", м.Вінниця</v>
          </cell>
        </row>
        <row r="90">
          <cell r="A90" t="str">
            <v>UBAA</v>
          </cell>
          <cell r="B90">
            <v>303138</v>
          </cell>
          <cell r="C90" t="str">
            <v>Ф."ВІДДІЛЕННЯ ПІБ, М.ЛУЦЬК"</v>
          </cell>
        </row>
        <row r="91">
          <cell r="A91" t="str">
            <v>UBAB</v>
          </cell>
          <cell r="B91">
            <v>303194</v>
          </cell>
          <cell r="C91" t="str">
            <v>ФІЛІЯ ВІД.ПІБ В М.КОВЕЛЬ</v>
          </cell>
        </row>
        <row r="92">
          <cell r="A92" t="str">
            <v>UBAC</v>
          </cell>
          <cell r="B92">
            <v>303310</v>
          </cell>
          <cell r="C92" t="str">
            <v>Ф. ВІД.ПІБ В М.НОВОВОЛИНСЬК</v>
          </cell>
        </row>
        <row r="93">
          <cell r="A93" t="str">
            <v>UBCA</v>
          </cell>
          <cell r="B93">
            <v>303019</v>
          </cell>
          <cell r="C93" t="str">
            <v>Волинь.обл.філія АКБ"УСБ"</v>
          </cell>
        </row>
        <row r="94">
          <cell r="A94" t="str">
            <v>UBFA</v>
          </cell>
          <cell r="B94">
            <v>303655</v>
          </cell>
          <cell r="C94" t="str">
            <v>Волинська ФАКБ "ІМЕКСБАНК"</v>
          </cell>
        </row>
        <row r="95">
          <cell r="A95" t="str">
            <v>UBFB</v>
          </cell>
          <cell r="B95">
            <v>303707</v>
          </cell>
          <cell r="C95" t="str">
            <v>ВолинськаФВАТКБ"Хрещатик"</v>
          </cell>
        </row>
        <row r="96">
          <cell r="A96" t="str">
            <v>UBGB</v>
          </cell>
          <cell r="B96">
            <v>303547</v>
          </cell>
          <cell r="C96" t="str">
            <v>Ф-я Укрексімбанк, Луцьк</v>
          </cell>
        </row>
        <row r="97">
          <cell r="A97" t="str">
            <v>UBHA</v>
          </cell>
          <cell r="B97">
            <v>303020</v>
          </cell>
          <cell r="C97" t="str">
            <v>Упр. НБУ у Волинській обл.</v>
          </cell>
        </row>
        <row r="98">
          <cell r="A98" t="str">
            <v>UBIA</v>
          </cell>
          <cell r="B98">
            <v>303224</v>
          </cell>
          <cell r="C98" t="str">
            <v>Волинська Ф.ВАТ "КРЕДОБАНК"</v>
          </cell>
        </row>
        <row r="99">
          <cell r="A99" t="str">
            <v>UBIF</v>
          </cell>
          <cell r="B99">
            <v>303279</v>
          </cell>
          <cell r="C99" t="str">
            <v>АКБ "ГРАДОБАНК"Луцька ф-я</v>
          </cell>
        </row>
        <row r="100">
          <cell r="A100" t="str">
            <v>UBIG</v>
          </cell>
          <cell r="B100">
            <v>303440</v>
          </cell>
          <cell r="C100" t="str">
            <v>Волинське ГРУ Приватбанку</v>
          </cell>
        </row>
        <row r="101">
          <cell r="A101" t="str">
            <v>UBIV</v>
          </cell>
          <cell r="B101">
            <v>303569</v>
          </cell>
          <cell r="C101" t="str">
            <v>ОДВАТ"Райффайзен Банк Аваль</v>
          </cell>
        </row>
        <row r="102">
          <cell r="A102" t="str">
            <v>UBIZ</v>
          </cell>
          <cell r="B102">
            <v>303343</v>
          </cell>
          <cell r="C102" t="str">
            <v>Луцька ФАТ "Укрінбанк"</v>
          </cell>
        </row>
        <row r="103">
          <cell r="A103" t="str">
            <v>UBJA</v>
          </cell>
          <cell r="B103">
            <v>303484</v>
          </cell>
          <cell r="C103" t="str">
            <v>КБ "Західінкомбанк" ТзОВ</v>
          </cell>
        </row>
        <row r="104">
          <cell r="A104" t="str">
            <v>UBJC</v>
          </cell>
          <cell r="B104">
            <v>303536</v>
          </cell>
          <cell r="C104" t="str">
            <v>УніКредит Банк ТзОВ</v>
          </cell>
        </row>
        <row r="105">
          <cell r="A105" t="str">
            <v>UBJE</v>
          </cell>
          <cell r="B105">
            <v>303473</v>
          </cell>
          <cell r="C105" t="str">
            <v>Луцька філія ВАТ ВТБ Банк</v>
          </cell>
        </row>
        <row r="106">
          <cell r="A106" t="str">
            <v>UBJG</v>
          </cell>
          <cell r="B106">
            <v>303525</v>
          </cell>
          <cell r="C106" t="str">
            <v>ВАТКБ"Надра"Луцьке РУ</v>
          </cell>
        </row>
        <row r="107">
          <cell r="A107" t="str">
            <v>UBJH</v>
          </cell>
          <cell r="B107">
            <v>303592</v>
          </cell>
          <cell r="C107" t="str">
            <v>Волин.ф.АБ "Брокбізнесбанк"</v>
          </cell>
        </row>
        <row r="108">
          <cell r="A108" t="str">
            <v>UBJL</v>
          </cell>
          <cell r="B108">
            <v>303008</v>
          </cell>
          <cell r="C108" t="str">
            <v>Волин.ф. ТОВ "УКРПРОМБАНК"</v>
          </cell>
        </row>
        <row r="109">
          <cell r="A109" t="str">
            <v>UBJO</v>
          </cell>
          <cell r="B109">
            <v>303633</v>
          </cell>
          <cell r="C109" t="str">
            <v>Волиньска дир."ІНДЕКС-БАНК"</v>
          </cell>
        </row>
        <row r="110">
          <cell r="A110" t="str">
            <v>UBJT</v>
          </cell>
          <cell r="B110">
            <v>303741</v>
          </cell>
          <cell r="C110" t="str">
            <v>ФВАТ"Кредитпромбанк", Луцьк</v>
          </cell>
        </row>
        <row r="111">
          <cell r="A111" t="str">
            <v>UBJU</v>
          </cell>
          <cell r="B111">
            <v>303644</v>
          </cell>
          <cell r="C111" t="str">
            <v>Луцька філія АКБ "Форум"</v>
          </cell>
        </row>
        <row r="112">
          <cell r="A112" t="str">
            <v>UBJV</v>
          </cell>
          <cell r="B112">
            <v>303763</v>
          </cell>
          <cell r="C112" t="str">
            <v>Філія ЗАТ "ОТП Банк"</v>
          </cell>
        </row>
        <row r="113">
          <cell r="A113" t="str">
            <v>UBJW</v>
          </cell>
          <cell r="B113">
            <v>303677</v>
          </cell>
          <cell r="C113" t="str">
            <v>Волинська ФВАТ"ВіЕйБі Банк"</v>
          </cell>
        </row>
        <row r="114">
          <cell r="A114" t="str">
            <v>UBLA</v>
          </cell>
          <cell r="B114">
            <v>303398</v>
          </cell>
          <cell r="C114" t="str">
            <v>ФВолинське обласне уВАТОщад</v>
          </cell>
        </row>
        <row r="115">
          <cell r="A115" t="str">
            <v>UBLC</v>
          </cell>
          <cell r="B115">
            <v>303321</v>
          </cell>
          <cell r="C115" t="str">
            <v>ФНововолинське віддіВАТОщад</v>
          </cell>
        </row>
        <row r="116">
          <cell r="A116" t="str">
            <v>UBQK</v>
          </cell>
          <cell r="B116">
            <v>803014</v>
          </cell>
          <cell r="C116" t="str">
            <v>ГУДКУ У ВОЛИНСЬКІЙ ОБЛАСТІ</v>
          </cell>
        </row>
        <row r="117">
          <cell r="A117" t="str">
            <v>UC8A</v>
          </cell>
          <cell r="B117">
            <v>805283</v>
          </cell>
          <cell r="C117" t="str">
            <v>ВДК У ПОКРОВСЬКОМУ Р-НІ  ДН</v>
          </cell>
        </row>
        <row r="118">
          <cell r="A118" t="str">
            <v>UC8B</v>
          </cell>
          <cell r="B118">
            <v>805294</v>
          </cell>
          <cell r="C118" t="str">
            <v>ВДК У П"ЯТИХАТСЬКОМУ Р-НІ</v>
          </cell>
        </row>
        <row r="119">
          <cell r="A119" t="str">
            <v>UC8C</v>
          </cell>
          <cell r="B119">
            <v>805302</v>
          </cell>
          <cell r="C119" t="str">
            <v>ВДК У СИНЕЛЬНИКіВСЬКОМУ Р-Н</v>
          </cell>
        </row>
        <row r="120">
          <cell r="A120" t="str">
            <v>UC8D</v>
          </cell>
          <cell r="B120">
            <v>805313</v>
          </cell>
          <cell r="C120" t="str">
            <v>ВДК У СОЛОНЯНСЬКОМУ Р-НІ  Д</v>
          </cell>
        </row>
        <row r="121">
          <cell r="A121" t="str">
            <v>UC8E</v>
          </cell>
          <cell r="B121">
            <v>805324</v>
          </cell>
          <cell r="C121" t="str">
            <v>ВДК У СОФіЇВСЬКОМУ Р-НІ  ДН</v>
          </cell>
        </row>
        <row r="122">
          <cell r="A122" t="str">
            <v>UC8F</v>
          </cell>
          <cell r="B122">
            <v>805335</v>
          </cell>
          <cell r="C122" t="str">
            <v>ВДК У ТОМАКіВСЬКОМУ Р-НІ  Д</v>
          </cell>
        </row>
        <row r="123">
          <cell r="A123" t="str">
            <v>UC8G</v>
          </cell>
          <cell r="B123">
            <v>805346</v>
          </cell>
          <cell r="C123" t="str">
            <v>ВДК У ЦАРИЧАНСЬКОМУ Р-НІ  Д</v>
          </cell>
        </row>
        <row r="124">
          <cell r="A124" t="str">
            <v>UC8H</v>
          </cell>
          <cell r="B124">
            <v>805357</v>
          </cell>
          <cell r="C124" t="str">
            <v>ВДК У ШИРОКіВСЬКОМУ Р-НІ  Д</v>
          </cell>
        </row>
        <row r="125">
          <cell r="A125" t="str">
            <v>UC8I</v>
          </cell>
          <cell r="B125">
            <v>805368</v>
          </cell>
          <cell r="C125" t="str">
            <v>ВДК У ЮР"ЇВСЬКОМУ Р-НІ  ДНІ</v>
          </cell>
        </row>
        <row r="126">
          <cell r="A126" t="str">
            <v>UC8J</v>
          </cell>
          <cell r="B126">
            <v>805379</v>
          </cell>
          <cell r="C126" t="str">
            <v>ВДК У АМУР-НИЖНЬОДНіПР.Р-НІ</v>
          </cell>
        </row>
        <row r="127">
          <cell r="A127" t="str">
            <v>UC8K</v>
          </cell>
          <cell r="B127">
            <v>805391</v>
          </cell>
          <cell r="C127" t="str">
            <v>ВДК У ЖОВТНЕВОМУ Р-НІ М.ДНІ</v>
          </cell>
        </row>
        <row r="128">
          <cell r="A128" t="str">
            <v>UC8L</v>
          </cell>
          <cell r="B128">
            <v>805380</v>
          </cell>
          <cell r="C128" t="str">
            <v>ВДК У БАБУШКіНСЬКОМУ Р-НІ М</v>
          </cell>
        </row>
        <row r="129">
          <cell r="A129" t="str">
            <v>UC8M</v>
          </cell>
          <cell r="B129">
            <v>805409</v>
          </cell>
          <cell r="C129" t="str">
            <v>ВДК В ІНДУСТРіАЛЬНОМУ Р-НІ</v>
          </cell>
        </row>
        <row r="130">
          <cell r="A130" t="str">
            <v>UC8N</v>
          </cell>
          <cell r="B130">
            <v>805410</v>
          </cell>
          <cell r="C130" t="str">
            <v>ВДК У КіРОВСЬКОМУ Р-НІ М.ДН</v>
          </cell>
        </row>
        <row r="131">
          <cell r="A131" t="str">
            <v>UC8O</v>
          </cell>
          <cell r="B131">
            <v>805421</v>
          </cell>
          <cell r="C131" t="str">
            <v>ВДК У КРАСНОГВАРДіЙС.Р-Ні М</v>
          </cell>
        </row>
        <row r="132">
          <cell r="A132" t="str">
            <v>UC8P</v>
          </cell>
          <cell r="B132">
            <v>805432</v>
          </cell>
          <cell r="C132" t="str">
            <v>ВДК У ЛЕНіНСЬКОМУ Р-НІ М.ДН</v>
          </cell>
        </row>
        <row r="133">
          <cell r="A133" t="str">
            <v>UC8Q</v>
          </cell>
          <cell r="B133">
            <v>805443</v>
          </cell>
          <cell r="C133" t="str">
            <v>ВДК У САМАРСЬКОМУ Р-НІ М.ДН</v>
          </cell>
        </row>
        <row r="134">
          <cell r="A134" t="str">
            <v>UC8R</v>
          </cell>
          <cell r="B134">
            <v>805454</v>
          </cell>
          <cell r="C134" t="str">
            <v>ВДК У ЖОВТНЕВОМУ Р-НІ М.КРИ</v>
          </cell>
        </row>
        <row r="135">
          <cell r="A135" t="str">
            <v>UC8S</v>
          </cell>
          <cell r="B135">
            <v>805465</v>
          </cell>
          <cell r="C135" t="str">
            <v>ВДК В ІНГУЛЕЦЬКОМУ Р-НІ М.К</v>
          </cell>
        </row>
        <row r="136">
          <cell r="A136" t="str">
            <v>UC8T</v>
          </cell>
          <cell r="B136">
            <v>805476</v>
          </cell>
          <cell r="C136" t="str">
            <v>ВДК У ТЕРНіВСЬКОМУ Р-НІ М.К</v>
          </cell>
        </row>
        <row r="137">
          <cell r="A137" t="str">
            <v>UC8U</v>
          </cell>
          <cell r="B137">
            <v>805487</v>
          </cell>
          <cell r="C137" t="str">
            <v>ВДК У ЦЕНТРАЛЬНО-МіСЬКОМУ Р</v>
          </cell>
        </row>
        <row r="138">
          <cell r="A138" t="str">
            <v>UCAA</v>
          </cell>
          <cell r="B138">
            <v>305437</v>
          </cell>
          <cell r="C138" t="str">
            <v>Ф."ВІД.ПІБ,М.ДНІПРОПЕТ-СЬК"</v>
          </cell>
        </row>
        <row r="139">
          <cell r="A139" t="str">
            <v>UCAE</v>
          </cell>
          <cell r="B139">
            <v>305363</v>
          </cell>
          <cell r="C139" t="str">
            <v>Ф."ВІД.ПІБ В М.ЖОВТІ ВОДИ"</v>
          </cell>
        </row>
        <row r="140">
          <cell r="A140" t="str">
            <v>UCAJ</v>
          </cell>
          <cell r="B140">
            <v>305493</v>
          </cell>
          <cell r="C140" t="str">
            <v>Ф."Ц-МІСЬК.ВІД.ПІБ КР.РІГ"</v>
          </cell>
        </row>
        <row r="141">
          <cell r="A141" t="str">
            <v>UCAL</v>
          </cell>
          <cell r="B141">
            <v>305534</v>
          </cell>
          <cell r="C141" t="str">
            <v>Ф."ВІД.ПІБ В М.НІКОПОЛЬ"</v>
          </cell>
        </row>
        <row r="142">
          <cell r="A142" t="str">
            <v>UCAM</v>
          </cell>
          <cell r="B142">
            <v>305545</v>
          </cell>
          <cell r="C142" t="str">
            <v>Ф.ВІД.ПІБ В М.НОВОМОСКОВСЬК</v>
          </cell>
        </row>
        <row r="143">
          <cell r="A143" t="str">
            <v>UCAN</v>
          </cell>
          <cell r="B143">
            <v>305556</v>
          </cell>
          <cell r="C143" t="str">
            <v>Ф. "ВІД.ПІБ В М.ПАВЛОГРАД"</v>
          </cell>
        </row>
        <row r="144">
          <cell r="A144" t="str">
            <v>UCAO</v>
          </cell>
          <cell r="B144">
            <v>305501</v>
          </cell>
          <cell r="C144" t="str">
            <v>Ф."ВІД.ПІБ В М.ДНІПРОДЗЕРЖ.</v>
          </cell>
        </row>
        <row r="145">
          <cell r="A145" t="str">
            <v>UCCA</v>
          </cell>
          <cell r="B145">
            <v>305017</v>
          </cell>
          <cell r="C145" t="str">
            <v>Дніпроп обласн Філ АКБ УСБ</v>
          </cell>
        </row>
        <row r="146">
          <cell r="A146" t="str">
            <v>UCFJ</v>
          </cell>
          <cell r="B146">
            <v>307361</v>
          </cell>
          <cell r="C146" t="str">
            <v>Дніпр.ФВАТКБ"Нац.стандарт"</v>
          </cell>
        </row>
        <row r="147">
          <cell r="A147" t="str">
            <v>UCGA</v>
          </cell>
          <cell r="B147">
            <v>305675</v>
          </cell>
          <cell r="C147" t="str">
            <v>Ф.Укрексiмбанк,м.Дніпропетр</v>
          </cell>
        </row>
        <row r="148">
          <cell r="A148" t="str">
            <v>UCGB</v>
          </cell>
          <cell r="B148">
            <v>305589</v>
          </cell>
          <cell r="C148" t="str">
            <v>Ф-я Укрексiмбанк,Кривий Ріг</v>
          </cell>
        </row>
        <row r="149">
          <cell r="A149" t="str">
            <v>UCHA</v>
          </cell>
          <cell r="B149">
            <v>305006</v>
          </cell>
          <cell r="C149" t="str">
            <v>Упр. НБУ в Дніпропетр.обл.</v>
          </cell>
        </row>
        <row r="150">
          <cell r="A150" t="str">
            <v>UCIC</v>
          </cell>
          <cell r="B150">
            <v>305266</v>
          </cell>
          <cell r="C150" t="str">
            <v>Дн.ФВАТ КБ "Південкомбанк"</v>
          </cell>
        </row>
        <row r="151">
          <cell r="A151" t="str">
            <v>UCID</v>
          </cell>
          <cell r="B151">
            <v>305686</v>
          </cell>
          <cell r="C151" t="str">
            <v>АКБ "ПРЕМ"ЄРБАНК"</v>
          </cell>
        </row>
        <row r="152">
          <cell r="A152" t="str">
            <v>UCIG</v>
          </cell>
          <cell r="B152">
            <v>305448</v>
          </cell>
          <cell r="C152" t="str">
            <v>ДНІПРОП.ФВАТ АБ"УКРГАЗБАНК"</v>
          </cell>
        </row>
        <row r="153">
          <cell r="A153" t="str">
            <v>UCIH</v>
          </cell>
          <cell r="B153">
            <v>305299</v>
          </cell>
          <cell r="C153" t="str">
            <v>КБ "ПРИВАТБАНК" ДНІПРОПЕТР.</v>
          </cell>
        </row>
        <row r="154">
          <cell r="A154" t="str">
            <v>UCII</v>
          </cell>
          <cell r="B154">
            <v>305590</v>
          </cell>
          <cell r="C154" t="str">
            <v>Дніпропетровська ФАТ"УІБ"</v>
          </cell>
        </row>
        <row r="155">
          <cell r="A155" t="str">
            <v>UCIK</v>
          </cell>
          <cell r="B155">
            <v>305062</v>
          </cell>
          <cell r="C155" t="str">
            <v>КБ "НОВИЙ" ДНІПРОПЕТРОВСЬК</v>
          </cell>
        </row>
        <row r="156">
          <cell r="A156" t="str">
            <v>UCIN</v>
          </cell>
          <cell r="B156">
            <v>305578</v>
          </cell>
          <cell r="C156" t="str">
            <v>АБ "БРОКБІЗНЕСБАНК",ДНІПР.</v>
          </cell>
        </row>
        <row r="157">
          <cell r="A157" t="str">
            <v>UCIU</v>
          </cell>
          <cell r="B157">
            <v>305653</v>
          </cell>
          <cell r="C157" t="str">
            <v>Д.ОД"Райффайзен Банк Аваль"</v>
          </cell>
        </row>
        <row r="158">
          <cell r="A158" t="str">
            <v>UCIV</v>
          </cell>
          <cell r="B158">
            <v>305727</v>
          </cell>
          <cell r="C158" t="str">
            <v>Павлоград.філія ПриватБанку</v>
          </cell>
        </row>
        <row r="159">
          <cell r="A159" t="str">
            <v>UCIX</v>
          </cell>
          <cell r="B159">
            <v>305749</v>
          </cell>
          <cell r="C159" t="str">
            <v>АБ "КРЕДИТ-ДНІПРО"</v>
          </cell>
        </row>
        <row r="160">
          <cell r="A160" t="str">
            <v>UCIZ</v>
          </cell>
          <cell r="B160">
            <v>305750</v>
          </cell>
          <cell r="C160" t="str">
            <v>Криворізька ф ПриватБанку</v>
          </cell>
        </row>
        <row r="161">
          <cell r="A161" t="str">
            <v>UCJE</v>
          </cell>
          <cell r="B161">
            <v>305813</v>
          </cell>
          <cell r="C161" t="str">
            <v>Філія ПУМБ,Дніпропетровськ</v>
          </cell>
        </row>
        <row r="162">
          <cell r="A162" t="str">
            <v>UCJG</v>
          </cell>
          <cell r="B162">
            <v>305835</v>
          </cell>
          <cell r="C162" t="str">
            <v>КрфВАТ"Б"ФІНАНСИ ТА КРЕДИТ"</v>
          </cell>
        </row>
        <row r="163">
          <cell r="A163" t="str">
            <v>UCJH</v>
          </cell>
          <cell r="B163">
            <v>305868</v>
          </cell>
          <cell r="C163" t="str">
            <v>Дніпр.Ф.ВАТ"ВіЕйБіБанк"</v>
          </cell>
        </row>
        <row r="164">
          <cell r="A164" t="str">
            <v>UCJJ</v>
          </cell>
          <cell r="B164">
            <v>305880</v>
          </cell>
          <cell r="C164" t="str">
            <v>ТОВ КБ "ЗЕМЕЛЬНИЙ КАПІТАЛ"</v>
          </cell>
        </row>
        <row r="165">
          <cell r="A165" t="str">
            <v>UCJM</v>
          </cell>
          <cell r="B165">
            <v>305891</v>
          </cell>
          <cell r="C165" t="str">
            <v>Нікопольс.філія ПриватБанку</v>
          </cell>
        </row>
        <row r="166">
          <cell r="A166" t="str">
            <v>UCJR</v>
          </cell>
          <cell r="B166">
            <v>305954</v>
          </cell>
          <cell r="C166" t="str">
            <v>ФКБ "НОВИЙ",СИНЕЛЬНИКОВЕ</v>
          </cell>
        </row>
        <row r="167">
          <cell r="A167" t="str">
            <v>UCJS</v>
          </cell>
          <cell r="B167">
            <v>305987</v>
          </cell>
          <cell r="C167" t="str">
            <v>ЗАТ "ФІНАНСОВИЙ СОЮЗ БАНК"</v>
          </cell>
        </row>
        <row r="168">
          <cell r="A168" t="str">
            <v>UCJT</v>
          </cell>
          <cell r="B168">
            <v>305965</v>
          </cell>
          <cell r="C168" t="str">
            <v>Дніпродзержинська ф.ПриватБ</v>
          </cell>
        </row>
        <row r="169">
          <cell r="A169" t="str">
            <v>UCKN</v>
          </cell>
          <cell r="B169">
            <v>306704</v>
          </cell>
          <cell r="C169" t="str">
            <v>ТОВ"КЛАСИКБАНК"</v>
          </cell>
        </row>
        <row r="170">
          <cell r="A170" t="str">
            <v>UCKQ</v>
          </cell>
          <cell r="B170">
            <v>306759</v>
          </cell>
          <cell r="C170" t="str">
            <v>ВАТ "КБ "ПРИЧОРНОМОР"Я"</v>
          </cell>
        </row>
        <row r="171">
          <cell r="A171" t="str">
            <v>UCKR</v>
          </cell>
          <cell r="B171">
            <v>306566</v>
          </cell>
          <cell r="C171" t="str">
            <v>ДФ АБ "Укоопспілка"</v>
          </cell>
        </row>
        <row r="172">
          <cell r="A172" t="str">
            <v>UCKU</v>
          </cell>
          <cell r="B172">
            <v>306470</v>
          </cell>
          <cell r="C172" t="str">
            <v>Новомоск.Ф.АБ Кредит-Дніпро</v>
          </cell>
        </row>
        <row r="173">
          <cell r="A173" t="str">
            <v>UCKY</v>
          </cell>
          <cell r="B173">
            <v>306500</v>
          </cell>
          <cell r="C173" t="str">
            <v>АБ "РАДАБАНК"</v>
          </cell>
        </row>
        <row r="174">
          <cell r="A174" t="str">
            <v>UCKZ</v>
          </cell>
          <cell r="B174">
            <v>306889</v>
          </cell>
          <cell r="C174" t="str">
            <v>КФ ВАТ КБ "ПІВДЕНКОМБАНК"</v>
          </cell>
        </row>
        <row r="175">
          <cell r="A175" t="str">
            <v>UCLA</v>
          </cell>
          <cell r="B175">
            <v>305482</v>
          </cell>
          <cell r="C175" t="str">
            <v>ФДніпропетровське обВАТОщад</v>
          </cell>
        </row>
        <row r="176">
          <cell r="A176" t="str">
            <v>UCLC</v>
          </cell>
          <cell r="B176">
            <v>306038</v>
          </cell>
          <cell r="C176" t="str">
            <v>ФАпостолівське віддіВАТОщад</v>
          </cell>
        </row>
        <row r="177">
          <cell r="A177" t="str">
            <v>UCLG</v>
          </cell>
          <cell r="B177">
            <v>306072</v>
          </cell>
          <cell r="C177" t="str">
            <v>ФДзержинське відділеВАТОщад</v>
          </cell>
        </row>
        <row r="178">
          <cell r="A178" t="str">
            <v>UCLH</v>
          </cell>
          <cell r="B178">
            <v>306083</v>
          </cell>
          <cell r="C178" t="str">
            <v>ФДніпродзержинське вВАТОщад</v>
          </cell>
        </row>
        <row r="179">
          <cell r="A179" t="str">
            <v>UCLL</v>
          </cell>
          <cell r="B179">
            <v>306124</v>
          </cell>
          <cell r="C179" t="str">
            <v>ФЖовтневе відділенняВАТОщад</v>
          </cell>
        </row>
        <row r="180">
          <cell r="A180" t="str">
            <v>UCLM</v>
          </cell>
          <cell r="B180">
            <v>306135</v>
          </cell>
          <cell r="C180" t="str">
            <v>ФЖовтоводсько-П`ятихВАТОщад</v>
          </cell>
        </row>
        <row r="181">
          <cell r="A181" t="str">
            <v>UCLP</v>
          </cell>
          <cell r="B181">
            <v>306168</v>
          </cell>
          <cell r="C181" t="str">
            <v>ФІнгулецьке відділенВАТОщад</v>
          </cell>
        </row>
        <row r="182">
          <cell r="A182" t="str">
            <v>UCLR</v>
          </cell>
          <cell r="B182">
            <v>306180</v>
          </cell>
          <cell r="C182" t="str">
            <v>ФПравобережне відділВАТОщад</v>
          </cell>
        </row>
        <row r="183">
          <cell r="A183" t="str">
            <v>UCLS</v>
          </cell>
          <cell r="B183">
            <v>306191</v>
          </cell>
          <cell r="C183" t="str">
            <v>ФКриворізьке відділеВАТОщад</v>
          </cell>
        </row>
        <row r="184">
          <cell r="A184" t="str">
            <v>UCLV</v>
          </cell>
          <cell r="B184">
            <v>306221</v>
          </cell>
          <cell r="C184" t="str">
            <v>ФМагдалинівське віддВАТОщад</v>
          </cell>
        </row>
        <row r="185">
          <cell r="A185" t="str">
            <v>UCLW</v>
          </cell>
          <cell r="B185">
            <v>306232</v>
          </cell>
          <cell r="C185" t="str">
            <v>ФМарганецьке відділеВАТОщад</v>
          </cell>
        </row>
        <row r="186">
          <cell r="A186" t="str">
            <v>UCMA</v>
          </cell>
          <cell r="B186">
            <v>306276</v>
          </cell>
          <cell r="C186" t="str">
            <v>ФНовомосковське віддВАТОщад</v>
          </cell>
        </row>
        <row r="187">
          <cell r="A187" t="str">
            <v>UCMB</v>
          </cell>
          <cell r="B187">
            <v>306287</v>
          </cell>
          <cell r="C187" t="str">
            <v>ФНікопольське відділВАТОщад</v>
          </cell>
        </row>
        <row r="188">
          <cell r="A188" t="str">
            <v>UCMC</v>
          </cell>
          <cell r="B188">
            <v>306298</v>
          </cell>
          <cell r="C188" t="str">
            <v>ФПавлоградське віддіВАТОщад</v>
          </cell>
        </row>
        <row r="189">
          <cell r="A189" t="str">
            <v>UCMF</v>
          </cell>
          <cell r="B189">
            <v>306328</v>
          </cell>
          <cell r="C189" t="str">
            <v>ФПокровське відділенВАТОщад</v>
          </cell>
        </row>
        <row r="190">
          <cell r="A190" t="str">
            <v>UCMH</v>
          </cell>
          <cell r="B190">
            <v>306340</v>
          </cell>
          <cell r="C190" t="str">
            <v>ФЛівобережне відділеВАТОщад</v>
          </cell>
        </row>
        <row r="191">
          <cell r="A191" t="str">
            <v>UCMI</v>
          </cell>
          <cell r="B191">
            <v>306351</v>
          </cell>
          <cell r="C191" t="str">
            <v>ФСаксаганське відділВАТОщад</v>
          </cell>
        </row>
        <row r="192">
          <cell r="A192" t="str">
            <v>UCMJ</v>
          </cell>
          <cell r="B192">
            <v>306362</v>
          </cell>
          <cell r="C192" t="str">
            <v>ФСинельниківське відВАТОщад</v>
          </cell>
        </row>
        <row r="193">
          <cell r="A193" t="str">
            <v>UCMK</v>
          </cell>
          <cell r="B193">
            <v>306373</v>
          </cell>
          <cell r="C193" t="str">
            <v>ФСолонянське відділеВАТОщад</v>
          </cell>
        </row>
        <row r="194">
          <cell r="A194" t="str">
            <v>UCNB</v>
          </cell>
          <cell r="B194">
            <v>307123</v>
          </cell>
          <cell r="C194" t="str">
            <v>ЗАТ "ХК БАНК"</v>
          </cell>
        </row>
        <row r="195">
          <cell r="A195" t="str">
            <v>UCND</v>
          </cell>
          <cell r="B195">
            <v>307145</v>
          </cell>
          <cell r="C195" t="str">
            <v>ФАКБ"ЗОЛОТІ ВОРОТА",Дн-ськ</v>
          </cell>
        </row>
        <row r="196">
          <cell r="A196" t="str">
            <v>UCNJ</v>
          </cell>
          <cell r="B196">
            <v>307189</v>
          </cell>
          <cell r="C196" t="str">
            <v>ДФ АКБ "ІНДУСТРІАЛБАНК"</v>
          </cell>
        </row>
        <row r="197">
          <cell r="A197" t="str">
            <v>UCNM</v>
          </cell>
          <cell r="B197">
            <v>307219</v>
          </cell>
          <cell r="C197" t="str">
            <v>ДПФ ВАТ АКБ "АВТОКРАЗБАНК"</v>
          </cell>
        </row>
        <row r="198">
          <cell r="A198" t="str">
            <v>UCNN</v>
          </cell>
          <cell r="B198">
            <v>307208</v>
          </cell>
          <cell r="C198" t="str">
            <v>Дніпр.ФТОВ."Укрпромбанк"</v>
          </cell>
        </row>
        <row r="199">
          <cell r="A199" t="str">
            <v>UCNO</v>
          </cell>
          <cell r="B199">
            <v>307220</v>
          </cell>
          <cell r="C199" t="str">
            <v>Дн-ська ФАКБ "Базис"</v>
          </cell>
        </row>
        <row r="200">
          <cell r="A200" t="str">
            <v>UCNP</v>
          </cell>
          <cell r="B200">
            <v>307231</v>
          </cell>
          <cell r="C200" t="str">
            <v>Ф"ДРРУ"Банк"Фін та Кред"</v>
          </cell>
        </row>
        <row r="201">
          <cell r="A201" t="str">
            <v>UCNQ</v>
          </cell>
          <cell r="B201">
            <v>307242</v>
          </cell>
          <cell r="C201" t="str">
            <v>Криворізька філія ВАТ "УБРП</v>
          </cell>
        </row>
        <row r="202">
          <cell r="A202" t="str">
            <v>UCNR</v>
          </cell>
          <cell r="B202">
            <v>307253</v>
          </cell>
          <cell r="C202" t="str">
            <v>Філ.АКБ"Трансб"м.Дніпропетр</v>
          </cell>
        </row>
        <row r="203">
          <cell r="A203" t="str">
            <v>UCNV</v>
          </cell>
          <cell r="B203">
            <v>307316</v>
          </cell>
          <cell r="C203" t="str">
            <v>Дн.ФВАТ КБ "Причорномор"я"</v>
          </cell>
        </row>
        <row r="204">
          <cell r="A204" t="str">
            <v>UCOM</v>
          </cell>
          <cell r="B204">
            <v>307372</v>
          </cell>
          <cell r="C204" t="str">
            <v>Дн.ф. ВАТ КБ "Хрещатик"</v>
          </cell>
        </row>
        <row r="205">
          <cell r="A205" t="str">
            <v>UCOU</v>
          </cell>
          <cell r="B205">
            <v>307770</v>
          </cell>
          <cell r="C205" t="str">
            <v>ЗАТ "А-БАНК"</v>
          </cell>
        </row>
        <row r="206">
          <cell r="A206" t="str">
            <v>UCQA</v>
          </cell>
          <cell r="B206">
            <v>805023</v>
          </cell>
          <cell r="C206" t="str">
            <v>ВДК У М.ВІЛЬНОГІРСЬКУ ДНІПР</v>
          </cell>
        </row>
        <row r="207">
          <cell r="A207" t="str">
            <v>UCQB</v>
          </cell>
          <cell r="B207">
            <v>805034</v>
          </cell>
          <cell r="C207" t="str">
            <v>ВДК У М.ДНІПРОДЗЕРЖИНСЬКУ Д</v>
          </cell>
        </row>
        <row r="208">
          <cell r="A208" t="str">
            <v>UCQC</v>
          </cell>
          <cell r="B208">
            <v>805045</v>
          </cell>
          <cell r="C208" t="str">
            <v>ВДК У М.ЖОВТІ ВОДИ ДНІПРОПЕ</v>
          </cell>
        </row>
        <row r="209">
          <cell r="A209" t="str">
            <v>UCQD</v>
          </cell>
          <cell r="B209">
            <v>805056</v>
          </cell>
          <cell r="C209" t="str">
            <v>ВДК У М.КРИВИЙ РІГ ДНІПРОПЕ</v>
          </cell>
        </row>
        <row r="210">
          <cell r="A210" t="str">
            <v>UCQE</v>
          </cell>
          <cell r="B210">
            <v>805067</v>
          </cell>
          <cell r="C210" t="str">
            <v>ВДК У М.МАРГАНЕЦЬ ДНІПРОПЕТ</v>
          </cell>
        </row>
        <row r="211">
          <cell r="A211" t="str">
            <v>UCQF</v>
          </cell>
          <cell r="B211">
            <v>805078</v>
          </cell>
          <cell r="C211" t="str">
            <v>ВДК У М.НІКОПОЛЬ ДНІПРОПЕТР</v>
          </cell>
        </row>
        <row r="212">
          <cell r="A212" t="str">
            <v>UCQG</v>
          </cell>
          <cell r="B212">
            <v>805089</v>
          </cell>
          <cell r="C212" t="str">
            <v>ВДК У М.НОВОМОСКОВСЬКУ ДНІП</v>
          </cell>
        </row>
        <row r="213">
          <cell r="A213" t="str">
            <v>UCQH</v>
          </cell>
          <cell r="B213">
            <v>805090</v>
          </cell>
          <cell r="C213" t="str">
            <v>ВДК У М.ОРДЖОНІКІДЗЕ ДНІПРО</v>
          </cell>
        </row>
        <row r="214">
          <cell r="A214" t="str">
            <v>UCQI</v>
          </cell>
          <cell r="B214">
            <v>805108</v>
          </cell>
          <cell r="C214" t="str">
            <v>ВДК У М.ПАВЛОГРАД ДНІПРОПЕТ</v>
          </cell>
        </row>
        <row r="215">
          <cell r="A215" t="str">
            <v>UCQJ</v>
          </cell>
          <cell r="B215">
            <v>805119</v>
          </cell>
          <cell r="C215" t="str">
            <v>ВДК У М.ПЕРШОТРАВЕНСЬКУ  ДН</v>
          </cell>
        </row>
        <row r="216">
          <cell r="A216" t="str">
            <v>UCQK</v>
          </cell>
          <cell r="B216">
            <v>805012</v>
          </cell>
          <cell r="C216" t="str">
            <v>ГУДКУ У ДНІПРОПЕТРОВСЬКІЙ О</v>
          </cell>
        </row>
        <row r="217">
          <cell r="A217" t="str">
            <v>UCQL</v>
          </cell>
          <cell r="B217">
            <v>805120</v>
          </cell>
          <cell r="C217" t="str">
            <v>ВДК У М.СИНЕЛЬНИКОВЕ  ДНІПР</v>
          </cell>
        </row>
        <row r="218">
          <cell r="A218" t="str">
            <v>UCQM</v>
          </cell>
          <cell r="B218">
            <v>805131</v>
          </cell>
          <cell r="C218" t="str">
            <v>ВДК У М.ТЕРНІВКА  ДНІПРОПЕТ</v>
          </cell>
        </row>
        <row r="219">
          <cell r="A219" t="str">
            <v>UCQN</v>
          </cell>
          <cell r="B219">
            <v>805142</v>
          </cell>
          <cell r="C219" t="str">
            <v>ВДК У АПОСТОЛІВСЬКОМУ Р-НІ</v>
          </cell>
        </row>
        <row r="220">
          <cell r="A220" t="str">
            <v>UCQO</v>
          </cell>
          <cell r="B220">
            <v>805153</v>
          </cell>
          <cell r="C220" t="str">
            <v>ВДК У ВАСИЛЬКІВСЬКОМУ Р-НІ</v>
          </cell>
        </row>
        <row r="221">
          <cell r="A221" t="str">
            <v>UCQP</v>
          </cell>
          <cell r="B221">
            <v>805164</v>
          </cell>
          <cell r="C221" t="str">
            <v>ВДК У ВЕРХНЬОДНіПРОВ.Р-НІ</v>
          </cell>
        </row>
        <row r="222">
          <cell r="A222" t="str">
            <v>UCQQ</v>
          </cell>
          <cell r="B222">
            <v>805186</v>
          </cell>
          <cell r="C222" t="str">
            <v>ВДК У ДНіПРОПЕТРОВСЬКОМУ Р-</v>
          </cell>
        </row>
        <row r="223">
          <cell r="A223" t="str">
            <v>UCQR</v>
          </cell>
          <cell r="B223">
            <v>805197</v>
          </cell>
          <cell r="C223" t="str">
            <v>ВДК У КРИВОРіЗЬКОМУ Р-НІ КР</v>
          </cell>
        </row>
        <row r="224">
          <cell r="A224" t="str">
            <v>UCQS</v>
          </cell>
          <cell r="B224">
            <v>805205</v>
          </cell>
          <cell r="C224" t="str">
            <v>ВДК У КРИНИЧАНСЬКОМУ Р-НІ</v>
          </cell>
        </row>
        <row r="225">
          <cell r="A225" t="str">
            <v>UCQT</v>
          </cell>
          <cell r="B225">
            <v>805216</v>
          </cell>
          <cell r="C225" t="str">
            <v>ВДК У МАГДАЛИНіВСЬКОМУ Р-НІ</v>
          </cell>
        </row>
        <row r="226">
          <cell r="A226" t="str">
            <v>UCQU</v>
          </cell>
          <cell r="B226">
            <v>805227</v>
          </cell>
          <cell r="C226" t="str">
            <v>ВДК У МЕЖіВСЬКОМУ Р-НІ  ДНІ</v>
          </cell>
        </row>
        <row r="227">
          <cell r="A227" t="str">
            <v>UCQV</v>
          </cell>
          <cell r="B227">
            <v>805238</v>
          </cell>
          <cell r="C227" t="str">
            <v>ВДК У НіКОПОЛЬСЬКОМУ Р-НІ</v>
          </cell>
        </row>
        <row r="228">
          <cell r="A228" t="str">
            <v>UCQW</v>
          </cell>
          <cell r="B228">
            <v>805249</v>
          </cell>
          <cell r="C228" t="str">
            <v>ВДК У НОВОМОСКОВСЬКОМУ Р-НІ</v>
          </cell>
        </row>
        <row r="229">
          <cell r="A229" t="str">
            <v>UCQX</v>
          </cell>
          <cell r="B229">
            <v>805250</v>
          </cell>
          <cell r="C229" t="str">
            <v>ВДК У ПАВЛОГРАДСЬКОМУ Р-НІ</v>
          </cell>
        </row>
        <row r="230">
          <cell r="A230" t="str">
            <v>UCQY</v>
          </cell>
          <cell r="B230">
            <v>805261</v>
          </cell>
          <cell r="C230" t="str">
            <v>ВДК У ПЕТРИКіВСЬКОМУ Р-НІ</v>
          </cell>
        </row>
        <row r="231">
          <cell r="A231" t="str">
            <v>UCQZ</v>
          </cell>
          <cell r="B231">
            <v>805272</v>
          </cell>
          <cell r="C231" t="str">
            <v>ВДК У ПЕТРОПАВЛіВСЬКОМУ Р-Н</v>
          </cell>
        </row>
        <row r="232">
          <cell r="A232" t="str">
            <v>UCSA</v>
          </cell>
          <cell r="B232">
            <v>306890</v>
          </cell>
          <cell r="C232" t="str">
            <v>ДФ ВАТ "КРЕДИТПРОМБАНК"</v>
          </cell>
        </row>
        <row r="233">
          <cell r="A233" t="str">
            <v>UCSD</v>
          </cell>
          <cell r="B233">
            <v>306931</v>
          </cell>
          <cell r="C233" t="str">
            <v>Дніпропетр. Ф ВАТ ВТБ Банк</v>
          </cell>
        </row>
        <row r="234">
          <cell r="A234" t="str">
            <v>UCSG</v>
          </cell>
          <cell r="B234">
            <v>306964</v>
          </cell>
          <cell r="C234" t="str">
            <v>ДНІПРОПЕТР.ФАБ"ЕКСПРЕС-БАНК</v>
          </cell>
        </row>
        <row r="235">
          <cell r="A235" t="str">
            <v>UCSH</v>
          </cell>
          <cell r="B235">
            <v>306975</v>
          </cell>
          <cell r="C235" t="str">
            <v>ФАБ "Південний", Кривий Ріг</v>
          </cell>
        </row>
        <row r="236">
          <cell r="A236" t="str">
            <v>UCSI</v>
          </cell>
          <cell r="B236">
            <v>306986</v>
          </cell>
          <cell r="C236" t="str">
            <v>ДФ ВАТ "Інпромбанк"</v>
          </cell>
        </row>
        <row r="237">
          <cell r="A237" t="str">
            <v>UCSM</v>
          </cell>
          <cell r="B237">
            <v>306878</v>
          </cell>
          <cell r="C237" t="str">
            <v>Дніпропетров.Ф АКБ "Форум"</v>
          </cell>
        </row>
        <row r="238">
          <cell r="A238" t="str">
            <v>UCSN</v>
          </cell>
          <cell r="B238">
            <v>306458</v>
          </cell>
          <cell r="C238" t="str">
            <v>ФАБ "ПІВДЕННИЙ" В М.ДН-ВСЬК</v>
          </cell>
        </row>
        <row r="239">
          <cell r="A239" t="str">
            <v>UCSO</v>
          </cell>
          <cell r="B239">
            <v>306481</v>
          </cell>
          <cell r="C239" t="str">
            <v>ДФ ВАТ КБ "ПРОМЕКОНОМБАНК"</v>
          </cell>
        </row>
        <row r="240">
          <cell r="A240" t="str">
            <v>UCSP</v>
          </cell>
          <cell r="B240">
            <v>306016</v>
          </cell>
          <cell r="C240" t="str">
            <v>Ф ВАТ КБ"Надра"Дніпр-кеРУ</v>
          </cell>
        </row>
        <row r="241">
          <cell r="A241" t="str">
            <v>UCSQ</v>
          </cell>
          <cell r="B241">
            <v>307015</v>
          </cell>
          <cell r="C241" t="str">
            <v>Дніпр.Філ.АТ"ІНДЕКС-БАНК"</v>
          </cell>
        </row>
        <row r="242">
          <cell r="A242" t="str">
            <v>UCSS</v>
          </cell>
          <cell r="B242">
            <v>307037</v>
          </cell>
          <cell r="C242" t="str">
            <v>Дніпропетров.ФЗАТ"ЄБРФ"</v>
          </cell>
        </row>
        <row r="243">
          <cell r="A243" t="str">
            <v>UCST</v>
          </cell>
          <cell r="B243">
            <v>307048</v>
          </cell>
          <cell r="C243" t="str">
            <v>Дніпропетр.ф.ВАТ"КРЕДОБАНК"</v>
          </cell>
        </row>
        <row r="244">
          <cell r="A244" t="str">
            <v>UCSU</v>
          </cell>
          <cell r="B244">
            <v>307059</v>
          </cell>
          <cell r="C244" t="str">
            <v>ДнФ ВАТ "ПІРЕУС БАНК МКБ"</v>
          </cell>
        </row>
        <row r="245">
          <cell r="A245" t="str">
            <v>UCSV</v>
          </cell>
          <cell r="B245">
            <v>307060</v>
          </cell>
          <cell r="C245" t="str">
            <v>Криворізька філ.АКБ"Форум"</v>
          </cell>
        </row>
        <row r="246">
          <cell r="A246" t="str">
            <v>UCSW</v>
          </cell>
          <cell r="B246">
            <v>307071</v>
          </cell>
          <cell r="C246" t="str">
            <v>Філія ЗАТ "ОТП Банк"</v>
          </cell>
        </row>
        <row r="247">
          <cell r="A247" t="str">
            <v>UCSY</v>
          </cell>
          <cell r="B247">
            <v>307112</v>
          </cell>
          <cell r="C247" t="str">
            <v>ТОВ "ДІАЛОГБАНК"</v>
          </cell>
        </row>
        <row r="248">
          <cell r="A248" t="str">
            <v>UCSZ</v>
          </cell>
          <cell r="B248">
            <v>307093</v>
          </cell>
          <cell r="C248" t="str">
            <v>ДНІПРОПЕТРФ АКБ "ІМЕКСБАНК"</v>
          </cell>
        </row>
        <row r="249">
          <cell r="A249" t="str">
            <v>UCUP</v>
          </cell>
          <cell r="B249">
            <v>307264</v>
          </cell>
          <cell r="C249" t="str">
            <v>ФАКБ"Золоті ворота",Кр.Ріг</v>
          </cell>
        </row>
        <row r="250">
          <cell r="A250" t="str">
            <v>UCW1</v>
          </cell>
          <cell r="B250">
            <v>306823</v>
          </cell>
          <cell r="C250" t="str">
            <v>ФАТ "УФГ", М.КРИВИЙ РІГ</v>
          </cell>
        </row>
        <row r="251">
          <cell r="A251" t="str">
            <v>UCW3</v>
          </cell>
          <cell r="B251">
            <v>307178</v>
          </cell>
          <cell r="C251" t="str">
            <v>Дн-ська обласна ФАТ "УФГ"</v>
          </cell>
        </row>
        <row r="252">
          <cell r="A252" t="str">
            <v>UCWE</v>
          </cell>
          <cell r="B252">
            <v>307004</v>
          </cell>
          <cell r="C252" t="str">
            <v>ДНІПР.Ф КБ ТОВ "МІСТО БАНК"</v>
          </cell>
        </row>
        <row r="253">
          <cell r="A253" t="str">
            <v>UCWG</v>
          </cell>
          <cell r="B253">
            <v>307286</v>
          </cell>
          <cell r="C253" t="str">
            <v>Ф."Дн-ська дир.УКБ"КАМБІО"</v>
          </cell>
        </row>
        <row r="254">
          <cell r="A254" t="str">
            <v>UCWH</v>
          </cell>
          <cell r="B254">
            <v>307297</v>
          </cell>
          <cell r="C254" t="str">
            <v>ФВАТ "МТБ", ДНІПРОПЕТРОВСЬК</v>
          </cell>
        </row>
        <row r="255">
          <cell r="A255" t="str">
            <v>UCWI</v>
          </cell>
          <cell r="B255">
            <v>307305</v>
          </cell>
          <cell r="C255" t="str">
            <v>ВАТ АКБ "СИГМАБАНК"</v>
          </cell>
        </row>
        <row r="256">
          <cell r="A256" t="str">
            <v>UCWK</v>
          </cell>
          <cell r="B256">
            <v>307338</v>
          </cell>
          <cell r="C256" t="str">
            <v>Ф.N4"АКБ Капітал"Дн-ськ</v>
          </cell>
        </row>
        <row r="257">
          <cell r="A257" t="str">
            <v>UCWL</v>
          </cell>
          <cell r="B257">
            <v>307349</v>
          </cell>
          <cell r="C257" t="str">
            <v>Дніпропетров.Ф.ЗАТ "ФСБанк"</v>
          </cell>
        </row>
        <row r="258">
          <cell r="A258" t="str">
            <v>UCWM</v>
          </cell>
          <cell r="B258">
            <v>307350</v>
          </cell>
          <cell r="C258" t="str">
            <v>ЗАТ"АКБ "КОНКОРД"</v>
          </cell>
        </row>
        <row r="259">
          <cell r="A259" t="str">
            <v>UCXL</v>
          </cell>
          <cell r="B259">
            <v>307394</v>
          </cell>
          <cell r="C259" t="str">
            <v>ВАТ "АКТАБАНК"</v>
          </cell>
        </row>
        <row r="260">
          <cell r="A260" t="str">
            <v>UCXQ</v>
          </cell>
          <cell r="B260">
            <v>307402</v>
          </cell>
          <cell r="C260" t="str">
            <v>ФАБ "Енергобанк"м.Дніпропет</v>
          </cell>
        </row>
        <row r="261">
          <cell r="A261" t="str">
            <v>UCXR</v>
          </cell>
          <cell r="B261">
            <v>307413</v>
          </cell>
          <cell r="C261" t="str">
            <v>Дніпро ф"Фортуна-банк"</v>
          </cell>
        </row>
        <row r="262">
          <cell r="A262" t="str">
            <v>UDAA</v>
          </cell>
          <cell r="B262">
            <v>334635</v>
          </cell>
          <cell r="C262" t="str">
            <v>Ф-я"ГУ ПІБ В ДОНЕЦЬКІЙ ОБЛ.</v>
          </cell>
        </row>
        <row r="263">
          <cell r="A263" t="str">
            <v>UDAB</v>
          </cell>
          <cell r="B263">
            <v>334118</v>
          </cell>
          <cell r="C263" t="str">
            <v>Ф."ВІД.ПІБ В М.ДОБРОПІЛЛЯ"</v>
          </cell>
        </row>
        <row r="264">
          <cell r="A264" t="str">
            <v>UDAE</v>
          </cell>
          <cell r="B264">
            <v>334141</v>
          </cell>
          <cell r="C264" t="str">
            <v>Ф."ВІД.ПІБ В М.КРАМАТОРСЬК"</v>
          </cell>
        </row>
        <row r="265">
          <cell r="A265" t="str">
            <v>UDAF</v>
          </cell>
          <cell r="B265">
            <v>334282</v>
          </cell>
          <cell r="C265" t="str">
            <v>Ф."ВІД.ПІБ В М.ТОРЕЗ ДОНЕЦЬ</v>
          </cell>
        </row>
        <row r="266">
          <cell r="A266" t="str">
            <v>UDAH</v>
          </cell>
          <cell r="B266">
            <v>334204</v>
          </cell>
          <cell r="C266" t="str">
            <v>Ф."ВІД.ПІБ В М.ДОКУЧАЄВСЬК"</v>
          </cell>
        </row>
        <row r="267">
          <cell r="A267" t="str">
            <v>UDAI</v>
          </cell>
          <cell r="B267">
            <v>334215</v>
          </cell>
          <cell r="C267" t="str">
            <v>Ф."ВІД.ПІБ В М.ЄНАКІЄВО ДОН</v>
          </cell>
        </row>
        <row r="268">
          <cell r="A268" t="str">
            <v>UDAK</v>
          </cell>
          <cell r="B268">
            <v>334334</v>
          </cell>
          <cell r="C268" t="str">
            <v>Ф."ВІД.ПІБ В М.ДРУЖКІВКА"</v>
          </cell>
        </row>
        <row r="269">
          <cell r="A269" t="str">
            <v>UDAL</v>
          </cell>
          <cell r="B269">
            <v>334345</v>
          </cell>
          <cell r="C269" t="str">
            <v>Ф."ВІД.ПІБ В М.ХАРЦИЗСЬК"</v>
          </cell>
        </row>
        <row r="270">
          <cell r="A270" t="str">
            <v>UDAM</v>
          </cell>
          <cell r="B270">
            <v>334516</v>
          </cell>
          <cell r="C270" t="str">
            <v>Ф.Ц-МІСЬК.ВІД.ПІБ МАКІЇВКА</v>
          </cell>
        </row>
        <row r="271">
          <cell r="A271" t="str">
            <v>UDAN</v>
          </cell>
          <cell r="B271">
            <v>334237</v>
          </cell>
          <cell r="C271" t="str">
            <v>Ф."ВІД.ПІБ В М.СНІЖНЕ ДОН."</v>
          </cell>
        </row>
        <row r="272">
          <cell r="A272" t="str">
            <v>UDAO</v>
          </cell>
          <cell r="B272">
            <v>334408</v>
          </cell>
          <cell r="C272" t="str">
            <v>Ф."КУЙБИШ.ВІД.ПІБ М.ДОНЕЦЬК</v>
          </cell>
        </row>
        <row r="273">
          <cell r="A273" t="str">
            <v>UDAP</v>
          </cell>
          <cell r="B273">
            <v>334389</v>
          </cell>
          <cell r="C273" t="str">
            <v>Ф."ОРДЖОН.ВІД.ПІБ В МАРІУП.</v>
          </cell>
        </row>
        <row r="274">
          <cell r="A274" t="str">
            <v>UDAQ</v>
          </cell>
          <cell r="B274">
            <v>334420</v>
          </cell>
          <cell r="C274" t="str">
            <v>Ф."ВІД.ПІБ В М.ЯСИНУВАТА"</v>
          </cell>
        </row>
        <row r="275">
          <cell r="A275" t="str">
            <v>UDAR</v>
          </cell>
          <cell r="B275">
            <v>334271</v>
          </cell>
          <cell r="C275" t="str">
            <v>Ф"КИЇВ.ВІД.ПІБ В М.ДОНЕЦЬК"</v>
          </cell>
        </row>
        <row r="276">
          <cell r="A276" t="str">
            <v>UDAS</v>
          </cell>
          <cell r="B276">
            <v>334312</v>
          </cell>
          <cell r="C276" t="str">
            <v>Ф."ВІД.ПІБ В М.СЕЛИДОВЕ ДОН</v>
          </cell>
        </row>
        <row r="277">
          <cell r="A277" t="str">
            <v>UDAU</v>
          </cell>
          <cell r="B277">
            <v>334301</v>
          </cell>
          <cell r="C277" t="str">
            <v>Ф."ПРОЛЕТАР. ВІД.ПІБ В ДОН.</v>
          </cell>
        </row>
        <row r="278">
          <cell r="A278" t="str">
            <v>UDAV</v>
          </cell>
          <cell r="B278">
            <v>334442</v>
          </cell>
          <cell r="C278" t="str">
            <v>Ф."ІЛЛІЧІВ. ГВ ПІБ В МАРІУП</v>
          </cell>
        </row>
        <row r="279">
          <cell r="A279" t="str">
            <v>UDAW</v>
          </cell>
          <cell r="B279">
            <v>334613</v>
          </cell>
          <cell r="C279" t="str">
            <v>Ф."ВІД.ПІБ В М.ШАХТАРСЬК ДО</v>
          </cell>
        </row>
        <row r="280">
          <cell r="A280" t="str">
            <v>UDAX</v>
          </cell>
          <cell r="B280">
            <v>334464</v>
          </cell>
          <cell r="C280" t="str">
            <v>Ф."ЦЕНТР-МІС.ВІД.ПІБ ГОРЛІВ</v>
          </cell>
        </row>
        <row r="281">
          <cell r="A281" t="str">
            <v>UDAY</v>
          </cell>
          <cell r="B281">
            <v>334475</v>
          </cell>
          <cell r="C281" t="str">
            <v>Ф."ЖОВТН. ВІД.ПІБ В М.МАРІУ</v>
          </cell>
        </row>
        <row r="282">
          <cell r="A282" t="str">
            <v>UDAZ</v>
          </cell>
          <cell r="B282">
            <v>334646</v>
          </cell>
          <cell r="C282" t="str">
            <v>Ф."ВІД.ПІБ В М.ВОЛНОВАХА"</v>
          </cell>
        </row>
        <row r="283">
          <cell r="A283" t="str">
            <v>UDBA</v>
          </cell>
          <cell r="B283">
            <v>334497</v>
          </cell>
          <cell r="C283" t="str">
            <v>Ф."ВІД.ПІБ М.КРАСНОАРМ.ДОН"</v>
          </cell>
        </row>
        <row r="284">
          <cell r="A284" t="str">
            <v>UDBC</v>
          </cell>
          <cell r="B284">
            <v>334550</v>
          </cell>
          <cell r="C284" t="str">
            <v>Ф."ВІД.ПІБ В М.КОСТЯНТИН."</v>
          </cell>
        </row>
        <row r="285">
          <cell r="A285" t="str">
            <v>UDBF</v>
          </cell>
          <cell r="B285">
            <v>334754</v>
          </cell>
          <cell r="C285" t="str">
            <v>Ф."ВІД.ПІБ В М.КІРОВСЬКЕ ДО</v>
          </cell>
        </row>
        <row r="286">
          <cell r="A286" t="str">
            <v>UDBI</v>
          </cell>
          <cell r="B286">
            <v>334765</v>
          </cell>
          <cell r="C286" t="str">
            <v>Ф."СТАРОБЕШ.ВІД.ПІБ КОМСОМ"</v>
          </cell>
        </row>
        <row r="287">
          <cell r="A287" t="str">
            <v>UDBJ</v>
          </cell>
          <cell r="B287">
            <v>334806</v>
          </cell>
          <cell r="C287" t="str">
            <v>Ф."ВІД.ПІБ В М.ДИМИТРОВ</v>
          </cell>
        </row>
        <row r="288">
          <cell r="A288" t="str">
            <v>UDBK</v>
          </cell>
          <cell r="B288">
            <v>334561</v>
          </cell>
          <cell r="C288" t="str">
            <v>Ф."ВІД.ПІБ В М.СЛОВ"ЯНСЬК"</v>
          </cell>
        </row>
        <row r="289">
          <cell r="A289" t="str">
            <v>UDBM</v>
          </cell>
          <cell r="B289">
            <v>334914</v>
          </cell>
          <cell r="C289" t="str">
            <v>Ф."ПУТІЛОВ. ВІД.ПІБ В М.ДОН</v>
          </cell>
        </row>
        <row r="290">
          <cell r="A290" t="str">
            <v>UDBN</v>
          </cell>
          <cell r="B290">
            <v>335322</v>
          </cell>
          <cell r="C290" t="str">
            <v>Ф."КАЛЬМІУС. ВІД.ПІБ В ДОН.</v>
          </cell>
        </row>
        <row r="291">
          <cell r="A291" t="str">
            <v>UDCA</v>
          </cell>
          <cell r="B291">
            <v>334011</v>
          </cell>
          <cell r="C291" t="str">
            <v>Донецьк.ОФ АКБ "УСБ"</v>
          </cell>
        </row>
        <row r="292">
          <cell r="A292" t="str">
            <v>UDFG</v>
          </cell>
          <cell r="B292">
            <v>377012</v>
          </cell>
          <cell r="C292" t="str">
            <v>ФІЛ.АБ"ПІВДЕННИЙ"М.ДОНЕЦЬК</v>
          </cell>
        </row>
        <row r="293">
          <cell r="A293" t="str">
            <v>UDFH</v>
          </cell>
          <cell r="B293">
            <v>377034</v>
          </cell>
          <cell r="C293" t="str">
            <v>ДФ АБ"Київська Русь"</v>
          </cell>
        </row>
        <row r="294">
          <cell r="A294" t="str">
            <v>UDFQ</v>
          </cell>
          <cell r="B294">
            <v>377045</v>
          </cell>
          <cell r="C294" t="str">
            <v>Флія АБ "Енергоб"вм.Донецьк</v>
          </cell>
        </row>
        <row r="295">
          <cell r="A295" t="str">
            <v>UDGA</v>
          </cell>
          <cell r="B295">
            <v>334817</v>
          </cell>
          <cell r="C295" t="str">
            <v>Ф-я Укрексiмбанк, м.Донецьк</v>
          </cell>
        </row>
        <row r="296">
          <cell r="A296" t="str">
            <v>UDGB</v>
          </cell>
          <cell r="B296">
            <v>335957</v>
          </cell>
          <cell r="C296" t="str">
            <v>Ф-я Укрексiмбанк, Маріуполь</v>
          </cell>
        </row>
        <row r="297">
          <cell r="A297" t="str">
            <v>UDHA</v>
          </cell>
          <cell r="B297">
            <v>334624</v>
          </cell>
          <cell r="C297" t="str">
            <v>Упр. НБУ в Донецькій обл.</v>
          </cell>
        </row>
        <row r="298">
          <cell r="A298" t="str">
            <v>UDIA</v>
          </cell>
          <cell r="B298">
            <v>334594</v>
          </cell>
          <cell r="C298" t="str">
            <v>АБ "ІКАР-БАНК"</v>
          </cell>
        </row>
        <row r="299">
          <cell r="A299" t="str">
            <v>UDIB</v>
          </cell>
          <cell r="B299">
            <v>334895</v>
          </cell>
          <cell r="C299" t="str">
            <v>"ДОНВУГЛЕКОМБАНК"</v>
          </cell>
        </row>
        <row r="300">
          <cell r="A300" t="str">
            <v>UDIE</v>
          </cell>
          <cell r="B300">
            <v>334828</v>
          </cell>
          <cell r="C300" t="str">
            <v>ВАТ"АКБ "КАПІТАЛ"</v>
          </cell>
        </row>
        <row r="301">
          <cell r="A301" t="str">
            <v>UDIG</v>
          </cell>
          <cell r="B301">
            <v>334840</v>
          </cell>
          <cell r="C301" t="str">
            <v>ТОВ "Банк Фамільний"</v>
          </cell>
        </row>
        <row r="302">
          <cell r="A302" t="str">
            <v>UDIH</v>
          </cell>
          <cell r="B302">
            <v>334851</v>
          </cell>
          <cell r="C302" t="str">
            <v>ЗАТ "ПУМБ"</v>
          </cell>
        </row>
        <row r="303">
          <cell r="A303" t="str">
            <v>UDIJ</v>
          </cell>
          <cell r="B303">
            <v>334970</v>
          </cell>
          <cell r="C303" t="str">
            <v>ЗАТ "ДОНГОРБАНК"</v>
          </cell>
        </row>
        <row r="304">
          <cell r="A304" t="str">
            <v>UDIL</v>
          </cell>
          <cell r="B304">
            <v>334862</v>
          </cell>
          <cell r="C304" t="str">
            <v>Ф ВАТ КБ"Надра"ДонецькеРУ</v>
          </cell>
        </row>
        <row r="305">
          <cell r="A305" t="str">
            <v>UDIS</v>
          </cell>
          <cell r="B305">
            <v>334873</v>
          </cell>
          <cell r="C305" t="str">
            <v>Донецька ФАТ"Укрінбанк"</v>
          </cell>
        </row>
        <row r="306">
          <cell r="A306" t="str">
            <v>UDIT</v>
          </cell>
          <cell r="B306">
            <v>334992</v>
          </cell>
          <cell r="C306" t="str">
            <v>ВАТ КБ "ПРОМЕКОНОМБАНК"</v>
          </cell>
        </row>
        <row r="307">
          <cell r="A307" t="str">
            <v>UDIV</v>
          </cell>
          <cell r="B307">
            <v>334969</v>
          </cell>
          <cell r="C307" t="str">
            <v>АБ "УкрБізнесБанк"</v>
          </cell>
        </row>
        <row r="308">
          <cell r="A308" t="str">
            <v>UDJC</v>
          </cell>
          <cell r="B308">
            <v>335076</v>
          </cell>
          <cell r="C308" t="str">
            <v>Донецька обл.дирекція "РБА"</v>
          </cell>
        </row>
        <row r="309">
          <cell r="A309" t="str">
            <v>UDJQ</v>
          </cell>
          <cell r="B309">
            <v>335924</v>
          </cell>
          <cell r="C309" t="str">
            <v>ДонецькаФТОВ "Укрпромбанк"</v>
          </cell>
        </row>
        <row r="310">
          <cell r="A310" t="str">
            <v>UDJS</v>
          </cell>
          <cell r="B310">
            <v>335935</v>
          </cell>
          <cell r="C310" t="str">
            <v>Ф ВАТ "БТА Банк"в м.Донецьк</v>
          </cell>
        </row>
        <row r="311">
          <cell r="A311" t="str">
            <v>UDKC</v>
          </cell>
          <cell r="B311">
            <v>335496</v>
          </cell>
          <cell r="C311" t="str">
            <v>Донецьке РУ ПриватБанку</v>
          </cell>
        </row>
        <row r="312">
          <cell r="A312" t="str">
            <v>UDKE</v>
          </cell>
          <cell r="B312">
            <v>335548</v>
          </cell>
          <cell r="C312" t="str">
            <v>Краматор.філія Приватбанку</v>
          </cell>
        </row>
        <row r="313">
          <cell r="A313" t="str">
            <v>UDKF</v>
          </cell>
          <cell r="B313">
            <v>335429</v>
          </cell>
          <cell r="C313" t="str">
            <v>Маріупол.філія ПриватБанку</v>
          </cell>
        </row>
        <row r="314">
          <cell r="A314" t="str">
            <v>UDKH</v>
          </cell>
          <cell r="B314">
            <v>335441</v>
          </cell>
          <cell r="C314" t="str">
            <v>ФАБ"Енергобанк"в м.Курахове</v>
          </cell>
        </row>
        <row r="315">
          <cell r="A315" t="str">
            <v>UDKN</v>
          </cell>
          <cell r="B315">
            <v>335515</v>
          </cell>
          <cell r="C315" t="str">
            <v>Горлівська ф-я ПриватБанку</v>
          </cell>
        </row>
        <row r="316">
          <cell r="A316" t="str">
            <v>UDKP</v>
          </cell>
          <cell r="B316">
            <v>335537</v>
          </cell>
          <cell r="C316" t="str">
            <v>Філія ЗАТ ПУМБ в м.Донецьку</v>
          </cell>
        </row>
        <row r="317">
          <cell r="A317" t="str">
            <v>UDKQ</v>
          </cell>
          <cell r="B317">
            <v>335678</v>
          </cell>
          <cell r="C317" t="str">
            <v>ДФ АБ "БРОКБІЗНЕСБАНК"</v>
          </cell>
        </row>
        <row r="318">
          <cell r="A318" t="str">
            <v>UDKR</v>
          </cell>
          <cell r="B318">
            <v>335300</v>
          </cell>
          <cell r="C318" t="str">
            <v>МФ ВАТ Банку "БІГ Енергія"</v>
          </cell>
        </row>
        <row r="319">
          <cell r="A319" t="str">
            <v>UDKU</v>
          </cell>
          <cell r="B319">
            <v>335571</v>
          </cell>
          <cell r="C319" t="str">
            <v>Донецька фiлiя ВАТ ВТБ Банк</v>
          </cell>
        </row>
        <row r="320">
          <cell r="A320" t="str">
            <v>UDKY</v>
          </cell>
          <cell r="B320">
            <v>335946</v>
          </cell>
          <cell r="C320" t="str">
            <v>ВАТ КБ "ПІВДЕНКОМБАНК"</v>
          </cell>
        </row>
        <row r="321">
          <cell r="A321" t="str">
            <v>UDKZ</v>
          </cell>
          <cell r="B321">
            <v>335690</v>
          </cell>
          <cell r="C321" t="str">
            <v>ФАБ"Енергобанк"вм.Слов`янсь</v>
          </cell>
        </row>
        <row r="322">
          <cell r="A322" t="str">
            <v>UDLA</v>
          </cell>
          <cell r="B322">
            <v>335106</v>
          </cell>
          <cell r="C322" t="str">
            <v>ФДонецьке обласне упВАТОщад</v>
          </cell>
        </row>
        <row r="323">
          <cell r="A323" t="str">
            <v>UDLB</v>
          </cell>
          <cell r="B323">
            <v>335151</v>
          </cell>
          <cell r="C323" t="str">
            <v>ФХарцизьке відділеннВАТОщад</v>
          </cell>
        </row>
        <row r="324">
          <cell r="A324" t="str">
            <v>UDLC</v>
          </cell>
          <cell r="B324">
            <v>394017</v>
          </cell>
          <cell r="C324" t="str">
            <v>ФВорошиловське віддіВАТОщад</v>
          </cell>
        </row>
        <row r="325">
          <cell r="A325" t="str">
            <v>UDLD</v>
          </cell>
          <cell r="B325">
            <v>394028</v>
          </cell>
          <cell r="C325" t="str">
            <v>ФКалiнiнське відділеВАТОщад</v>
          </cell>
        </row>
        <row r="326">
          <cell r="A326" t="str">
            <v>UDLE</v>
          </cell>
          <cell r="B326">
            <v>394039</v>
          </cell>
          <cell r="C326" t="str">
            <v>ФКіровське відділеннВАТОщад</v>
          </cell>
        </row>
        <row r="327">
          <cell r="A327" t="str">
            <v>UDLF</v>
          </cell>
          <cell r="B327">
            <v>394040</v>
          </cell>
          <cell r="C327" t="str">
            <v>ФКуйбишевське відділВАТОщад</v>
          </cell>
        </row>
        <row r="328">
          <cell r="A328" t="str">
            <v>UDLG</v>
          </cell>
          <cell r="B328">
            <v>394051</v>
          </cell>
          <cell r="C328" t="str">
            <v>ФПролетарське відділВАТОщад</v>
          </cell>
        </row>
        <row r="329">
          <cell r="A329" t="str">
            <v>UDLH</v>
          </cell>
          <cell r="B329">
            <v>394062</v>
          </cell>
          <cell r="C329" t="str">
            <v>ФПетровське відділенВАТОщад</v>
          </cell>
        </row>
        <row r="330">
          <cell r="A330" t="str">
            <v>UDLI</v>
          </cell>
          <cell r="B330">
            <v>394073</v>
          </cell>
          <cell r="C330" t="str">
            <v>ФЛенiнське відділеннВАТОщад</v>
          </cell>
        </row>
        <row r="331">
          <cell r="A331" t="str">
            <v>UDLJ</v>
          </cell>
          <cell r="B331">
            <v>394181</v>
          </cell>
          <cell r="C331" t="str">
            <v>ФКиївське відділенняВАТОщад</v>
          </cell>
        </row>
        <row r="332">
          <cell r="A332" t="str">
            <v>UDLK</v>
          </cell>
          <cell r="B332">
            <v>394192</v>
          </cell>
          <cell r="C332" t="str">
            <v>ФАртемiвське відділеВАТОщад</v>
          </cell>
        </row>
        <row r="333">
          <cell r="A333" t="str">
            <v>UDLL</v>
          </cell>
          <cell r="B333">
            <v>394103</v>
          </cell>
          <cell r="C333" t="str">
            <v>ФГорлівське міське вВАТОщад</v>
          </cell>
        </row>
        <row r="334">
          <cell r="A334" t="str">
            <v>UDLO</v>
          </cell>
          <cell r="B334">
            <v>394136</v>
          </cell>
          <cell r="C334" t="str">
            <v>ФДебальцівське віддіВАТОщад</v>
          </cell>
        </row>
        <row r="335">
          <cell r="A335" t="str">
            <v>UDLP</v>
          </cell>
          <cell r="B335">
            <v>394147</v>
          </cell>
          <cell r="C335" t="str">
            <v>ФДзержинське відділеВАТОщад</v>
          </cell>
        </row>
        <row r="336">
          <cell r="A336" t="str">
            <v>UDLQ</v>
          </cell>
          <cell r="B336">
            <v>394158</v>
          </cell>
          <cell r="C336" t="str">
            <v>ФДобропільське віддіВАТОщад</v>
          </cell>
        </row>
        <row r="337">
          <cell r="A337" t="str">
            <v>UDLS</v>
          </cell>
          <cell r="B337">
            <v>394170</v>
          </cell>
          <cell r="C337" t="str">
            <v>ФЄнакiївське відділеВАТОщад</v>
          </cell>
        </row>
        <row r="338">
          <cell r="A338" t="str">
            <v>UDLV</v>
          </cell>
          <cell r="B338">
            <v>394200</v>
          </cell>
          <cell r="C338" t="str">
            <v>ФМаріупольське віддіВАТОщад</v>
          </cell>
        </row>
        <row r="339">
          <cell r="A339" t="str">
            <v>UDLX</v>
          </cell>
          <cell r="B339">
            <v>394222</v>
          </cell>
          <cell r="C339" t="str">
            <v>ФКраматорське відділВАТОщад</v>
          </cell>
        </row>
        <row r="340">
          <cell r="A340" t="str">
            <v>UDLY</v>
          </cell>
          <cell r="B340">
            <v>394233</v>
          </cell>
          <cell r="C340" t="str">
            <v>ФКрасноармiйське відВАТОщад</v>
          </cell>
        </row>
        <row r="341">
          <cell r="A341" t="str">
            <v>UDLZ</v>
          </cell>
          <cell r="B341">
            <v>394114</v>
          </cell>
          <cell r="C341" t="str">
            <v>ФКостянтинiвське відВАТОщад</v>
          </cell>
        </row>
        <row r="342">
          <cell r="A342" t="str">
            <v>UDMA</v>
          </cell>
          <cell r="B342">
            <v>394125</v>
          </cell>
          <cell r="C342" t="str">
            <v>ФМакіївське мiське вВАТОщад</v>
          </cell>
        </row>
        <row r="343">
          <cell r="A343" t="str">
            <v>UDMF</v>
          </cell>
          <cell r="B343">
            <v>394307</v>
          </cell>
          <cell r="C343" t="str">
            <v>ФСелидівське відділеВАТОщад</v>
          </cell>
        </row>
        <row r="344">
          <cell r="A344" t="str">
            <v>UDMG</v>
          </cell>
          <cell r="B344">
            <v>394318</v>
          </cell>
          <cell r="C344" t="str">
            <v>ФСлов`янське відділеВАТОщад</v>
          </cell>
        </row>
        <row r="345">
          <cell r="A345" t="str">
            <v>UDMH</v>
          </cell>
          <cell r="B345">
            <v>394329</v>
          </cell>
          <cell r="C345" t="str">
            <v>ФСніжнянське відділеВАТОщад</v>
          </cell>
        </row>
        <row r="346">
          <cell r="A346" t="str">
            <v>UDMI</v>
          </cell>
          <cell r="B346">
            <v>394330</v>
          </cell>
          <cell r="C346" t="str">
            <v>ФТорезьке відділенняВАТОщад</v>
          </cell>
        </row>
        <row r="347">
          <cell r="A347" t="str">
            <v>UDMK</v>
          </cell>
          <cell r="B347">
            <v>394352</v>
          </cell>
          <cell r="C347" t="str">
            <v>ФШахтарське відділенВАТОщад</v>
          </cell>
        </row>
        <row r="348">
          <cell r="A348" t="str">
            <v>UDMM</v>
          </cell>
          <cell r="B348">
            <v>394244</v>
          </cell>
          <cell r="C348" t="str">
            <v>ФАмвросiївське віддіВАТОщад</v>
          </cell>
        </row>
        <row r="349">
          <cell r="A349" t="str">
            <v>UDMN</v>
          </cell>
          <cell r="B349">
            <v>394482</v>
          </cell>
          <cell r="C349" t="str">
            <v>ФВеликоновосілкiвськВАТОщад</v>
          </cell>
        </row>
        <row r="350">
          <cell r="A350" t="str">
            <v>UDMO</v>
          </cell>
          <cell r="B350">
            <v>394493</v>
          </cell>
          <cell r="C350" t="str">
            <v>ФВолноваське відділеВАТОщад</v>
          </cell>
        </row>
        <row r="351">
          <cell r="A351" t="str">
            <v>UDMP</v>
          </cell>
          <cell r="B351">
            <v>394374</v>
          </cell>
          <cell r="C351" t="str">
            <v>ФВолодарське відділеВАТОщад</v>
          </cell>
        </row>
        <row r="352">
          <cell r="A352" t="str">
            <v>UDMQ</v>
          </cell>
          <cell r="B352">
            <v>394385</v>
          </cell>
          <cell r="C352" t="str">
            <v>ФКраснолиманське відВАТОщад</v>
          </cell>
        </row>
        <row r="353">
          <cell r="A353" t="str">
            <v>UDMR</v>
          </cell>
          <cell r="B353">
            <v>394426</v>
          </cell>
          <cell r="C353" t="str">
            <v>ФМар`їнське відділенВАТОщад</v>
          </cell>
        </row>
        <row r="354">
          <cell r="A354" t="str">
            <v>UDMU</v>
          </cell>
          <cell r="B354">
            <v>394459</v>
          </cell>
          <cell r="C354" t="str">
            <v>ФСтаробешівське віддВАТОщад</v>
          </cell>
        </row>
        <row r="355">
          <cell r="A355" t="str">
            <v>UDMV</v>
          </cell>
          <cell r="B355">
            <v>394460</v>
          </cell>
          <cell r="C355" t="str">
            <v>ФТельманівське віддіВАТОщад</v>
          </cell>
        </row>
        <row r="356">
          <cell r="A356" t="str">
            <v>UDMW</v>
          </cell>
          <cell r="B356">
            <v>394471</v>
          </cell>
          <cell r="C356" t="str">
            <v>ФЯсинуватське відділВАТОщад</v>
          </cell>
        </row>
        <row r="357">
          <cell r="A357" t="str">
            <v>UDNB</v>
          </cell>
          <cell r="B357">
            <v>335902</v>
          </cell>
          <cell r="C357" t="str">
            <v>ТОВ "УНІКОМБАНК"</v>
          </cell>
        </row>
        <row r="358">
          <cell r="A358" t="str">
            <v>UDNC</v>
          </cell>
          <cell r="B358">
            <v>335913</v>
          </cell>
          <cell r="C358" t="str">
            <v>КФ ВАТ КБ "Промекономбанк"</v>
          </cell>
        </row>
        <row r="359">
          <cell r="A359" t="str">
            <v>UDNE</v>
          </cell>
          <cell r="B359">
            <v>335968</v>
          </cell>
          <cell r="C359" t="str">
            <v>ДОНЕЦЬКА ФКБ ТОВ"МІСТО БАНК</v>
          </cell>
        </row>
        <row r="360">
          <cell r="A360" t="str">
            <v>UDNG</v>
          </cell>
          <cell r="B360">
            <v>335980</v>
          </cell>
          <cell r="C360" t="str">
            <v>Макіїв.ФАБ "УкрБізнесБанк"</v>
          </cell>
        </row>
        <row r="361">
          <cell r="A361" t="str">
            <v>UDNH</v>
          </cell>
          <cell r="B361">
            <v>394341</v>
          </cell>
          <cell r="C361" t="str">
            <v>Калінін. ФТОВ "УНІКОМБАНК"</v>
          </cell>
        </row>
        <row r="362">
          <cell r="A362" t="str">
            <v>UDNI</v>
          </cell>
          <cell r="B362">
            <v>394404</v>
          </cell>
          <cell r="C362" t="str">
            <v>ДОНЕЦЬКАФ АКБ "ІМЕКСБАНК"</v>
          </cell>
        </row>
        <row r="363">
          <cell r="A363" t="str">
            <v>UDNM</v>
          </cell>
          <cell r="B363">
            <v>394501</v>
          </cell>
          <cell r="C363" t="str">
            <v>ДонФ ВАТ "ПІРЕУС БАНК МКБ"</v>
          </cell>
        </row>
        <row r="364">
          <cell r="A364" t="str">
            <v>UDNX</v>
          </cell>
          <cell r="B364">
            <v>394512</v>
          </cell>
          <cell r="C364" t="str">
            <v>ДОНБАС.ФВАТ"РОДОВІД  БАНК"</v>
          </cell>
        </row>
        <row r="365">
          <cell r="A365" t="str">
            <v>UDOZ</v>
          </cell>
          <cell r="B365">
            <v>377090</v>
          </cell>
          <cell r="C365" t="str">
            <v>ВАТ "ЄВРОПРОМБАНК"</v>
          </cell>
        </row>
        <row r="366">
          <cell r="A366" t="str">
            <v>UDQK</v>
          </cell>
          <cell r="B366">
            <v>834016</v>
          </cell>
          <cell r="C366" t="str">
            <v>ГУДКУ У ДОНЕЦЬКІЙ ОБЛАСТІ</v>
          </cell>
        </row>
        <row r="367">
          <cell r="A367" t="str">
            <v>UDRA</v>
          </cell>
          <cell r="B367">
            <v>377119</v>
          </cell>
          <cell r="C367" t="str">
            <v>Маріупольська ФАБ "БРОК"</v>
          </cell>
        </row>
        <row r="368">
          <cell r="A368" t="str">
            <v>UDSC</v>
          </cell>
          <cell r="B368">
            <v>335742</v>
          </cell>
          <cell r="C368" t="str">
            <v>Філія ПУМБ в м.Маріуполі</v>
          </cell>
        </row>
        <row r="369">
          <cell r="A369" t="str">
            <v>UDSD</v>
          </cell>
          <cell r="B369">
            <v>335593</v>
          </cell>
          <cell r="C369" t="str">
            <v>Донб.ФВАТ "КРЕДИТПРОМБАНК"</v>
          </cell>
        </row>
        <row r="370">
          <cell r="A370" t="str">
            <v>UDSG</v>
          </cell>
          <cell r="B370">
            <v>335656</v>
          </cell>
          <cell r="C370" t="str">
            <v>ф.№2 ВАТ "АКБ "КАПІТАЛ"</v>
          </cell>
        </row>
        <row r="371">
          <cell r="A371" t="str">
            <v>UDSH</v>
          </cell>
          <cell r="B371">
            <v>335797</v>
          </cell>
          <cell r="C371" t="str">
            <v>Мик.ФАКБ "НК" в м.Гор.</v>
          </cell>
        </row>
        <row r="372">
          <cell r="A372" t="str">
            <v>UDSI</v>
          </cell>
          <cell r="B372">
            <v>335708</v>
          </cell>
          <cell r="C372" t="str">
            <v>ФАКБ "НК" в м.Артемівськ</v>
          </cell>
        </row>
        <row r="373">
          <cell r="A373" t="str">
            <v>UDSK</v>
          </cell>
          <cell r="B373">
            <v>335816</v>
          </cell>
          <cell r="C373" t="str">
            <v>ф."ДРУ"ВАТ"Банку"ФтК"</v>
          </cell>
        </row>
        <row r="374">
          <cell r="A374" t="str">
            <v>UDSL</v>
          </cell>
          <cell r="B374">
            <v>335838</v>
          </cell>
          <cell r="C374" t="str">
            <v>Дон.Ф АБ "ЕКСПРЕС-БАНК"</v>
          </cell>
        </row>
        <row r="375">
          <cell r="A375" t="str">
            <v>UDSO</v>
          </cell>
          <cell r="B375">
            <v>335720</v>
          </cell>
          <cell r="C375" t="str">
            <v>Калін.ФАКБ "НК" в м.Донецьк</v>
          </cell>
        </row>
        <row r="376">
          <cell r="A376" t="str">
            <v>UDSR</v>
          </cell>
          <cell r="B376">
            <v>335753</v>
          </cell>
          <cell r="C376" t="str">
            <v>Донецька ф.ВАТ "КРЕДОБАНК"</v>
          </cell>
        </row>
        <row r="377">
          <cell r="A377" t="str">
            <v>UDSS</v>
          </cell>
          <cell r="B377">
            <v>335764</v>
          </cell>
          <cell r="C377" t="str">
            <v>ДФ ВАТ "АКБ "АВТОКРАЗБАНК"</v>
          </cell>
        </row>
        <row r="378">
          <cell r="A378" t="str">
            <v>UDST</v>
          </cell>
          <cell r="B378">
            <v>335775</v>
          </cell>
          <cell r="C378" t="str">
            <v>Філія ЗАТ "ОТП Банк"</v>
          </cell>
        </row>
        <row r="379">
          <cell r="A379" t="str">
            <v>UDSU</v>
          </cell>
          <cell r="B379">
            <v>335850</v>
          </cell>
          <cell r="C379" t="str">
            <v>Ф-я Дон.дир"АТ"ІНДЕКС-БАНК"</v>
          </cell>
        </row>
        <row r="380">
          <cell r="A380" t="str">
            <v>UDSX</v>
          </cell>
          <cell r="B380">
            <v>335883</v>
          </cell>
          <cell r="C380" t="str">
            <v>Краматорська ф.Приватінвест</v>
          </cell>
        </row>
        <row r="381">
          <cell r="A381" t="str">
            <v>UDSZ</v>
          </cell>
          <cell r="B381">
            <v>335894</v>
          </cell>
          <cell r="C381" t="str">
            <v>Донецька ФВАТ АБ"УКРГАЗБАНК</v>
          </cell>
        </row>
        <row r="382">
          <cell r="A382" t="str">
            <v>UDUB</v>
          </cell>
          <cell r="B382">
            <v>394523</v>
          </cell>
          <cell r="C382" t="str">
            <v>Ф.ДОН.ДИР.ТОВ УКБ КАМБІО</v>
          </cell>
        </row>
        <row r="383">
          <cell r="A383" t="str">
            <v>UDUP</v>
          </cell>
          <cell r="B383">
            <v>334000</v>
          </cell>
          <cell r="C383" t="str">
            <v>ФВАТ КБ"Актив-Банк"Донецьк</v>
          </cell>
        </row>
        <row r="384">
          <cell r="A384" t="str">
            <v>UDVB</v>
          </cell>
          <cell r="B384">
            <v>394578</v>
          </cell>
          <cell r="C384" t="str">
            <v>Горл.Ф АБ "БРОКБІЗНЕСБАНК"</v>
          </cell>
        </row>
        <row r="385">
          <cell r="A385" t="str">
            <v>UDVC</v>
          </cell>
          <cell r="B385">
            <v>394534</v>
          </cell>
          <cell r="C385" t="str">
            <v>Ф.АКБ "Трансбанк" м.Донецьк</v>
          </cell>
        </row>
        <row r="386">
          <cell r="A386" t="str">
            <v>UDVD</v>
          </cell>
          <cell r="B386">
            <v>394545</v>
          </cell>
          <cell r="C386" t="str">
            <v>Донец.Ф.ВАТ"ВІЕЙБІБАНК"</v>
          </cell>
        </row>
        <row r="387">
          <cell r="A387" t="str">
            <v>UDVE</v>
          </cell>
          <cell r="B387">
            <v>394589</v>
          </cell>
          <cell r="C387" t="str">
            <v>Донецька філія ЗАТ "ЄБРФ"</v>
          </cell>
        </row>
        <row r="388">
          <cell r="A388" t="str">
            <v>UDVF</v>
          </cell>
          <cell r="B388">
            <v>394653</v>
          </cell>
          <cell r="C388" t="str">
            <v>Маріупольська Ф АКБ "Форум"</v>
          </cell>
        </row>
        <row r="389">
          <cell r="A389" t="str">
            <v>UDVG</v>
          </cell>
          <cell r="B389">
            <v>377131</v>
          </cell>
          <cell r="C389" t="str">
            <v>Ф "ДРУ" ТОВ "ФІНРОСТБАНК"</v>
          </cell>
        </row>
        <row r="390">
          <cell r="A390" t="str">
            <v>UDVH</v>
          </cell>
          <cell r="B390">
            <v>377078</v>
          </cell>
          <cell r="C390" t="str">
            <v>Крамат.Ф.АБ"БРОКБІЗНЕСБАНК"</v>
          </cell>
        </row>
        <row r="391">
          <cell r="A391" t="str">
            <v>UDVJ</v>
          </cell>
          <cell r="B391">
            <v>377197</v>
          </cell>
          <cell r="C391" t="str">
            <v>Донецька ФВАТ КБ "Хрещатик"</v>
          </cell>
        </row>
        <row r="392">
          <cell r="A392" t="str">
            <v>UDVK</v>
          </cell>
          <cell r="B392">
            <v>377108</v>
          </cell>
          <cell r="C392" t="str">
            <v>Донецькаф.ВАТ КБ "Нац.станд</v>
          </cell>
        </row>
        <row r="393">
          <cell r="A393" t="str">
            <v>UDVM</v>
          </cell>
          <cell r="B393">
            <v>377379</v>
          </cell>
          <cell r="C393" t="str">
            <v>Донецька ф.ТОВ КБ "АРМА"</v>
          </cell>
        </row>
        <row r="394">
          <cell r="A394" t="str">
            <v>UDVN</v>
          </cell>
          <cell r="B394">
            <v>377368</v>
          </cell>
          <cell r="C394" t="str">
            <v>Донецька Ф ВАТ "Інпромбанк"</v>
          </cell>
        </row>
        <row r="395">
          <cell r="A395" t="str">
            <v>UDW1</v>
          </cell>
          <cell r="B395">
            <v>335009</v>
          </cell>
          <cell r="C395" t="str">
            <v>Філія АТ "УФГ" в м.Донецьк</v>
          </cell>
        </row>
        <row r="396">
          <cell r="A396" t="str">
            <v>UDWA</v>
          </cell>
          <cell r="B396">
            <v>394631</v>
          </cell>
          <cell r="C396" t="str">
            <v>Донецька філія АКБ "Форум"</v>
          </cell>
        </row>
        <row r="397">
          <cell r="A397" t="str">
            <v>UDWB</v>
          </cell>
          <cell r="B397">
            <v>394675</v>
          </cell>
          <cell r="C397" t="str">
            <v>Київська ФТОВ "УНІКОМБАНК"</v>
          </cell>
        </row>
        <row r="398">
          <cell r="A398" t="str">
            <v>UDWW</v>
          </cell>
          <cell r="B398">
            <v>377777</v>
          </cell>
          <cell r="C398" t="str">
            <v>ТОВ КБ"Укр.фінансовий світ"</v>
          </cell>
        </row>
        <row r="399">
          <cell r="A399" t="str">
            <v>UEAA</v>
          </cell>
          <cell r="B399">
            <v>311056</v>
          </cell>
          <cell r="C399" t="str">
            <v>Ф."ВІДДІЛЕН.ПІБ,М. ЖИТОМИР"</v>
          </cell>
        </row>
        <row r="400">
          <cell r="A400" t="str">
            <v>UEAC</v>
          </cell>
          <cell r="B400">
            <v>311391</v>
          </cell>
          <cell r="C400" t="str">
            <v>Ф-Я ВІД.ПІБ В М.КОРОСТЕНЬ</v>
          </cell>
        </row>
        <row r="401">
          <cell r="A401" t="str">
            <v>UEAE</v>
          </cell>
          <cell r="B401">
            <v>311357</v>
          </cell>
          <cell r="C401" t="str">
            <v>Ф-Я ВІД.ПІБ В М.БЕРДИЧІВ</v>
          </cell>
        </row>
        <row r="402">
          <cell r="A402" t="str">
            <v>UEAG</v>
          </cell>
          <cell r="B402">
            <v>311711</v>
          </cell>
          <cell r="C402" t="str">
            <v>Ф-Я ВІД.ПІБ В М.НОВОГР-ВОЛ.</v>
          </cell>
        </row>
        <row r="403">
          <cell r="A403" t="str">
            <v>UECA</v>
          </cell>
          <cell r="B403">
            <v>311272</v>
          </cell>
          <cell r="C403" t="str">
            <v>Житомирська обл.ФАКБ"УСБ"</v>
          </cell>
        </row>
        <row r="404">
          <cell r="A404" t="str">
            <v>UECD</v>
          </cell>
          <cell r="B404">
            <v>311722</v>
          </cell>
          <cell r="C404" t="str">
            <v>ФАКБ "Нац.Кред" в м.Житомир</v>
          </cell>
        </row>
        <row r="405">
          <cell r="A405" t="str">
            <v>UEFA</v>
          </cell>
          <cell r="B405">
            <v>311841</v>
          </cell>
          <cell r="C405" t="str">
            <v>Житомирська філ.АКБ "Форум"</v>
          </cell>
        </row>
        <row r="406">
          <cell r="A406" t="str">
            <v>UEFB</v>
          </cell>
          <cell r="B406">
            <v>311852</v>
          </cell>
          <cell r="C406" t="str">
            <v>Житомирська філія ВАТ "КРЕД</v>
          </cell>
        </row>
        <row r="407">
          <cell r="A407" t="str">
            <v>UEFC</v>
          </cell>
          <cell r="B407">
            <v>311863</v>
          </cell>
          <cell r="C407" t="str">
            <v>Жит.філ.АБ "БРОКБІЗНЕСБАНК"</v>
          </cell>
        </row>
        <row r="408">
          <cell r="A408" t="str">
            <v>UEFD</v>
          </cell>
          <cell r="B408">
            <v>311874</v>
          </cell>
          <cell r="C408" t="str">
            <v>ЖитомирськаФВАТКБ"Хрещатик"</v>
          </cell>
        </row>
        <row r="409">
          <cell r="A409" t="str">
            <v>UEGA</v>
          </cell>
          <cell r="B409">
            <v>311324</v>
          </cell>
          <cell r="C409" t="str">
            <v>Ф-я Укрексімбанк, Житомир</v>
          </cell>
        </row>
        <row r="410">
          <cell r="A410" t="str">
            <v>UEH0</v>
          </cell>
          <cell r="B410">
            <v>311034</v>
          </cell>
          <cell r="C410" t="str">
            <v>Упр. НБУ в Житомир. обл.</v>
          </cell>
        </row>
        <row r="411">
          <cell r="A411" t="str">
            <v>UEIO</v>
          </cell>
          <cell r="B411">
            <v>311692</v>
          </cell>
          <cell r="C411" t="str">
            <v>ЖФ АБ "Укоопспілка"</v>
          </cell>
        </row>
        <row r="412">
          <cell r="A412" t="str">
            <v>UEIQ</v>
          </cell>
          <cell r="B412">
            <v>311346</v>
          </cell>
          <cell r="C412" t="str">
            <v>Житомирська Ф ВАТ ВТБ Банк</v>
          </cell>
        </row>
        <row r="413">
          <cell r="A413" t="str">
            <v>UEIR</v>
          </cell>
          <cell r="B413">
            <v>311409</v>
          </cell>
          <cell r="C413" t="str">
            <v>Житомирська ф-яПриватБанку</v>
          </cell>
        </row>
        <row r="414">
          <cell r="A414" t="str">
            <v>UEIU</v>
          </cell>
          <cell r="B414">
            <v>311432</v>
          </cell>
          <cell r="C414" t="str">
            <v>ФАТ  "ГРАДОБАНК", Житомир</v>
          </cell>
        </row>
        <row r="415">
          <cell r="A415" t="str">
            <v>UEIZ</v>
          </cell>
          <cell r="B415">
            <v>311528</v>
          </cell>
          <cell r="C415" t="str">
            <v>ОД "Райффайзен Банк Аваль"</v>
          </cell>
        </row>
        <row r="416">
          <cell r="A416" t="str">
            <v>UEJD</v>
          </cell>
          <cell r="B416">
            <v>311584</v>
          </cell>
          <cell r="C416" t="str">
            <v>Житомирська ФАТ"Укрінбанк"</v>
          </cell>
        </row>
        <row r="417">
          <cell r="A417" t="str">
            <v>UEJE</v>
          </cell>
          <cell r="B417">
            <v>311603</v>
          </cell>
          <cell r="C417" t="str">
            <v>ФАБ"Енергобанк"вм.Житомирі</v>
          </cell>
        </row>
        <row r="418">
          <cell r="A418" t="str">
            <v>UEJJ</v>
          </cell>
          <cell r="B418">
            <v>311670</v>
          </cell>
          <cell r="C418" t="str">
            <v>ЖФ КБ "Західінкомбанк" ТзОВ</v>
          </cell>
        </row>
        <row r="419">
          <cell r="A419" t="str">
            <v>UEJM</v>
          </cell>
          <cell r="B419">
            <v>311788</v>
          </cell>
          <cell r="C419" t="str">
            <v>ФАКБ "НК" в м.Малин</v>
          </cell>
        </row>
        <row r="420">
          <cell r="A420" t="str">
            <v>UEJO</v>
          </cell>
          <cell r="B420">
            <v>311744</v>
          </cell>
          <cell r="C420" t="str">
            <v>Житомирське РУ ПРИВАТБАНКУ</v>
          </cell>
        </row>
        <row r="421">
          <cell r="A421" t="str">
            <v>UEJP</v>
          </cell>
          <cell r="B421">
            <v>311755</v>
          </cell>
          <cell r="C421" t="str">
            <v>Ф-я Жит.дир.АТ"ІНДЕКС-БАНК"</v>
          </cell>
        </row>
        <row r="422">
          <cell r="A422" t="str">
            <v>UEJQ</v>
          </cell>
          <cell r="B422">
            <v>311766</v>
          </cell>
          <cell r="C422" t="str">
            <v>Ф ВАТ "ПершІнвБ"в м.Житомир</v>
          </cell>
        </row>
        <row r="423">
          <cell r="A423" t="str">
            <v>UEJX</v>
          </cell>
          <cell r="B423">
            <v>311799</v>
          </cell>
          <cell r="C423" t="str">
            <v>Житом.ф-я ТОВ"Укрпромбанк"</v>
          </cell>
        </row>
        <row r="424">
          <cell r="A424" t="str">
            <v>UEKA</v>
          </cell>
          <cell r="B424">
            <v>311807</v>
          </cell>
          <cell r="C424" t="str">
            <v>Житомирьска ф-я АКБ "КИЇВ"</v>
          </cell>
        </row>
        <row r="425">
          <cell r="A425" t="str">
            <v>UEKE</v>
          </cell>
          <cell r="B425">
            <v>311818</v>
          </cell>
          <cell r="C425" t="str">
            <v>ФВАТ КБ"Надра"Житомир.РУ</v>
          </cell>
        </row>
        <row r="426">
          <cell r="A426" t="str">
            <v>UEKM</v>
          </cell>
          <cell r="B426">
            <v>311830</v>
          </cell>
          <cell r="C426" t="str">
            <v>ЖИТОМИРСЬКАФ АКБ"ІМЕКСБАНК"</v>
          </cell>
        </row>
        <row r="427">
          <cell r="A427" t="str">
            <v>UEKN</v>
          </cell>
          <cell r="B427">
            <v>311937</v>
          </cell>
          <cell r="C427" t="str">
            <v>Житомирська Ф "ВіЕйБіБанк"</v>
          </cell>
        </row>
        <row r="428">
          <cell r="A428" t="str">
            <v>UELA</v>
          </cell>
          <cell r="B428">
            <v>311647</v>
          </cell>
          <cell r="C428" t="str">
            <v>ФЖитомирське обласнеВАТОщад</v>
          </cell>
        </row>
        <row r="429">
          <cell r="A429" t="str">
            <v>UELE</v>
          </cell>
          <cell r="B429">
            <v>371018</v>
          </cell>
          <cell r="C429" t="str">
            <v>ФБердичiвське відділВАТОщад</v>
          </cell>
        </row>
        <row r="430">
          <cell r="A430" t="str">
            <v>UELK</v>
          </cell>
          <cell r="B430">
            <v>371171</v>
          </cell>
          <cell r="C430" t="str">
            <v>ФКоростенське відділВАТОщад</v>
          </cell>
        </row>
        <row r="431">
          <cell r="A431" t="str">
            <v>UELQ</v>
          </cell>
          <cell r="B431">
            <v>371137</v>
          </cell>
          <cell r="C431" t="str">
            <v>ФНовоград-Волинське ВАТОщад</v>
          </cell>
        </row>
        <row r="432">
          <cell r="A432" t="str">
            <v>UELR</v>
          </cell>
          <cell r="B432">
            <v>371148</v>
          </cell>
          <cell r="C432" t="str">
            <v>ФОвруцьке відділенняВАТОщад</v>
          </cell>
        </row>
        <row r="433">
          <cell r="A433" t="str">
            <v>UELU</v>
          </cell>
          <cell r="B433">
            <v>371278</v>
          </cell>
          <cell r="C433" t="str">
            <v>ФРадомишльське віддіВАТОщад</v>
          </cell>
        </row>
        <row r="434">
          <cell r="A434" t="str">
            <v>UELZ</v>
          </cell>
          <cell r="B434">
            <v>371223</v>
          </cell>
          <cell r="C434" t="str">
            <v>ФБогунське відділеннВАТОщад</v>
          </cell>
        </row>
        <row r="435">
          <cell r="A435" t="str">
            <v>UEMA</v>
          </cell>
          <cell r="B435">
            <v>371104</v>
          </cell>
          <cell r="C435" t="str">
            <v>ФКорольовське відділВАТОщад</v>
          </cell>
        </row>
        <row r="436">
          <cell r="A436" t="str">
            <v>UEQK</v>
          </cell>
          <cell r="B436">
            <v>811039</v>
          </cell>
          <cell r="C436" t="str">
            <v>ГУДКУ У ЖИТОМИРСЬКІЙ ОБЛ.</v>
          </cell>
        </row>
        <row r="437">
          <cell r="A437" t="str">
            <v>UFAA</v>
          </cell>
          <cell r="B437">
            <v>312163</v>
          </cell>
          <cell r="C437" t="str">
            <v>Ф."ВІДДІЛЕН. ПІБ,М.УЖГОРОД"</v>
          </cell>
        </row>
        <row r="438">
          <cell r="A438" t="str">
            <v>UFAB</v>
          </cell>
          <cell r="B438">
            <v>312174</v>
          </cell>
          <cell r="C438" t="str">
            <v>Ф-Я ВІД.ПІБ В М.МУКАЧЕВО</v>
          </cell>
        </row>
        <row r="439">
          <cell r="A439" t="str">
            <v>UFAD</v>
          </cell>
          <cell r="B439">
            <v>312204</v>
          </cell>
          <cell r="C439" t="str">
            <v>Ф-Я ВІД.ПІБ В М.РАХІВ</v>
          </cell>
        </row>
        <row r="440">
          <cell r="A440" t="str">
            <v>UFAE</v>
          </cell>
          <cell r="B440">
            <v>312215</v>
          </cell>
          <cell r="C440" t="str">
            <v>Ф-Я ВІД.ПІБ В М.ТЯЧІВ</v>
          </cell>
        </row>
        <row r="441">
          <cell r="A441" t="str">
            <v>UFAH</v>
          </cell>
          <cell r="B441">
            <v>312646</v>
          </cell>
          <cell r="C441" t="str">
            <v>Ф-Я ВІД.ПІБ В М.ІРШАВА</v>
          </cell>
        </row>
        <row r="442">
          <cell r="A442" t="str">
            <v>UFAI</v>
          </cell>
          <cell r="B442">
            <v>312527</v>
          </cell>
          <cell r="C442" t="str">
            <v>Ф.ВІД.ПІБ В М.ЧОП ЗАКАРП.</v>
          </cell>
        </row>
        <row r="443">
          <cell r="A443" t="str">
            <v>UFAJ</v>
          </cell>
          <cell r="B443">
            <v>312453</v>
          </cell>
          <cell r="C443" t="str">
            <v>Ф.ВІД.ПІБ В М.ХУСТ ЗАКАРП.</v>
          </cell>
        </row>
        <row r="444">
          <cell r="A444" t="str">
            <v>UFCA</v>
          </cell>
          <cell r="B444">
            <v>312011</v>
          </cell>
          <cell r="C444" t="str">
            <v>Закарп.обл.філія АКБ "УСБ"</v>
          </cell>
        </row>
        <row r="445">
          <cell r="A445" t="str">
            <v>UFFA</v>
          </cell>
          <cell r="B445">
            <v>312709</v>
          </cell>
          <cell r="C445" t="str">
            <v>УЖФ АБ АБ "Київська Русь"</v>
          </cell>
        </row>
        <row r="446">
          <cell r="A446" t="str">
            <v>UFFB</v>
          </cell>
          <cell r="B446">
            <v>312710</v>
          </cell>
          <cell r="C446" t="str">
            <v>ФілАБ"Енергобанк"в мУжгород</v>
          </cell>
        </row>
        <row r="447">
          <cell r="A447" t="str">
            <v>UFGA</v>
          </cell>
          <cell r="B447">
            <v>312226</v>
          </cell>
          <cell r="C447" t="str">
            <v>Ф-я Укрексімбанк,Ужгород</v>
          </cell>
        </row>
        <row r="448">
          <cell r="A448" t="str">
            <v>UFHA</v>
          </cell>
          <cell r="B448">
            <v>312152</v>
          </cell>
          <cell r="C448" t="str">
            <v>Упр. НБУ в Закарпат.обл</v>
          </cell>
        </row>
        <row r="449">
          <cell r="A449" t="str">
            <v>UFIA</v>
          </cell>
          <cell r="B449">
            <v>312334</v>
          </cell>
          <cell r="C449" t="str">
            <v>"ЛІСБАНК"</v>
          </cell>
        </row>
        <row r="450">
          <cell r="A450" t="str">
            <v>UFIB</v>
          </cell>
          <cell r="B450">
            <v>312237</v>
          </cell>
          <cell r="C450" t="str">
            <v>Закарп.філія ВАТ"КРЕДОБАНК"</v>
          </cell>
        </row>
        <row r="451">
          <cell r="A451" t="str">
            <v>UFIF</v>
          </cell>
          <cell r="B451">
            <v>312345</v>
          </cell>
          <cell r="C451" t="str">
            <v>Дир-я Райффайзен Банк Аваль</v>
          </cell>
        </row>
        <row r="452">
          <cell r="A452" t="str">
            <v>UFIG</v>
          </cell>
          <cell r="B452">
            <v>312248</v>
          </cell>
          <cell r="C452" t="str">
            <v>КБ "КООПІНВЕСТБАНК"</v>
          </cell>
        </row>
        <row r="453">
          <cell r="A453" t="str">
            <v>UFIN</v>
          </cell>
          <cell r="B453">
            <v>312390</v>
          </cell>
          <cell r="C453" t="str">
            <v>ФАТ  "ГРАДОБАНК" Ужгород</v>
          </cell>
        </row>
        <row r="454">
          <cell r="A454" t="str">
            <v>UFIZ</v>
          </cell>
          <cell r="B454">
            <v>312378</v>
          </cell>
          <cell r="C454" t="str">
            <v>Ф-я Зак.РУ КБ"Приватбанк"</v>
          </cell>
        </row>
        <row r="455">
          <cell r="A455" t="str">
            <v>UFJB</v>
          </cell>
          <cell r="B455">
            <v>312776</v>
          </cell>
          <cell r="C455" t="str">
            <v>УФ ВАТ АБ "УКРГАЗБАНК"</v>
          </cell>
        </row>
        <row r="456">
          <cell r="A456" t="str">
            <v>UFJD</v>
          </cell>
          <cell r="B456">
            <v>312624</v>
          </cell>
          <cell r="C456" t="str">
            <v>Зак.ФАКБ"НК" м.Ужг.</v>
          </cell>
        </row>
        <row r="457">
          <cell r="A457" t="str">
            <v>UFJE</v>
          </cell>
          <cell r="B457">
            <v>312538</v>
          </cell>
          <cell r="C457" t="str">
            <v>ВАТКБ"Надра"Ужгородське РУ</v>
          </cell>
        </row>
        <row r="458">
          <cell r="A458" t="str">
            <v>UFJL</v>
          </cell>
          <cell r="B458">
            <v>312602</v>
          </cell>
          <cell r="C458" t="str">
            <v>Закарпат.ФТОВ "Укрпромбанк"</v>
          </cell>
        </row>
        <row r="459">
          <cell r="A459" t="str">
            <v>UFJM</v>
          </cell>
          <cell r="B459">
            <v>312635</v>
          </cell>
          <cell r="C459" t="str">
            <v>Ужгородська ФАКБ "СЄБ"</v>
          </cell>
        </row>
        <row r="460">
          <cell r="A460" t="str">
            <v>UFJN</v>
          </cell>
          <cell r="B460">
            <v>312657</v>
          </cell>
          <cell r="C460" t="str">
            <v>Філія ЗАТ "ОТП Банк"</v>
          </cell>
        </row>
        <row r="461">
          <cell r="A461" t="str">
            <v>UFKA</v>
          </cell>
          <cell r="B461">
            <v>312787</v>
          </cell>
          <cell r="C461" t="str">
            <v>Ужгородська Ф ВАТ ВТБ Банк</v>
          </cell>
        </row>
        <row r="462">
          <cell r="A462" t="str">
            <v>UFKP</v>
          </cell>
          <cell r="B462">
            <v>312668</v>
          </cell>
          <cell r="C462" t="str">
            <v>Закарп.ФАБ "БРОКБІЗНЕСБАНК"</v>
          </cell>
        </row>
        <row r="463">
          <cell r="A463" t="str">
            <v>UFKQ</v>
          </cell>
          <cell r="B463">
            <v>312679</v>
          </cell>
          <cell r="C463" t="str">
            <v>ЗФ ВАТ "ПІРЕУС БАНК МКБ"</v>
          </cell>
        </row>
        <row r="464">
          <cell r="A464" t="str">
            <v>UFKT</v>
          </cell>
          <cell r="B464">
            <v>312743</v>
          </cell>
          <cell r="C464" t="str">
            <v>Ф."Закар.дир."ІНДЕКС-БАНК"</v>
          </cell>
        </row>
        <row r="465">
          <cell r="A465" t="str">
            <v>UFKU</v>
          </cell>
          <cell r="B465">
            <v>312817</v>
          </cell>
          <cell r="C465" t="str">
            <v>Закар.Ф.ВАТ"ВІЕЙБІБАНК"</v>
          </cell>
        </row>
        <row r="466">
          <cell r="A466" t="str">
            <v>UFKV</v>
          </cell>
          <cell r="B466">
            <v>312754</v>
          </cell>
          <cell r="C466" t="str">
            <v>Ужгородська Ф АКБ "Форум"</v>
          </cell>
        </row>
        <row r="467">
          <cell r="A467" t="str">
            <v>UFKW</v>
          </cell>
          <cell r="B467">
            <v>312680</v>
          </cell>
          <cell r="C467" t="str">
            <v>Закарпат.ФВАТ КБ "Хрещатик"</v>
          </cell>
        </row>
        <row r="468">
          <cell r="A468" t="str">
            <v>UFKX</v>
          </cell>
          <cell r="B468">
            <v>312691</v>
          </cell>
          <cell r="C468" t="str">
            <v>ЗАКАРПАТСЬКАФАКБ"ІМЕКСБАНК"</v>
          </cell>
        </row>
        <row r="469">
          <cell r="A469" t="str">
            <v>UFLA</v>
          </cell>
          <cell r="B469">
            <v>312356</v>
          </cell>
          <cell r="C469" t="str">
            <v>ФЗакарпатське обласнВАТОщад</v>
          </cell>
        </row>
        <row r="470">
          <cell r="A470" t="str">
            <v>UFLC</v>
          </cell>
          <cell r="B470">
            <v>372028</v>
          </cell>
          <cell r="C470" t="str">
            <v>ФМукачівське відділеВАТОщад</v>
          </cell>
        </row>
        <row r="471">
          <cell r="A471" t="str">
            <v>UFLD</v>
          </cell>
          <cell r="B471">
            <v>372039</v>
          </cell>
          <cell r="C471" t="str">
            <v>ФБерегівське відділеВАТОщад</v>
          </cell>
        </row>
        <row r="472">
          <cell r="A472" t="str">
            <v>UFLE</v>
          </cell>
          <cell r="B472">
            <v>372040</v>
          </cell>
          <cell r="C472" t="str">
            <v>ФВиноградівське віддВАТОщад</v>
          </cell>
        </row>
        <row r="473">
          <cell r="A473" t="str">
            <v>UFLF</v>
          </cell>
          <cell r="B473">
            <v>372051</v>
          </cell>
          <cell r="C473" t="str">
            <v>ФХустське відділенняВАТОщад</v>
          </cell>
        </row>
        <row r="474">
          <cell r="A474" t="str">
            <v>UFLK</v>
          </cell>
          <cell r="B474">
            <v>372103</v>
          </cell>
          <cell r="C474" t="str">
            <v>ФРахівське відділеннВАТОщад</v>
          </cell>
        </row>
        <row r="475">
          <cell r="A475" t="str">
            <v>UFLL</v>
          </cell>
          <cell r="B475">
            <v>372084</v>
          </cell>
          <cell r="C475" t="str">
            <v>ФМіжгірське відділенВАТОщад</v>
          </cell>
        </row>
        <row r="476">
          <cell r="A476" t="str">
            <v>UFLM</v>
          </cell>
          <cell r="B476">
            <v>372095</v>
          </cell>
          <cell r="C476" t="str">
            <v>ФІршавське відділеннВАТОщад</v>
          </cell>
        </row>
        <row r="477">
          <cell r="A477" t="str">
            <v>UFLN</v>
          </cell>
          <cell r="B477">
            <v>372136</v>
          </cell>
          <cell r="C477" t="str">
            <v>ФТячівське відділеннВАТОщад</v>
          </cell>
        </row>
        <row r="478">
          <cell r="A478" t="str">
            <v>UFQK</v>
          </cell>
          <cell r="B478">
            <v>812016</v>
          </cell>
          <cell r="C478" t="str">
            <v>ГУДКУ у Закарпатській обл.</v>
          </cell>
        </row>
        <row r="479">
          <cell r="A479" t="str">
            <v>UFW1</v>
          </cell>
          <cell r="B479">
            <v>312613</v>
          </cell>
          <cell r="C479" t="str">
            <v>Закарпатська обл. ФАТ "УФГ"</v>
          </cell>
        </row>
        <row r="480">
          <cell r="A480" t="str">
            <v>UFW2</v>
          </cell>
          <cell r="B480">
            <v>312549</v>
          </cell>
          <cell r="C480" t="str">
            <v>Філія АТ "УФГ", м.Мукачеве</v>
          </cell>
        </row>
        <row r="481">
          <cell r="A481" t="str">
            <v>UGAA</v>
          </cell>
          <cell r="B481">
            <v>313355</v>
          </cell>
          <cell r="C481" t="str">
            <v>Ф."ВІДДІЛ. ПІБ,М.ЗАПОРІЖЖЯ"</v>
          </cell>
        </row>
        <row r="482">
          <cell r="A482" t="str">
            <v>UGAD</v>
          </cell>
          <cell r="B482">
            <v>313043</v>
          </cell>
          <cell r="C482" t="str">
            <v>Ф."ВІД.ПІБ В М.МЕЛІТОПОЛЬ"</v>
          </cell>
        </row>
        <row r="483">
          <cell r="A483" t="str">
            <v>UGAE</v>
          </cell>
          <cell r="B483">
            <v>313054</v>
          </cell>
          <cell r="C483" t="str">
            <v>Ф."ВІД.ПІБ В М.ДНІПРОРУДНЕ"</v>
          </cell>
        </row>
        <row r="484">
          <cell r="A484" t="str">
            <v>UGAF</v>
          </cell>
          <cell r="B484">
            <v>313098</v>
          </cell>
          <cell r="C484" t="str">
            <v>Ф.ВІД.ПІБ В М.ЕНЕРГОДАР ЗАП</v>
          </cell>
        </row>
        <row r="485">
          <cell r="A485" t="str">
            <v>UGAH</v>
          </cell>
          <cell r="B485">
            <v>313117</v>
          </cell>
          <cell r="C485" t="str">
            <v>Ф. "ВІД.ПІБ В М.БЕРДЯНСЬК"</v>
          </cell>
        </row>
        <row r="486">
          <cell r="A486" t="str">
            <v>UGCA</v>
          </cell>
          <cell r="B486">
            <v>313010</v>
          </cell>
          <cell r="C486" t="str">
            <v>Запоріж.обл.філія АКБ"УСБ"</v>
          </cell>
        </row>
        <row r="487">
          <cell r="A487" t="str">
            <v>UGFA</v>
          </cell>
          <cell r="B487">
            <v>313009</v>
          </cell>
          <cell r="C487" t="str">
            <v>ВАТ "Мотор-Банк"</v>
          </cell>
        </row>
        <row r="488">
          <cell r="A488" t="str">
            <v>UGFB</v>
          </cell>
          <cell r="B488">
            <v>373005</v>
          </cell>
          <cell r="C488" t="str">
            <v>ЗапорізькаФВАТКБ"Хрещатик"</v>
          </cell>
        </row>
        <row r="489">
          <cell r="A489" t="str">
            <v>UGFP</v>
          </cell>
          <cell r="B489">
            <v>373276</v>
          </cell>
          <cell r="C489" t="str">
            <v>Філія"ЗД ТОВ УКБ "Камбіо"</v>
          </cell>
        </row>
        <row r="490">
          <cell r="A490" t="str">
            <v>UGGA</v>
          </cell>
          <cell r="B490">
            <v>313979</v>
          </cell>
          <cell r="C490" t="str">
            <v>Ф-я Укрексімбанк,Запоріжжя</v>
          </cell>
        </row>
        <row r="491">
          <cell r="A491" t="str">
            <v>UGHA</v>
          </cell>
          <cell r="B491">
            <v>313377</v>
          </cell>
          <cell r="C491" t="str">
            <v>Упр. НБУ в Запорізькій обл.</v>
          </cell>
        </row>
        <row r="492">
          <cell r="A492" t="str">
            <v>UGIA</v>
          </cell>
          <cell r="B492">
            <v>313797</v>
          </cell>
          <cell r="C492" t="str">
            <v>"СЛОВ"ЯНСЬКИЙ"</v>
          </cell>
        </row>
        <row r="493">
          <cell r="A493" t="str">
            <v>UGIB</v>
          </cell>
          <cell r="B493">
            <v>313407</v>
          </cell>
          <cell r="C493" t="str">
            <v>ФАБ"АвтоЗАЗбанк"вмЗапоріжжя</v>
          </cell>
        </row>
        <row r="494">
          <cell r="A494" t="str">
            <v>UGIE</v>
          </cell>
          <cell r="B494">
            <v>313827</v>
          </cell>
          <cell r="C494" t="str">
            <v>ЗОД "Райффайзен Банк Аваль"</v>
          </cell>
        </row>
        <row r="495">
          <cell r="A495" t="str">
            <v>UGIH</v>
          </cell>
          <cell r="B495">
            <v>313281</v>
          </cell>
          <cell r="C495" t="str">
            <v>Мелітоп.ФАБ"АвтоЗАЗбанк"</v>
          </cell>
        </row>
        <row r="496">
          <cell r="A496" t="str">
            <v>UGIL</v>
          </cell>
          <cell r="B496">
            <v>313184</v>
          </cell>
          <cell r="C496" t="str">
            <v>Запорізька ФАТ"Укрінбанк"</v>
          </cell>
        </row>
        <row r="497">
          <cell r="A497" t="str">
            <v>UGIP</v>
          </cell>
          <cell r="B497">
            <v>313399</v>
          </cell>
          <cell r="C497" t="str">
            <v>Запорізьке РУ ПриватБанку</v>
          </cell>
        </row>
        <row r="498">
          <cell r="A498" t="str">
            <v>UGIQ</v>
          </cell>
          <cell r="B498">
            <v>313582</v>
          </cell>
          <cell r="C498" t="str">
            <v>АБ "МЕТАЛУРГ"</v>
          </cell>
        </row>
        <row r="499">
          <cell r="A499" t="str">
            <v>UGJC</v>
          </cell>
          <cell r="B499">
            <v>313690</v>
          </cell>
          <cell r="C499" t="str">
            <v>АТ "НАШ БАНК"</v>
          </cell>
        </row>
        <row r="500">
          <cell r="A500" t="str">
            <v>UGJF</v>
          </cell>
          <cell r="B500">
            <v>313623</v>
          </cell>
          <cell r="C500" t="str">
            <v>Філія ПУМБ в м.Запоріжжі</v>
          </cell>
        </row>
        <row r="501">
          <cell r="A501" t="str">
            <v>UGJH</v>
          </cell>
          <cell r="B501">
            <v>313708</v>
          </cell>
          <cell r="C501" t="str">
            <v>ЗФ ВАТ Банку "БІГ Енергія"</v>
          </cell>
        </row>
        <row r="502">
          <cell r="A502" t="str">
            <v>UGJI</v>
          </cell>
          <cell r="B502">
            <v>313849</v>
          </cell>
          <cell r="C502" t="str">
            <v>АКБ "ІНДУСТРІАЛБАНК"</v>
          </cell>
        </row>
        <row r="503">
          <cell r="A503" t="str">
            <v>UGJJ</v>
          </cell>
          <cell r="B503">
            <v>313764</v>
          </cell>
          <cell r="C503" t="str">
            <v>ЕФ ВАТ Банку "БІГ Енергія"</v>
          </cell>
        </row>
        <row r="504">
          <cell r="A504" t="str">
            <v>UGJK</v>
          </cell>
          <cell r="B504">
            <v>313850</v>
          </cell>
          <cell r="C504" t="str">
            <v>ФАБ"Енергобанк"вм.Запоріжжі</v>
          </cell>
        </row>
        <row r="505">
          <cell r="A505" t="str">
            <v>UGJM</v>
          </cell>
          <cell r="B505">
            <v>313775</v>
          </cell>
          <cell r="C505" t="str">
            <v>Ол.ФАКБ"НК"м.Зап.</v>
          </cell>
        </row>
        <row r="506">
          <cell r="A506" t="str">
            <v>UGJO</v>
          </cell>
          <cell r="B506">
            <v>313731</v>
          </cell>
          <cell r="C506" t="str">
            <v>Ф"ЗРУ"ВАТ"Б"Фін. та Кред"</v>
          </cell>
        </row>
        <row r="507">
          <cell r="A507" t="str">
            <v>UGJP</v>
          </cell>
          <cell r="B507">
            <v>313742</v>
          </cell>
          <cell r="C507" t="str">
            <v>Запорізька Ф ВАТ ВТБ Ба</v>
          </cell>
        </row>
        <row r="508">
          <cell r="A508" t="str">
            <v>UGJR</v>
          </cell>
          <cell r="B508">
            <v>313753</v>
          </cell>
          <cell r="C508" t="str">
            <v>ФАБ"ПІВДЕННИЙ"в м.Запоріжжі</v>
          </cell>
        </row>
        <row r="509">
          <cell r="A509" t="str">
            <v>UGJT</v>
          </cell>
          <cell r="B509">
            <v>313861</v>
          </cell>
          <cell r="C509" t="str">
            <v>ФІЛ.ЗАП.ДИР.АТ"ІНДЕКС-БАНК"</v>
          </cell>
        </row>
        <row r="510">
          <cell r="A510" t="str">
            <v>UGJU</v>
          </cell>
          <cell r="B510">
            <v>313872</v>
          </cell>
          <cell r="C510" t="str">
            <v>Філія ЗАТ "ОТП Банк"</v>
          </cell>
        </row>
        <row r="511">
          <cell r="A511" t="str">
            <v>UGJV</v>
          </cell>
          <cell r="B511">
            <v>313883</v>
          </cell>
          <cell r="C511" t="str">
            <v>Запорізька філ.Приватінвест</v>
          </cell>
        </row>
        <row r="512">
          <cell r="A512" t="str">
            <v>UGJW</v>
          </cell>
          <cell r="B512">
            <v>313894</v>
          </cell>
          <cell r="C512" t="str">
            <v>ЗАПОРІЗЬКАФ АКБ"ІМЕКСБАНК"</v>
          </cell>
        </row>
        <row r="513">
          <cell r="A513" t="str">
            <v>UGJY</v>
          </cell>
          <cell r="B513">
            <v>313913</v>
          </cell>
          <cell r="C513" t="str">
            <v>Запорізька філія АКБ"Форум"</v>
          </cell>
        </row>
        <row r="514">
          <cell r="A514" t="str">
            <v>UGKA</v>
          </cell>
          <cell r="B514">
            <v>313935</v>
          </cell>
          <cell r="C514" t="str">
            <v>ЗФ ТОВ "УКРПРОМБАНК"</v>
          </cell>
        </row>
        <row r="515">
          <cell r="A515" t="str">
            <v>UGKC</v>
          </cell>
          <cell r="B515">
            <v>313968</v>
          </cell>
          <cell r="C515" t="str">
            <v>Ф ВАТ КБ"Надра"ЗапорізькеРУ</v>
          </cell>
        </row>
        <row r="516">
          <cell r="A516" t="str">
            <v>UGKH</v>
          </cell>
          <cell r="B516">
            <v>313991</v>
          </cell>
          <cell r="C516" t="str">
            <v>ФАКБ "Трансбанк", Запоріжжя</v>
          </cell>
        </row>
        <row r="517">
          <cell r="A517" t="str">
            <v>UGKQ</v>
          </cell>
          <cell r="B517">
            <v>373135</v>
          </cell>
          <cell r="C517" t="str">
            <v>Запорізька Ф"Кредитпромбанк</v>
          </cell>
        </row>
        <row r="518">
          <cell r="A518" t="str">
            <v>UGKR</v>
          </cell>
          <cell r="B518">
            <v>373210</v>
          </cell>
          <cell r="C518" t="str">
            <v>Запорізька  ф.УкрБізнесБанк</v>
          </cell>
        </row>
        <row r="519">
          <cell r="A519" t="str">
            <v>UGLA</v>
          </cell>
          <cell r="B519">
            <v>313957</v>
          </cell>
          <cell r="C519" t="str">
            <v>ФЗапорізьке обласне ВАТОщад</v>
          </cell>
        </row>
        <row r="520">
          <cell r="A520" t="str">
            <v>UGLE</v>
          </cell>
          <cell r="B520">
            <v>373061</v>
          </cell>
          <cell r="C520" t="str">
            <v>ФОрджонікідзевське вВАТОщад</v>
          </cell>
        </row>
        <row r="521">
          <cell r="A521" t="str">
            <v>UGLF</v>
          </cell>
          <cell r="B521">
            <v>373072</v>
          </cell>
          <cell r="C521" t="str">
            <v>ФШевченківське віддіВАТОщад</v>
          </cell>
        </row>
        <row r="522">
          <cell r="A522" t="str">
            <v>UGLI</v>
          </cell>
          <cell r="B522">
            <v>373102</v>
          </cell>
          <cell r="C522" t="str">
            <v>ФБердянське відділенВАТОщад</v>
          </cell>
        </row>
        <row r="523">
          <cell r="A523" t="str">
            <v>UGLQ</v>
          </cell>
          <cell r="B523">
            <v>373180</v>
          </cell>
          <cell r="C523" t="str">
            <v>ФКам`янсько-ДніпровсВАТОщад</v>
          </cell>
        </row>
        <row r="524">
          <cell r="A524" t="str">
            <v>UGLV</v>
          </cell>
          <cell r="B524">
            <v>373232</v>
          </cell>
          <cell r="C524" t="str">
            <v>ФМелітопольське віддВАТОщад</v>
          </cell>
        </row>
        <row r="525">
          <cell r="A525" t="str">
            <v>UGLZ</v>
          </cell>
          <cell r="B525">
            <v>373146</v>
          </cell>
          <cell r="C525" t="str">
            <v>ФПологівське відділеВАТОщад</v>
          </cell>
        </row>
        <row r="526">
          <cell r="A526" t="str">
            <v>UGMC</v>
          </cell>
          <cell r="B526">
            <v>373287</v>
          </cell>
          <cell r="C526" t="str">
            <v>ФТокмацьке відділеннВАТОщад</v>
          </cell>
        </row>
        <row r="527">
          <cell r="A527" t="str">
            <v>UGNA</v>
          </cell>
          <cell r="B527">
            <v>373317</v>
          </cell>
          <cell r="C527" t="str">
            <v>Запор.Ф.ВАТ"ВІЕЙБІБАНК"</v>
          </cell>
        </row>
        <row r="528">
          <cell r="A528" t="str">
            <v>UGNB</v>
          </cell>
          <cell r="B528">
            <v>373254</v>
          </cell>
          <cell r="C528" t="str">
            <v>Запор. ФАБ "БРОКБІЗНЕСБАНК"</v>
          </cell>
        </row>
        <row r="529">
          <cell r="A529" t="str">
            <v>UGNC</v>
          </cell>
          <cell r="B529">
            <v>373481</v>
          </cell>
          <cell r="C529" t="str">
            <v>Запорізька Ф.ВАТ"КРЕДОБАНК"</v>
          </cell>
        </row>
        <row r="530">
          <cell r="A530" t="str">
            <v>UGQK</v>
          </cell>
          <cell r="B530">
            <v>813015</v>
          </cell>
          <cell r="C530" t="str">
            <v>ГУДКУ у Запорізькій області</v>
          </cell>
        </row>
        <row r="531">
          <cell r="A531" t="str">
            <v>UGW1</v>
          </cell>
          <cell r="B531">
            <v>613033</v>
          </cell>
          <cell r="C531" t="str">
            <v>ЗАПОРІЗЬКА ОБЛ.ФАТ "УФГ"</v>
          </cell>
        </row>
        <row r="532">
          <cell r="A532" t="str">
            <v>UHAA</v>
          </cell>
          <cell r="B532">
            <v>336354</v>
          </cell>
          <cell r="C532" t="str">
            <v>Ф.ВІД.ПІБ м.ІВ-Франківськ</v>
          </cell>
        </row>
        <row r="533">
          <cell r="A533" t="str">
            <v>UHAB</v>
          </cell>
          <cell r="B533">
            <v>336398</v>
          </cell>
          <cell r="C533" t="str">
            <v>Ф. ВІД.ПІБ мНадвір ІВ-Франк</v>
          </cell>
        </row>
        <row r="534">
          <cell r="A534" t="str">
            <v>UHAE</v>
          </cell>
          <cell r="B534">
            <v>336387</v>
          </cell>
          <cell r="C534" t="str">
            <v>Ф.В.ПІБв м.Калуш Ів-Франк</v>
          </cell>
        </row>
        <row r="535">
          <cell r="A535" t="str">
            <v>UHAF</v>
          </cell>
          <cell r="B535">
            <v>336417</v>
          </cell>
          <cell r="C535" t="str">
            <v>Ф.ВІД.ПІБ М.БУPШТИН ІВ.-ФР.</v>
          </cell>
        </row>
        <row r="536">
          <cell r="A536" t="str">
            <v>UHCA</v>
          </cell>
          <cell r="B536">
            <v>336019</v>
          </cell>
          <cell r="C536" t="str">
            <v>Ів-Фран.обл.філ.АКБ"УСБ"</v>
          </cell>
        </row>
        <row r="537">
          <cell r="A537" t="str">
            <v>UHFA</v>
          </cell>
          <cell r="B537">
            <v>336008</v>
          </cell>
          <cell r="C537" t="str">
            <v>Івано-Франківська Ф АБ "КР"</v>
          </cell>
        </row>
        <row r="538">
          <cell r="A538" t="str">
            <v>UHFB</v>
          </cell>
          <cell r="B538">
            <v>336785</v>
          </cell>
          <cell r="C538" t="str">
            <v>І-ФФ АКБ "ІМЕКСБАНК"</v>
          </cell>
        </row>
        <row r="539">
          <cell r="A539" t="str">
            <v>UHGA</v>
          </cell>
          <cell r="B539">
            <v>336688</v>
          </cell>
          <cell r="C539" t="str">
            <v>Ф.Укрексімбанк, Ів.-Франк</v>
          </cell>
        </row>
        <row r="540">
          <cell r="A540" t="str">
            <v>UHHA</v>
          </cell>
          <cell r="B540">
            <v>336343</v>
          </cell>
          <cell r="C540" t="str">
            <v>Упр. НБУ Ів-Фpанків. обл.</v>
          </cell>
        </row>
        <row r="541">
          <cell r="A541" t="str">
            <v>UHIB</v>
          </cell>
          <cell r="B541">
            <v>336310</v>
          </cell>
          <cell r="C541" t="str">
            <v>ВАТ "ПЛЮС БАНК"</v>
          </cell>
        </row>
        <row r="542">
          <cell r="A542" t="str">
            <v>UHIE</v>
          </cell>
          <cell r="B542">
            <v>336893</v>
          </cell>
          <cell r="C542" t="str">
            <v>Івано-Фр. Ф ВАТ ВТБ Банк</v>
          </cell>
        </row>
        <row r="543">
          <cell r="A543" t="str">
            <v>UHIH</v>
          </cell>
          <cell r="B543">
            <v>336161</v>
          </cell>
          <cell r="C543" t="str">
            <v>ІФФ ВАТ "КРЕДОБАНК"</v>
          </cell>
        </row>
        <row r="544">
          <cell r="A544" t="str">
            <v>UHII</v>
          </cell>
          <cell r="B544">
            <v>336202</v>
          </cell>
          <cell r="C544" t="str">
            <v>Ів-Франк.ФАТ"Укрінбанк"</v>
          </cell>
        </row>
        <row r="545">
          <cell r="A545" t="str">
            <v>UHIK</v>
          </cell>
          <cell r="B545">
            <v>336235</v>
          </cell>
          <cell r="C545" t="str">
            <v>Філ."ПРРУ"ВАТ"Б."Ф. таКр."</v>
          </cell>
        </row>
        <row r="546">
          <cell r="A546" t="str">
            <v>UHIN</v>
          </cell>
          <cell r="B546">
            <v>336440</v>
          </cell>
          <cell r="C546" t="str">
            <v>ФАТ  "ГРАДОБАНК" Ів.-Франк.</v>
          </cell>
        </row>
        <row r="547">
          <cell r="A547" t="str">
            <v>UHIS</v>
          </cell>
          <cell r="B547">
            <v>336462</v>
          </cell>
          <cell r="C547" t="str">
            <v>ОД "Райффайзен Банк Аваль"</v>
          </cell>
        </row>
        <row r="548">
          <cell r="A548" t="str">
            <v>UHIW</v>
          </cell>
          <cell r="B548">
            <v>336677</v>
          </cell>
          <cell r="C548" t="str">
            <v>Ів.-Франк. ФКБ "ПРИВАТБАНК"</v>
          </cell>
        </row>
        <row r="549">
          <cell r="A549" t="str">
            <v>UHJB</v>
          </cell>
          <cell r="B549">
            <v>336796</v>
          </cell>
          <cell r="C549" t="str">
            <v>ФАКБ "НК" м.Дол</v>
          </cell>
        </row>
        <row r="550">
          <cell r="A550" t="str">
            <v>UHJC</v>
          </cell>
          <cell r="B550">
            <v>336826</v>
          </cell>
          <cell r="C550" t="str">
            <v>ФАКБ "НК" в м.Коломия</v>
          </cell>
        </row>
        <row r="551">
          <cell r="A551" t="str">
            <v>UHJG</v>
          </cell>
          <cell r="B551">
            <v>336871</v>
          </cell>
          <cell r="C551" t="str">
            <v>ВАТКБ"Надра"Ів.-Франк. РУ</v>
          </cell>
        </row>
        <row r="552">
          <cell r="A552" t="str">
            <v>UHJI</v>
          </cell>
          <cell r="B552">
            <v>336882</v>
          </cell>
          <cell r="C552" t="str">
            <v>Ів.Фр.ФАБ "БРОКБІЗНЕСБАНК"</v>
          </cell>
        </row>
        <row r="553">
          <cell r="A553" t="str">
            <v>UHJJ</v>
          </cell>
          <cell r="B553">
            <v>336912</v>
          </cell>
          <cell r="C553" t="str">
            <v>Ів-Франк.ФТОВ "Укрпромбанк"</v>
          </cell>
        </row>
        <row r="554">
          <cell r="A554" t="str">
            <v>UHJL</v>
          </cell>
          <cell r="B554">
            <v>336923</v>
          </cell>
          <cell r="C554" t="str">
            <v>Ів.-Франк.ФВАТ СКБ"Дністер"</v>
          </cell>
        </row>
        <row r="555">
          <cell r="A555" t="str">
            <v>UHJP</v>
          </cell>
          <cell r="B555">
            <v>336934</v>
          </cell>
          <cell r="C555" t="str">
            <v>Ів.-Франк.ФВАТ"ВіЕйБі Банк"</v>
          </cell>
        </row>
        <row r="556">
          <cell r="A556" t="str">
            <v>UHJY</v>
          </cell>
          <cell r="B556">
            <v>336956</v>
          </cell>
          <cell r="C556" t="str">
            <v>Ів.-Франк.Ф АКБ "Форум"</v>
          </cell>
        </row>
        <row r="557">
          <cell r="A557" t="str">
            <v>UHJZ</v>
          </cell>
          <cell r="B557">
            <v>336978</v>
          </cell>
          <cell r="C557" t="str">
            <v>Івано-ФранківськаФАКБ"Київ"</v>
          </cell>
        </row>
        <row r="558">
          <cell r="A558" t="str">
            <v>UHKA</v>
          </cell>
          <cell r="B558">
            <v>336967</v>
          </cell>
          <cell r="C558" t="str">
            <v>Ів-Фр.ФКБ"Західінкомбанк"</v>
          </cell>
        </row>
        <row r="559">
          <cell r="A559" t="str">
            <v>UHKB</v>
          </cell>
          <cell r="B559">
            <v>336763</v>
          </cell>
          <cell r="C559" t="str">
            <v>Філія"ІФД"АТ"ІНДЕКС-БАНК"</v>
          </cell>
        </row>
        <row r="560">
          <cell r="A560" t="str">
            <v>UHKC</v>
          </cell>
          <cell r="B560">
            <v>336752</v>
          </cell>
          <cell r="C560" t="str">
            <v>Ів.Фр.ФВАТ КБ "Хрещатик"</v>
          </cell>
        </row>
        <row r="561">
          <cell r="A561" t="str">
            <v>UHKD</v>
          </cell>
          <cell r="B561">
            <v>336774</v>
          </cell>
          <cell r="C561" t="str">
            <v>Філія АКБ"ЗОЛОТІ ВОРОТА"</v>
          </cell>
        </row>
        <row r="562">
          <cell r="A562" t="str">
            <v>UHLA</v>
          </cell>
          <cell r="B562">
            <v>336503</v>
          </cell>
          <cell r="C562" t="str">
            <v>Обласне упр.ОБ Ів-Фpанків.</v>
          </cell>
        </row>
        <row r="563">
          <cell r="A563" t="str">
            <v>UHLC</v>
          </cell>
          <cell r="B563">
            <v>336514</v>
          </cell>
          <cell r="C563" t="str">
            <v>ФГалицьке відділенняВАТОщад</v>
          </cell>
        </row>
        <row r="564">
          <cell r="A564" t="str">
            <v>UHLD</v>
          </cell>
          <cell r="B564">
            <v>336525</v>
          </cell>
          <cell r="C564" t="str">
            <v>ФГороденківське віддВАТОщад</v>
          </cell>
        </row>
        <row r="565">
          <cell r="A565" t="str">
            <v>UHLE</v>
          </cell>
          <cell r="B565">
            <v>336536</v>
          </cell>
          <cell r="C565" t="str">
            <v>ФДолинське відділеннВАТОщад</v>
          </cell>
        </row>
        <row r="566">
          <cell r="A566" t="str">
            <v>UHLF</v>
          </cell>
          <cell r="B566">
            <v>336547</v>
          </cell>
          <cell r="C566" t="str">
            <v>ФКалуське відділенняВАТОщад</v>
          </cell>
        </row>
        <row r="567">
          <cell r="A567" t="str">
            <v>UHLG</v>
          </cell>
          <cell r="B567">
            <v>336558</v>
          </cell>
          <cell r="C567" t="str">
            <v>ФКоломийське відділеВАТОщад</v>
          </cell>
        </row>
        <row r="568">
          <cell r="A568" t="str">
            <v>UHLH</v>
          </cell>
          <cell r="B568">
            <v>336569</v>
          </cell>
          <cell r="C568" t="str">
            <v>ФКосівське відділеннВАТОщад</v>
          </cell>
        </row>
        <row r="569">
          <cell r="A569" t="str">
            <v>UHLI</v>
          </cell>
          <cell r="B569">
            <v>336570</v>
          </cell>
          <cell r="C569" t="str">
            <v>ФНадвірнянське віддіВАТОщад</v>
          </cell>
        </row>
        <row r="570">
          <cell r="A570" t="str">
            <v>UHLJ</v>
          </cell>
          <cell r="B570">
            <v>336581</v>
          </cell>
          <cell r="C570" t="str">
            <v>ФРогатинське відділеВАТОщад</v>
          </cell>
        </row>
        <row r="571">
          <cell r="A571" t="str">
            <v>UHLK</v>
          </cell>
          <cell r="B571">
            <v>336592</v>
          </cell>
          <cell r="C571" t="str">
            <v>ФСнятинське відділенВАТОщад</v>
          </cell>
        </row>
        <row r="572">
          <cell r="A572" t="str">
            <v>UHLL</v>
          </cell>
          <cell r="B572">
            <v>336600</v>
          </cell>
          <cell r="C572" t="str">
            <v>ФТлумацьке відділеннВАТОщад</v>
          </cell>
        </row>
        <row r="573">
          <cell r="A573" t="str">
            <v>UHLN</v>
          </cell>
          <cell r="B573">
            <v>336622</v>
          </cell>
          <cell r="C573" t="str">
            <v>ФБогородчанське віддВАТОщад</v>
          </cell>
        </row>
        <row r="574">
          <cell r="A574" t="str">
            <v>UHLO</v>
          </cell>
          <cell r="B574">
            <v>336633</v>
          </cell>
          <cell r="C574" t="str">
            <v>ФРожнятівське відділВАТОщад</v>
          </cell>
        </row>
        <row r="575">
          <cell r="A575" t="str">
            <v>UHLP</v>
          </cell>
          <cell r="B575">
            <v>336644</v>
          </cell>
          <cell r="C575" t="str">
            <v>ФВерховинське відділВАТОщад</v>
          </cell>
        </row>
        <row r="576">
          <cell r="A576" t="str">
            <v>UHLQ</v>
          </cell>
          <cell r="B576">
            <v>336655</v>
          </cell>
          <cell r="C576" t="str">
            <v>ФТисменицьке відділеВАТОщад</v>
          </cell>
        </row>
        <row r="577">
          <cell r="A577" t="str">
            <v>UHQK</v>
          </cell>
          <cell r="B577">
            <v>836014</v>
          </cell>
          <cell r="C577" t="str">
            <v>ГУДК УКРАЇНИ В ІВ-ФРАНК.ОБ.</v>
          </cell>
        </row>
        <row r="578">
          <cell r="A578" t="str">
            <v>UHW1</v>
          </cell>
          <cell r="B578">
            <v>336473</v>
          </cell>
          <cell r="C578" t="str">
            <v>Івано-Франк.регіон.ФАТ"УФГ"</v>
          </cell>
        </row>
        <row r="579">
          <cell r="A579" t="str">
            <v>UHW2</v>
          </cell>
          <cell r="B579">
            <v>336860</v>
          </cell>
          <cell r="C579" t="str">
            <v>Перша ФАТ "УФГ", м.Івано-Фр</v>
          </cell>
        </row>
        <row r="580">
          <cell r="A580" t="str">
            <v>UHW3</v>
          </cell>
          <cell r="B580">
            <v>336741</v>
          </cell>
          <cell r="C580" t="str">
            <v>ФАТ "УФГ", м.Івано-Франківс</v>
          </cell>
        </row>
        <row r="581">
          <cell r="A581" t="str">
            <v>UI0D</v>
          </cell>
          <cell r="B581">
            <v>380612</v>
          </cell>
          <cell r="C581" t="str">
            <v>ВАТ "Златобанк"</v>
          </cell>
        </row>
        <row r="582">
          <cell r="A582" t="str">
            <v>UI0F</v>
          </cell>
          <cell r="B582">
            <v>380634</v>
          </cell>
          <cell r="C582" t="str">
            <v>ВАТ "КБ "Акордбанк"</v>
          </cell>
        </row>
        <row r="583">
          <cell r="A583" t="str">
            <v>UI0J</v>
          </cell>
          <cell r="B583">
            <v>380764</v>
          </cell>
          <cell r="C583" t="str">
            <v>ВАТ АБ "НАДРА",М.КИЇВ,ЦЕНТР</v>
          </cell>
        </row>
        <row r="584">
          <cell r="A584" t="str">
            <v>UI0K</v>
          </cell>
          <cell r="B584">
            <v>380645</v>
          </cell>
          <cell r="C584" t="str">
            <v>ВАТ "БАНК 3/4"</v>
          </cell>
        </row>
        <row r="585">
          <cell r="A585" t="str">
            <v>UI1A</v>
          </cell>
          <cell r="B585">
            <v>380601</v>
          </cell>
          <cell r="C585" t="str">
            <v>ЗАТ "ТЕРРА БАНК"</v>
          </cell>
        </row>
        <row r="586">
          <cell r="A586" t="str">
            <v>UIAA</v>
          </cell>
          <cell r="B586">
            <v>322250</v>
          </cell>
          <cell r="C586" t="str">
            <v>Ф-Я КИЇВСЬКЕ МІСЬКЕ ВІД.ПІБ</v>
          </cell>
        </row>
        <row r="587">
          <cell r="A587" t="str">
            <v>UIAB</v>
          </cell>
          <cell r="B587">
            <v>322108</v>
          </cell>
          <cell r="C587" t="str">
            <v>Ф.ЛЕНІНГР.ВІД.ПІБ В М.КИЇВ</v>
          </cell>
        </row>
        <row r="588">
          <cell r="A588" t="str">
            <v>UIAC</v>
          </cell>
          <cell r="B588">
            <v>322119</v>
          </cell>
          <cell r="C588" t="str">
            <v>Ф.ЛІВОБЕРЕЖ.ВІД.ПІБ,М.КИЇВ</v>
          </cell>
        </row>
        <row r="589">
          <cell r="A589" t="str">
            <v>UIAD</v>
          </cell>
          <cell r="B589">
            <v>322142</v>
          </cell>
          <cell r="C589" t="str">
            <v>Ф.ДНІПРОВ.ВІД.ПІБ В М.КИЇВ</v>
          </cell>
        </row>
        <row r="590">
          <cell r="A590" t="str">
            <v>UIAE</v>
          </cell>
          <cell r="B590">
            <v>322153</v>
          </cell>
          <cell r="C590" t="str">
            <v>Ф.ЗАЛІЗНИЧ.ВІД.ПІБ В М.КИЇВ</v>
          </cell>
        </row>
        <row r="591">
          <cell r="A591" t="str">
            <v>UIAF</v>
          </cell>
          <cell r="B591">
            <v>322175</v>
          </cell>
          <cell r="C591" t="str">
            <v>Ф.МОСКОВСЬКЕ ВІД.ПІБ,М.КИЇВ</v>
          </cell>
        </row>
        <row r="592">
          <cell r="A592" t="str">
            <v>UIAI</v>
          </cell>
          <cell r="B592">
            <v>322216</v>
          </cell>
          <cell r="C592" t="str">
            <v>Ф-я Шевченків.від.ПІБ,Київ</v>
          </cell>
        </row>
        <row r="593">
          <cell r="A593" t="str">
            <v>UIAL</v>
          </cell>
          <cell r="B593">
            <v>322227</v>
          </cell>
          <cell r="C593" t="str">
            <v>Ф-я"СТАРОКИЄВ.ВІД.ПІБ КИЇВ"</v>
          </cell>
        </row>
        <row r="594">
          <cell r="A594" t="str">
            <v>UIAM</v>
          </cell>
          <cell r="B594">
            <v>322197</v>
          </cell>
          <cell r="C594" t="str">
            <v>Ф.ПОДІЛЬСЬКЕ ВІД.ПІБ,М.КИЇВ</v>
          </cell>
        </row>
        <row r="595">
          <cell r="A595" t="str">
            <v>UIAN</v>
          </cell>
          <cell r="B595">
            <v>322067</v>
          </cell>
          <cell r="C595" t="str">
            <v>Ф.ЖОВТНЕВЕ ВІД.ПІБ В М.КИЇВ</v>
          </cell>
        </row>
        <row r="596">
          <cell r="A596" t="str">
            <v>UIAO</v>
          </cell>
          <cell r="B596">
            <v>322205</v>
          </cell>
          <cell r="C596" t="str">
            <v>Ф.ХАРКІВСЬКЕ ВІД.ПІБ,М.КИЇВ</v>
          </cell>
        </row>
        <row r="597">
          <cell r="A597" t="str">
            <v>UIAP</v>
          </cell>
          <cell r="B597">
            <v>322283</v>
          </cell>
          <cell r="C597" t="str">
            <v>Ф-Я ВАТУТІН.ВІД.ПІБ, М.КИЇВ</v>
          </cell>
        </row>
        <row r="598">
          <cell r="A598" t="str">
            <v>UICA</v>
          </cell>
          <cell r="B598">
            <v>322012</v>
          </cell>
          <cell r="C598" t="str">
            <v>КМФ АКБ "УСБ"</v>
          </cell>
        </row>
        <row r="599">
          <cell r="A599" t="str">
            <v>UICK</v>
          </cell>
          <cell r="B599">
            <v>300023</v>
          </cell>
          <cell r="C599" t="str">
            <v>АКБ "УКРСОЦБАНК"</v>
          </cell>
        </row>
        <row r="600">
          <cell r="A600" t="str">
            <v>UICR</v>
          </cell>
          <cell r="B600">
            <v>380753</v>
          </cell>
          <cell r="C600" t="str">
            <v>АКБ "Укрсоцбанк"</v>
          </cell>
        </row>
        <row r="601">
          <cell r="A601" t="str">
            <v>UIE0</v>
          </cell>
          <cell r="B601">
            <v>320780</v>
          </cell>
          <cell r="C601" t="str">
            <v>Рег.уповн.ліквід.,Київ і об</v>
          </cell>
        </row>
        <row r="602">
          <cell r="A602" t="str">
            <v>UIED</v>
          </cell>
          <cell r="B602">
            <v>300603</v>
          </cell>
          <cell r="C602" t="str">
            <v>Ліквідатор ГОУ банку"УКРАЇН</v>
          </cell>
        </row>
        <row r="603">
          <cell r="A603" t="str">
            <v>UIEG</v>
          </cell>
          <cell r="B603">
            <v>300410</v>
          </cell>
          <cell r="C603" t="str">
            <v>ЛІКВІДАТОР БАНКУ "УКРАЇНА"</v>
          </cell>
        </row>
        <row r="604">
          <cell r="A604" t="str">
            <v>UIFA</v>
          </cell>
          <cell r="B604">
            <v>300108</v>
          </cell>
          <cell r="C604" t="str">
            <v>Київська ф-я АБКиївськаРусь</v>
          </cell>
        </row>
        <row r="605">
          <cell r="A605" t="str">
            <v>UIFB</v>
          </cell>
          <cell r="B605">
            <v>380292</v>
          </cell>
          <cell r="C605" t="str">
            <v>ЗАТ "ЄБРФ"</v>
          </cell>
        </row>
        <row r="606">
          <cell r="A606" t="str">
            <v>UIFD</v>
          </cell>
          <cell r="B606">
            <v>380913</v>
          </cell>
          <cell r="C606" t="str">
            <v>ВАТ "БМ Банк"</v>
          </cell>
        </row>
        <row r="607">
          <cell r="A607" t="str">
            <v>UIFE</v>
          </cell>
          <cell r="B607">
            <v>380009</v>
          </cell>
          <cell r="C607" t="str">
            <v>ВАТ "Ерсте Банк"</v>
          </cell>
        </row>
        <row r="608">
          <cell r="A608" t="str">
            <v>UIFF</v>
          </cell>
          <cell r="B608">
            <v>380236</v>
          </cell>
          <cell r="C608" t="str">
            <v>ТОВ КБ "Дельта"</v>
          </cell>
        </row>
        <row r="609">
          <cell r="A609" t="str">
            <v>UIFG</v>
          </cell>
          <cell r="B609">
            <v>380418</v>
          </cell>
          <cell r="C609" t="str">
            <v>ВАТ "Банк Руский Стандарт"</v>
          </cell>
        </row>
        <row r="610">
          <cell r="A610" t="str">
            <v>UIFH</v>
          </cell>
          <cell r="B610">
            <v>380214</v>
          </cell>
          <cell r="C610" t="str">
            <v>Под.ф.м.КиєваТОВКБ"Столиця"</v>
          </cell>
        </row>
        <row r="611">
          <cell r="A611" t="str">
            <v>UIFI</v>
          </cell>
          <cell r="B611">
            <v>339339</v>
          </cell>
          <cell r="C611" t="str">
            <v>ТОВ "ПАРТНЕР-БАНК"</v>
          </cell>
        </row>
        <row r="612">
          <cell r="A612" t="str">
            <v>UIFJ</v>
          </cell>
          <cell r="B612">
            <v>380485</v>
          </cell>
          <cell r="C612" t="str">
            <v>Куренів.ф.ВАТ"КБ"Експобанк"</v>
          </cell>
        </row>
        <row r="613">
          <cell r="A613" t="str">
            <v>UIFK</v>
          </cell>
          <cell r="B613">
            <v>380269</v>
          </cell>
          <cell r="C613" t="str">
            <v>Столична філія ПриватБанку</v>
          </cell>
        </row>
        <row r="614">
          <cell r="A614" t="str">
            <v>UIFL</v>
          </cell>
          <cell r="B614">
            <v>380270</v>
          </cell>
          <cell r="C614" t="str">
            <v>ВАТ КБ "Іпобанк"</v>
          </cell>
        </row>
        <row r="615">
          <cell r="A615" t="str">
            <v>UIFM</v>
          </cell>
          <cell r="B615">
            <v>380322</v>
          </cell>
          <cell r="C615" t="str">
            <v>ТОВ "БАНК БОГУСЛАВ"</v>
          </cell>
        </row>
        <row r="616">
          <cell r="A616" t="str">
            <v>UIFN</v>
          </cell>
          <cell r="B616">
            <v>380344</v>
          </cell>
          <cell r="C616" t="str">
            <v>Перша КФАКБ "Інтеграл-банк"</v>
          </cell>
        </row>
        <row r="617">
          <cell r="A617" t="str">
            <v>UIFO</v>
          </cell>
          <cell r="B617">
            <v>380366</v>
          </cell>
          <cell r="C617" t="str">
            <v>ЗАТ "КРЕДИТ ЄВРОПА БАНК"</v>
          </cell>
        </row>
        <row r="618">
          <cell r="A618" t="str">
            <v>UIFP</v>
          </cell>
          <cell r="B618">
            <v>380429</v>
          </cell>
          <cell r="C618" t="str">
            <v>Київська філія ЗАТ "ФСБанк"</v>
          </cell>
        </row>
        <row r="619">
          <cell r="A619" t="str">
            <v>UIFR</v>
          </cell>
          <cell r="B619">
            <v>380430</v>
          </cell>
          <cell r="C619" t="str">
            <v>ВАТ "ЄВРОГАЗБАНК"</v>
          </cell>
        </row>
        <row r="620">
          <cell r="A620" t="str">
            <v>UIFS</v>
          </cell>
          <cell r="B620">
            <v>380441</v>
          </cell>
          <cell r="C620" t="str">
            <v>ЗАТ "КРЕДИТВЕСТ БАНК"</v>
          </cell>
        </row>
        <row r="621">
          <cell r="A621" t="str">
            <v>UIFT</v>
          </cell>
          <cell r="B621">
            <v>380667</v>
          </cell>
          <cell r="C621" t="str">
            <v>ВАТ "ЕРДЕ БАНК"</v>
          </cell>
        </row>
        <row r="622">
          <cell r="A622" t="str">
            <v>UIFU</v>
          </cell>
          <cell r="B622">
            <v>380560</v>
          </cell>
          <cell r="C622" t="str">
            <v>Друга Київ.ф.ВАТ"КРЕДОБАНК"</v>
          </cell>
        </row>
        <row r="623">
          <cell r="A623" t="str">
            <v>UIFV</v>
          </cell>
          <cell r="B623">
            <v>380571</v>
          </cell>
          <cell r="C623" t="str">
            <v>ВАТ "КБ "КРЕДИТ-ОПТИМА"</v>
          </cell>
        </row>
        <row r="624">
          <cell r="A624" t="str">
            <v>UIFW</v>
          </cell>
          <cell r="B624">
            <v>380504</v>
          </cell>
          <cell r="C624" t="str">
            <v>КФ ВАТ "КБ "Причорномор"я"</v>
          </cell>
        </row>
        <row r="625">
          <cell r="A625" t="str">
            <v>UIFX</v>
          </cell>
          <cell r="B625">
            <v>380656</v>
          </cell>
          <cell r="C625" t="str">
            <v>ДК ФКБ "Західінкомбанк"ТзОВ</v>
          </cell>
        </row>
        <row r="626">
          <cell r="A626" t="str">
            <v>UIFZ</v>
          </cell>
          <cell r="B626">
            <v>322001</v>
          </cell>
          <cell r="C626" t="str">
            <v>ВАТ "УНІВЕРСАЛ БАНК"</v>
          </cell>
        </row>
        <row r="627">
          <cell r="A627" t="str">
            <v>UIG0</v>
          </cell>
          <cell r="B627">
            <v>322313</v>
          </cell>
          <cell r="C627" t="str">
            <v>ВАТ "УКРЕКСІМБАНК"</v>
          </cell>
        </row>
        <row r="628">
          <cell r="A628" t="str">
            <v>UIGC</v>
          </cell>
          <cell r="B628">
            <v>380333</v>
          </cell>
          <cell r="C628" t="str">
            <v>Ф-я Укрексімбанк, Київ</v>
          </cell>
        </row>
        <row r="629">
          <cell r="A629" t="str">
            <v>UIHA</v>
          </cell>
          <cell r="B629">
            <v>321024</v>
          </cell>
          <cell r="C629" t="str">
            <v>ГУ НБУ по м.Києву і області</v>
          </cell>
        </row>
        <row r="630">
          <cell r="A630" t="str">
            <v>UIIA</v>
          </cell>
          <cell r="B630">
            <v>300164</v>
          </cell>
          <cell r="C630" t="str">
            <v>ВАТ "СВЕДБАНК"</v>
          </cell>
        </row>
        <row r="631">
          <cell r="A631" t="str">
            <v>UIIC</v>
          </cell>
          <cell r="B631">
            <v>300056</v>
          </cell>
          <cell r="C631" t="str">
            <v>АКБ "ЛЕГБАНК"</v>
          </cell>
        </row>
        <row r="632">
          <cell r="A632" t="str">
            <v>UIIE</v>
          </cell>
          <cell r="B632">
            <v>300078</v>
          </cell>
          <cell r="C632" t="str">
            <v>"ГРАДОБАНК"</v>
          </cell>
        </row>
        <row r="633">
          <cell r="A633" t="str">
            <v>UIIH</v>
          </cell>
          <cell r="B633">
            <v>300131</v>
          </cell>
          <cell r="C633" t="str">
            <v>ВАТ"Банк"Фінанси та Кредит"</v>
          </cell>
        </row>
        <row r="634">
          <cell r="A634" t="str">
            <v>UIII</v>
          </cell>
          <cell r="B634">
            <v>300142</v>
          </cell>
          <cell r="C634" t="str">
            <v>АТ "УКРІНБАНК"</v>
          </cell>
        </row>
        <row r="635">
          <cell r="A635" t="str">
            <v>UIIJ</v>
          </cell>
          <cell r="B635">
            <v>300250</v>
          </cell>
          <cell r="C635" t="str">
            <v>Київська ФАТ"Укрінбанк"</v>
          </cell>
        </row>
        <row r="636">
          <cell r="A636" t="str">
            <v>UIIM</v>
          </cell>
          <cell r="B636">
            <v>321712</v>
          </cell>
          <cell r="C636" t="str">
            <v>ВАТ "РОДОВІД БАНК"</v>
          </cell>
        </row>
        <row r="637">
          <cell r="A637" t="str">
            <v>UIIN</v>
          </cell>
          <cell r="B637">
            <v>300089</v>
          </cell>
          <cell r="C637" t="str">
            <v>АКБ  "ТРАНСБАНК"</v>
          </cell>
        </row>
        <row r="638">
          <cell r="A638" t="str">
            <v>UIIO</v>
          </cell>
          <cell r="B638">
            <v>300175</v>
          </cell>
          <cell r="C638" t="str">
            <v>ВАТ "СЕБ Банк"</v>
          </cell>
        </row>
        <row r="639">
          <cell r="A639" t="str">
            <v>UIIR</v>
          </cell>
          <cell r="B639">
            <v>300249</v>
          </cell>
          <cell r="C639" t="str">
            <v>АБ "БРОКБІЗНЕСБАНК"</v>
          </cell>
        </row>
        <row r="640">
          <cell r="A640" t="str">
            <v>UIIT</v>
          </cell>
          <cell r="B640">
            <v>300272</v>
          </cell>
          <cell r="C640" t="str">
            <v>АБ "ЕНЕРГОБАНК"</v>
          </cell>
        </row>
        <row r="641">
          <cell r="A641" t="str">
            <v>UIIV</v>
          </cell>
          <cell r="B641">
            <v>300120</v>
          </cell>
          <cell r="C641" t="str">
            <v>"БАНК ПЕТРОКОММЕРЦ-УКРАЇНА"</v>
          </cell>
        </row>
        <row r="642">
          <cell r="A642" t="str">
            <v>UIIX</v>
          </cell>
          <cell r="B642">
            <v>322294</v>
          </cell>
          <cell r="C642" t="str">
            <v>ВАТ "КБ "ЕКСПОБАНК"</v>
          </cell>
        </row>
        <row r="643">
          <cell r="A643" t="str">
            <v>UIIY</v>
          </cell>
          <cell r="B643">
            <v>300119</v>
          </cell>
          <cell r="C643" t="str">
            <v>АКБ "АЛЬЯНС"</v>
          </cell>
        </row>
        <row r="644">
          <cell r="A644" t="str">
            <v>UIJB</v>
          </cell>
          <cell r="B644">
            <v>300335</v>
          </cell>
          <cell r="C644" t="str">
            <v>"Райффайзен Банк Аваль"</v>
          </cell>
        </row>
        <row r="645">
          <cell r="A645" t="str">
            <v>UIJC</v>
          </cell>
          <cell r="B645">
            <v>300205</v>
          </cell>
          <cell r="C645" t="str">
            <v>ВАТ "УПБ"</v>
          </cell>
        </row>
        <row r="646">
          <cell r="A646" t="str">
            <v>UIJD</v>
          </cell>
          <cell r="B646">
            <v>300216</v>
          </cell>
          <cell r="C646" t="str">
            <v>ВАТ КБ "ІНТЕРБАНК"</v>
          </cell>
        </row>
        <row r="647">
          <cell r="A647" t="str">
            <v>UIJF</v>
          </cell>
          <cell r="B647">
            <v>300421</v>
          </cell>
          <cell r="C647" t="str">
            <v>"ВІДРОДЖЕННЯ"</v>
          </cell>
        </row>
        <row r="648">
          <cell r="A648" t="str">
            <v>UIJG</v>
          </cell>
          <cell r="B648">
            <v>380021</v>
          </cell>
          <cell r="C648" t="str">
            <v>Київська філ. Приватінвест</v>
          </cell>
        </row>
        <row r="649">
          <cell r="A649" t="str">
            <v>UIJH</v>
          </cell>
          <cell r="B649">
            <v>300313</v>
          </cell>
          <cell r="C649" t="str">
            <v>АКБ "ІНТЕРКОНТИНЕНТБАНК"</v>
          </cell>
        </row>
        <row r="650">
          <cell r="A650" t="str">
            <v>UIJI</v>
          </cell>
          <cell r="B650">
            <v>321477</v>
          </cell>
          <cell r="C650" t="str">
            <v>АБ "Старокиївський банк"</v>
          </cell>
        </row>
        <row r="651">
          <cell r="A651" t="str">
            <v>UIJJ</v>
          </cell>
          <cell r="B651">
            <v>321637</v>
          </cell>
          <cell r="C651" t="str">
            <v>Перша Київ.ФВАТ"ВіЕйБіБанк"</v>
          </cell>
        </row>
        <row r="652">
          <cell r="A652" t="str">
            <v>UIJN</v>
          </cell>
          <cell r="B652">
            <v>321842</v>
          </cell>
          <cell r="C652" t="str">
            <v>КИЇВСЬКЕ ГРУ ПРИВАТБАНКУ</v>
          </cell>
        </row>
        <row r="653">
          <cell r="A653" t="str">
            <v>UIJR</v>
          </cell>
          <cell r="B653">
            <v>321767</v>
          </cell>
          <cell r="C653" t="str">
            <v>ВАТ ВТБ БАНК</v>
          </cell>
        </row>
        <row r="654">
          <cell r="A654" t="str">
            <v>UIJT</v>
          </cell>
          <cell r="B654">
            <v>321756</v>
          </cell>
          <cell r="C654" t="str">
            <v>Святошинська ФАТ"Укрінбанк"</v>
          </cell>
        </row>
        <row r="655">
          <cell r="A655" t="str">
            <v>UIJU</v>
          </cell>
          <cell r="B655">
            <v>321723</v>
          </cell>
          <cell r="C655" t="str">
            <v>ВАТ "БТА Банк"</v>
          </cell>
        </row>
        <row r="656">
          <cell r="A656" t="str">
            <v>UIJZ</v>
          </cell>
          <cell r="B656">
            <v>321659</v>
          </cell>
          <cell r="C656" t="str">
            <v>АБ "АЛЛОНЖ"</v>
          </cell>
        </row>
        <row r="657">
          <cell r="A657" t="str">
            <v>UIKB</v>
          </cell>
          <cell r="B657">
            <v>321897</v>
          </cell>
          <cell r="C657" t="str">
            <v>Київська Ф-я ВАТ"КРЕДОБАНК"</v>
          </cell>
        </row>
        <row r="658">
          <cell r="A658" t="str">
            <v>UIKI</v>
          </cell>
          <cell r="B658">
            <v>322421</v>
          </cell>
          <cell r="C658" t="str">
            <v>Станкоб.ф.ВАТ"КБ"Експобанк"</v>
          </cell>
        </row>
        <row r="659">
          <cell r="A659" t="str">
            <v>UIKO</v>
          </cell>
          <cell r="B659">
            <v>322335</v>
          </cell>
          <cell r="C659" t="str">
            <v>АКБ "АРКАДА"</v>
          </cell>
        </row>
        <row r="660">
          <cell r="A660" t="str">
            <v>UIKR</v>
          </cell>
          <cell r="B660">
            <v>322465</v>
          </cell>
          <cell r="C660" t="str">
            <v>ВАТ ТФБ "Контракт"</v>
          </cell>
        </row>
        <row r="661">
          <cell r="A661" t="str">
            <v>UIKS</v>
          </cell>
          <cell r="B661">
            <v>322595</v>
          </cell>
          <cell r="C661" t="str">
            <v>ЗАЛІЗНИЧНА ФВАТ КБ"ХРЕЩАТИК</v>
          </cell>
        </row>
        <row r="662">
          <cell r="A662" t="str">
            <v>UIKT</v>
          </cell>
          <cell r="B662">
            <v>322324</v>
          </cell>
          <cell r="C662" t="str">
            <v>ВАТБанк"Олімпійська Україна</v>
          </cell>
        </row>
        <row r="663">
          <cell r="A663" t="str">
            <v>UIKU</v>
          </cell>
          <cell r="B663">
            <v>322498</v>
          </cell>
          <cell r="C663" t="str">
            <v>АКБ "КИЇВ"</v>
          </cell>
        </row>
        <row r="664">
          <cell r="A664" t="str">
            <v>UIKW</v>
          </cell>
          <cell r="B664">
            <v>380010</v>
          </cell>
          <cell r="C664" t="str">
            <v>ТОВ "Банк Ренесанс Капітал"</v>
          </cell>
        </row>
        <row r="665">
          <cell r="A665" t="str">
            <v>UIKY</v>
          </cell>
          <cell r="B665">
            <v>322357</v>
          </cell>
          <cell r="C665" t="str">
            <v>КФ АБ "УКРКОМУНБАНК"</v>
          </cell>
        </row>
        <row r="666">
          <cell r="A666" t="str">
            <v>UILA</v>
          </cell>
          <cell r="B666">
            <v>322669</v>
          </cell>
          <cell r="C666" t="str">
            <v>ФГоловне управління ВАТОщад</v>
          </cell>
        </row>
        <row r="667">
          <cell r="A667" t="str">
            <v>UILC</v>
          </cell>
          <cell r="B667">
            <v>320241</v>
          </cell>
          <cell r="C667" t="str">
            <v>ФПечерське відділеннВАТОщад</v>
          </cell>
        </row>
        <row r="668">
          <cell r="A668" t="str">
            <v>UILD</v>
          </cell>
          <cell r="B668">
            <v>320382</v>
          </cell>
          <cell r="C668" t="str">
            <v>ФПодільське відділенВАТОщад</v>
          </cell>
        </row>
        <row r="669">
          <cell r="A669" t="str">
            <v>UILH</v>
          </cell>
          <cell r="B669">
            <v>320553</v>
          </cell>
          <cell r="C669" t="str">
            <v>ФДарницьке відділеннВАТОщад</v>
          </cell>
        </row>
        <row r="670">
          <cell r="A670" t="str">
            <v>UILI</v>
          </cell>
          <cell r="B670">
            <v>320304</v>
          </cell>
          <cell r="C670" t="str">
            <v>ФГолосіївське відділВАТОщад</v>
          </cell>
        </row>
        <row r="671">
          <cell r="A671" t="str">
            <v>UILJ</v>
          </cell>
          <cell r="B671">
            <v>320445</v>
          </cell>
          <cell r="C671" t="str">
            <v>ФШевченківське віддіВАТОщад</v>
          </cell>
        </row>
        <row r="672">
          <cell r="A672" t="str">
            <v>UILK</v>
          </cell>
          <cell r="B672">
            <v>320326</v>
          </cell>
          <cell r="C672" t="str">
            <v>ФСолом`янське відділВАТОщад</v>
          </cell>
        </row>
        <row r="673">
          <cell r="A673" t="str">
            <v>UILL</v>
          </cell>
          <cell r="B673">
            <v>320337</v>
          </cell>
          <cell r="C673" t="str">
            <v>ФДніпровське відділеВАТОщад</v>
          </cell>
        </row>
        <row r="674">
          <cell r="A674" t="str">
            <v>UILM</v>
          </cell>
          <cell r="B674">
            <v>320218</v>
          </cell>
          <cell r="C674" t="str">
            <v>ФСвятошинське відділВАТОщад</v>
          </cell>
        </row>
        <row r="675">
          <cell r="A675" t="str">
            <v>UILN</v>
          </cell>
          <cell r="B675">
            <v>320229</v>
          </cell>
          <cell r="C675" t="str">
            <v>ФОболонське відділенВАТОщад</v>
          </cell>
        </row>
        <row r="676">
          <cell r="A676" t="str">
            <v>UILO</v>
          </cell>
          <cell r="B676">
            <v>320230</v>
          </cell>
          <cell r="C676" t="str">
            <v>ФДеснянське відділенВАТОщад</v>
          </cell>
        </row>
        <row r="677">
          <cell r="A677" t="str">
            <v>UILP</v>
          </cell>
          <cell r="B677">
            <v>300465</v>
          </cell>
          <cell r="C677" t="str">
            <v>ВАТ "ОЩАДБАНК"</v>
          </cell>
        </row>
        <row r="678">
          <cell r="A678" t="str">
            <v>UIN0</v>
          </cell>
          <cell r="B678">
            <v>300744</v>
          </cell>
          <cell r="C678" t="str">
            <v>Ф.УніКредит Банку, м.Київ</v>
          </cell>
        </row>
        <row r="679">
          <cell r="A679" t="str">
            <v>UINA</v>
          </cell>
          <cell r="B679">
            <v>320810</v>
          </cell>
          <cell r="C679" t="str">
            <v>ХАРКІВСЬКА ФАКБ "КИЇВ"</v>
          </cell>
        </row>
        <row r="680">
          <cell r="A680" t="str">
            <v>UINB</v>
          </cell>
          <cell r="B680">
            <v>320854</v>
          </cell>
          <cell r="C680" t="str">
            <v>"ДІАМАНТБАНК"</v>
          </cell>
        </row>
        <row r="681">
          <cell r="A681" t="str">
            <v>UINC</v>
          </cell>
          <cell r="B681">
            <v>320940</v>
          </cell>
          <cell r="C681" t="str">
            <v>АБ"АВТОЗАЗБАНК"</v>
          </cell>
        </row>
        <row r="682">
          <cell r="A682" t="str">
            <v>UIND</v>
          </cell>
          <cell r="B682">
            <v>320951</v>
          </cell>
          <cell r="C682" t="str">
            <v>КФ КБ "Західінкомбанк" ТзОВ</v>
          </cell>
        </row>
        <row r="683">
          <cell r="A683" t="str">
            <v>UINE</v>
          </cell>
          <cell r="B683">
            <v>300647</v>
          </cell>
          <cell r="C683" t="str">
            <v>АБ "КЛІРИНГОВИЙ ДІМ"</v>
          </cell>
        </row>
        <row r="684">
          <cell r="A684" t="str">
            <v>UINF</v>
          </cell>
          <cell r="B684">
            <v>320984</v>
          </cell>
          <cell r="C684" t="str">
            <v>ЗАТ "ПроКредит БАНК"</v>
          </cell>
        </row>
        <row r="685">
          <cell r="A685" t="str">
            <v>UING</v>
          </cell>
          <cell r="B685">
            <v>320973</v>
          </cell>
          <cell r="C685" t="str">
            <v>ШФ ВАТ КБ "Надра"</v>
          </cell>
        </row>
        <row r="686">
          <cell r="A686" t="str">
            <v>UINH</v>
          </cell>
          <cell r="B686">
            <v>320003</v>
          </cell>
          <cell r="C686" t="str">
            <v>ВАТ КБ "НАДРА"</v>
          </cell>
        </row>
        <row r="687">
          <cell r="A687" t="str">
            <v>UINI</v>
          </cell>
          <cell r="B687">
            <v>320627</v>
          </cell>
          <cell r="C687" t="str">
            <v>ЗАТ "СБЕРБАНК РОСІЇ"</v>
          </cell>
        </row>
        <row r="688">
          <cell r="A688" t="str">
            <v>UINJ</v>
          </cell>
          <cell r="B688">
            <v>320995</v>
          </cell>
          <cell r="C688" t="str">
            <v>ВАТ"УН.БАНК РОЗ.ТА ПАР"</v>
          </cell>
        </row>
        <row r="689">
          <cell r="A689" t="str">
            <v>UINK</v>
          </cell>
          <cell r="B689">
            <v>300238</v>
          </cell>
          <cell r="C689" t="str">
            <v>ФАКБ "ЗОЛОТІ ВОРОТА" М.КИЇВ</v>
          </cell>
        </row>
        <row r="690">
          <cell r="A690" t="str">
            <v>UINL</v>
          </cell>
          <cell r="B690">
            <v>300669</v>
          </cell>
          <cell r="C690" t="str">
            <v>ЗАТ "ПРАЙМ-БАНК"</v>
          </cell>
        </row>
        <row r="691">
          <cell r="A691" t="str">
            <v>UINM</v>
          </cell>
          <cell r="B691">
            <v>300896</v>
          </cell>
          <cell r="C691" t="str">
            <v>ВАТ "ТММ-БАНК"</v>
          </cell>
        </row>
        <row r="692">
          <cell r="A692" t="str">
            <v>UINN</v>
          </cell>
          <cell r="B692">
            <v>300799</v>
          </cell>
          <cell r="C692" t="str">
            <v>Шевченківська ф-я АКБ"КИЇВ"</v>
          </cell>
        </row>
        <row r="693">
          <cell r="A693" t="str">
            <v>UINO</v>
          </cell>
          <cell r="B693">
            <v>300744</v>
          </cell>
          <cell r="C693" t="str">
            <v>Ф.УніКредит Банку, м.Київ</v>
          </cell>
        </row>
        <row r="694">
          <cell r="A694" t="str">
            <v>UINP</v>
          </cell>
          <cell r="B694">
            <v>300788</v>
          </cell>
          <cell r="C694" t="str">
            <v>АБ "Таврика"</v>
          </cell>
        </row>
        <row r="695">
          <cell r="A695" t="str">
            <v>UINS</v>
          </cell>
          <cell r="B695">
            <v>300829</v>
          </cell>
          <cell r="C695" t="str">
            <v>ФІЛІЯ ВАТ "МТБ" У М.КИЄВІ</v>
          </cell>
        </row>
        <row r="696">
          <cell r="A696" t="str">
            <v>UINT</v>
          </cell>
          <cell r="B696">
            <v>300830</v>
          </cell>
          <cell r="C696" t="str">
            <v>Київ.рег.ф.ВАТ КБ"ХРЕЩАТИК"</v>
          </cell>
        </row>
        <row r="697">
          <cell r="A697" t="str">
            <v>UINV</v>
          </cell>
          <cell r="B697">
            <v>300948</v>
          </cell>
          <cell r="C697" t="str">
            <v>Перша КФ АКБ "ФОРУМ"</v>
          </cell>
        </row>
        <row r="698">
          <cell r="A698" t="str">
            <v>UINW</v>
          </cell>
          <cell r="B698">
            <v>300852</v>
          </cell>
          <cell r="C698" t="str">
            <v>ВАТ "КБ "АКТИВ-БАНК"</v>
          </cell>
        </row>
        <row r="699">
          <cell r="A699" t="str">
            <v>UINX</v>
          </cell>
          <cell r="B699">
            <v>300885</v>
          </cell>
          <cell r="C699" t="str">
            <v>ТОВ "АРТЕМ-БАНК"</v>
          </cell>
        </row>
        <row r="700">
          <cell r="A700" t="str">
            <v>UINY</v>
          </cell>
          <cell r="B700">
            <v>300904</v>
          </cell>
          <cell r="C700" t="str">
            <v>ТОВ "ФОРТУНА-БАНК"</v>
          </cell>
        </row>
        <row r="701">
          <cell r="A701" t="str">
            <v>UINZ</v>
          </cell>
          <cell r="B701">
            <v>300915</v>
          </cell>
          <cell r="C701" t="str">
            <v>Голосіївська філіяАКБ"Київ"</v>
          </cell>
        </row>
        <row r="702">
          <cell r="A702" t="str">
            <v>UIOJ</v>
          </cell>
          <cell r="B702">
            <v>380452</v>
          </cell>
          <cell r="C702" t="str">
            <v>Київ. ф.АБ"УкрБізнесБанк"</v>
          </cell>
        </row>
        <row r="703">
          <cell r="A703" t="str">
            <v>UIOK</v>
          </cell>
          <cell r="B703">
            <v>380474</v>
          </cell>
          <cell r="C703" t="str">
            <v>ВАТ Банк "ТРАСТ"</v>
          </cell>
        </row>
        <row r="704">
          <cell r="A704" t="str">
            <v>UIOO</v>
          </cell>
          <cell r="B704">
            <v>339555</v>
          </cell>
          <cell r="C704" t="str">
            <v>ВАТ "КБ "Преміум"</v>
          </cell>
        </row>
        <row r="705">
          <cell r="A705" t="str">
            <v>UIOS</v>
          </cell>
          <cell r="B705">
            <v>380515</v>
          </cell>
          <cell r="C705" t="str">
            <v>ВАТ "КБ"СОЮЗ"</v>
          </cell>
        </row>
        <row r="706">
          <cell r="A706" t="str">
            <v>UIOT</v>
          </cell>
          <cell r="B706">
            <v>380526</v>
          </cell>
          <cell r="C706" t="str">
            <v>ВАТ "КБ"ГЛОБУС"</v>
          </cell>
        </row>
        <row r="707">
          <cell r="A707" t="str">
            <v>UIOU</v>
          </cell>
          <cell r="B707">
            <v>339500</v>
          </cell>
          <cell r="C707" t="str">
            <v>ВАТ "АБ "Бізнес Стандарт"</v>
          </cell>
        </row>
        <row r="708">
          <cell r="A708" t="str">
            <v>UIOV</v>
          </cell>
          <cell r="B708">
            <v>380548</v>
          </cell>
          <cell r="C708" t="str">
            <v>ВАТ АСТРА БАНК</v>
          </cell>
        </row>
        <row r="709">
          <cell r="A709" t="str">
            <v>UIQK</v>
          </cell>
          <cell r="B709">
            <v>820019</v>
          </cell>
          <cell r="C709" t="str">
            <v>ГУДК України у м.Києві</v>
          </cell>
        </row>
        <row r="710">
          <cell r="A710" t="str">
            <v>UISA</v>
          </cell>
          <cell r="B710">
            <v>320702</v>
          </cell>
          <cell r="C710" t="str">
            <v>АКБ "НАЦІОНАЛЬНИЙ КРЕДИТ"</v>
          </cell>
        </row>
        <row r="711">
          <cell r="A711" t="str">
            <v>UISE</v>
          </cell>
          <cell r="B711">
            <v>320843</v>
          </cell>
          <cell r="C711" t="str">
            <v>ВАТ АБ "УКРГАЗПРОМБАНК"</v>
          </cell>
        </row>
        <row r="712">
          <cell r="A712" t="str">
            <v>UISG</v>
          </cell>
          <cell r="B712">
            <v>300379</v>
          </cell>
          <cell r="C712" t="str">
            <v>АТ "Каліон Банк Україна"</v>
          </cell>
        </row>
        <row r="713">
          <cell r="A713" t="str">
            <v>UISI</v>
          </cell>
          <cell r="B713">
            <v>320917</v>
          </cell>
          <cell r="C713" t="str">
            <v>ФАБ "ПІВДЕННИЙ" В М. Києві</v>
          </cell>
        </row>
        <row r="714">
          <cell r="A714" t="str">
            <v>UISK</v>
          </cell>
          <cell r="B714">
            <v>320650</v>
          </cell>
          <cell r="C714" t="str">
            <v>ЗАТ "СВЕДБАНК ІНВЕСТ"</v>
          </cell>
        </row>
        <row r="715">
          <cell r="A715" t="str">
            <v>UISL</v>
          </cell>
          <cell r="B715">
            <v>320898</v>
          </cell>
          <cell r="C715" t="str">
            <v>Київська Ф.Б"Кредит-Дніпро"</v>
          </cell>
        </row>
        <row r="716">
          <cell r="A716" t="str">
            <v>UISN</v>
          </cell>
          <cell r="B716">
            <v>320779</v>
          </cell>
          <cell r="C716" t="str">
            <v>Київська філія ВАТ "ЄБРЗ"</v>
          </cell>
        </row>
        <row r="717">
          <cell r="A717" t="str">
            <v>UISP</v>
          </cell>
          <cell r="B717">
            <v>320962</v>
          </cell>
          <cell r="C717" t="str">
            <v>КФ АКБ "ІНДУСТРІАЛБАНК"</v>
          </cell>
        </row>
        <row r="718">
          <cell r="A718" t="str">
            <v>UISR</v>
          </cell>
          <cell r="B718">
            <v>300863</v>
          </cell>
          <cell r="C718" t="str">
            <v>ВАТ "КРЕДИТПРОМБАНК"</v>
          </cell>
        </row>
        <row r="719">
          <cell r="A719" t="str">
            <v>UISS</v>
          </cell>
          <cell r="B719">
            <v>320876</v>
          </cell>
          <cell r="C719" t="str">
            <v>КФ ВАТКБ"ПІВДЕНКОМБАНК"</v>
          </cell>
        </row>
        <row r="720">
          <cell r="A720" t="str">
            <v>UIST</v>
          </cell>
          <cell r="B720">
            <v>300506</v>
          </cell>
          <cell r="C720" t="str">
            <v>"ПЕРШИЙ ІНВЕСТИЦІЙНИЙ БАНК"</v>
          </cell>
        </row>
        <row r="721">
          <cell r="A721" t="str">
            <v>UISX</v>
          </cell>
          <cell r="B721">
            <v>320906</v>
          </cell>
          <cell r="C721" t="str">
            <v>Київська філія АК"ПФБ"</v>
          </cell>
        </row>
        <row r="722">
          <cell r="A722" t="str">
            <v>UISY</v>
          </cell>
          <cell r="B722">
            <v>380582</v>
          </cell>
          <cell r="C722" t="str">
            <v>Міжнародний Інвестиційний</v>
          </cell>
        </row>
        <row r="723">
          <cell r="A723" t="str">
            <v>UISZ</v>
          </cell>
          <cell r="B723">
            <v>300777</v>
          </cell>
          <cell r="C723" t="str">
            <v>Подільська Ф ВАТ ВТБ Банк</v>
          </cell>
        </row>
        <row r="724">
          <cell r="A724" t="str">
            <v>UIUA</v>
          </cell>
          <cell r="B724">
            <v>380805</v>
          </cell>
          <cell r="C724" t="str">
            <v>"Райффайзен Банк Аваль"</v>
          </cell>
        </row>
        <row r="725">
          <cell r="A725" t="str">
            <v>UIUC</v>
          </cell>
          <cell r="B725">
            <v>380203</v>
          </cell>
          <cell r="C725" t="str">
            <v>Київська філія АКБ "ЧБРР"</v>
          </cell>
        </row>
        <row r="726">
          <cell r="A726" t="str">
            <v>UIUD</v>
          </cell>
          <cell r="B726">
            <v>380463</v>
          </cell>
          <cell r="C726" t="str">
            <v>Філія "Відрадне" АКБ "Київ"</v>
          </cell>
        </row>
        <row r="727">
          <cell r="A727" t="str">
            <v>UIUF</v>
          </cell>
          <cell r="B727">
            <v>380593</v>
          </cell>
          <cell r="C727" t="str">
            <v>КФ КБ ТОВ "МІСТО БАНК"</v>
          </cell>
        </row>
        <row r="728">
          <cell r="A728" t="str">
            <v>UIUG</v>
          </cell>
          <cell r="B728">
            <v>380300</v>
          </cell>
          <cell r="C728" t="str">
            <v>ТОВ КБ "АРМА"</v>
          </cell>
        </row>
        <row r="729">
          <cell r="A729" t="str">
            <v>UIUH</v>
          </cell>
          <cell r="B729">
            <v>380980</v>
          </cell>
          <cell r="C729" t="str">
            <v>ТОВ КБ "Даніель"</v>
          </cell>
        </row>
        <row r="730">
          <cell r="A730" t="str">
            <v>UIUI</v>
          </cell>
          <cell r="B730">
            <v>380076</v>
          </cell>
          <cell r="C730" t="str">
            <v>КРУ ТОВ "Укрпромбанк"</v>
          </cell>
        </row>
        <row r="731">
          <cell r="A731" t="str">
            <v>UIUJ</v>
          </cell>
          <cell r="B731">
            <v>380087</v>
          </cell>
          <cell r="C731" t="str">
            <v>Київський універсал.банк</v>
          </cell>
        </row>
        <row r="732">
          <cell r="A732" t="str">
            <v>UIUK</v>
          </cell>
          <cell r="B732">
            <v>380117</v>
          </cell>
          <cell r="C732" t="str">
            <v>Київська ф-я ВАТ "Мегабанк"</v>
          </cell>
        </row>
        <row r="733">
          <cell r="A733" t="str">
            <v>UIUM</v>
          </cell>
          <cell r="B733">
            <v>380106</v>
          </cell>
          <cell r="C733" t="str">
            <v>ЗАТ "АКБ "Траст-капітал"</v>
          </cell>
        </row>
        <row r="734">
          <cell r="A734" t="str">
            <v>UIUN</v>
          </cell>
          <cell r="B734">
            <v>380623</v>
          </cell>
          <cell r="C734" t="str">
            <v>ТОВ КБ "Столиця"</v>
          </cell>
        </row>
        <row r="735">
          <cell r="A735" t="str">
            <v>UIUO</v>
          </cell>
          <cell r="B735">
            <v>380883</v>
          </cell>
          <cell r="C735" t="str">
            <v>Укр.банк реконстр.та розв.</v>
          </cell>
        </row>
        <row r="736">
          <cell r="A736" t="str">
            <v>UIUP</v>
          </cell>
          <cell r="B736">
            <v>300959</v>
          </cell>
          <cell r="C736" t="str">
            <v>КИЇВС.Ф АБ "БРОКБІЗHЕСБАHК"</v>
          </cell>
        </row>
        <row r="737">
          <cell r="A737" t="str">
            <v>UIUQ</v>
          </cell>
          <cell r="B737">
            <v>380377</v>
          </cell>
          <cell r="C737" t="str">
            <v>ЗАТ "Укрбудінвестбанк"</v>
          </cell>
        </row>
        <row r="738">
          <cell r="A738" t="str">
            <v>UIUR</v>
          </cell>
          <cell r="B738">
            <v>380128</v>
          </cell>
          <cell r="C738" t="str">
            <v>КБ "УФГ" - ТОВ</v>
          </cell>
        </row>
        <row r="739">
          <cell r="A739" t="str">
            <v>UIUS</v>
          </cell>
          <cell r="B739">
            <v>380399</v>
          </cell>
          <cell r="C739" t="str">
            <v>ТОВ УКБ "Камбіо"</v>
          </cell>
        </row>
        <row r="740">
          <cell r="A740" t="str">
            <v>UIUT</v>
          </cell>
          <cell r="B740">
            <v>380139</v>
          </cell>
          <cell r="C740" t="str">
            <v>Подільська ФВАТКБ"Хрещатик"</v>
          </cell>
        </row>
        <row r="741">
          <cell r="A741" t="str">
            <v>UIUU</v>
          </cell>
          <cell r="B741">
            <v>380247</v>
          </cell>
          <cell r="C741" t="str">
            <v>Київська філія АКБ "Базис"</v>
          </cell>
        </row>
        <row r="742">
          <cell r="A742" t="str">
            <v>UIUV</v>
          </cell>
          <cell r="B742">
            <v>380151</v>
          </cell>
          <cell r="C742" t="str">
            <v>ФілВАТ"ПІРЕУС БАНК МКБ"КД"</v>
          </cell>
        </row>
        <row r="743">
          <cell r="A743" t="str">
            <v>UIVE</v>
          </cell>
          <cell r="B743">
            <v>380388</v>
          </cell>
          <cell r="C743" t="str">
            <v>ЗАТ "МІБ"</v>
          </cell>
        </row>
        <row r="744">
          <cell r="A744" t="str">
            <v>UIVF</v>
          </cell>
          <cell r="B744">
            <v>380054</v>
          </cell>
          <cell r="C744" t="str">
            <v>КБ "ФІНАНСОВА ІНІЦІАТИВА"</v>
          </cell>
        </row>
        <row r="745">
          <cell r="A745" t="str">
            <v>UIVH</v>
          </cell>
          <cell r="B745">
            <v>380355</v>
          </cell>
          <cell r="C745" t="str">
            <v>ТОВ КБ "ЄВРОБАНК"</v>
          </cell>
        </row>
        <row r="746">
          <cell r="A746" t="str">
            <v>UIVI</v>
          </cell>
          <cell r="B746">
            <v>380195</v>
          </cell>
          <cell r="C746" t="str">
            <v>Ф"Київ.рег.дир."ВАТВТББанк</v>
          </cell>
        </row>
        <row r="747">
          <cell r="A747" t="str">
            <v>UIVJ</v>
          </cell>
          <cell r="B747">
            <v>380407</v>
          </cell>
          <cell r="C747" t="str">
            <v>Ф-я N3 АКБ"Капітал", Київ</v>
          </cell>
        </row>
        <row r="748">
          <cell r="A748" t="str">
            <v>UIVT</v>
          </cell>
          <cell r="B748">
            <v>380184</v>
          </cell>
          <cell r="C748" t="str">
            <v>АКБ "ЄВРОПЕЙСЬКИЙ"</v>
          </cell>
        </row>
        <row r="749">
          <cell r="A749" t="str">
            <v>UIVV</v>
          </cell>
          <cell r="B749">
            <v>380537</v>
          </cell>
          <cell r="C749" t="str">
            <v>ВАТ "ВіЕйБі Банк"</v>
          </cell>
        </row>
        <row r="750">
          <cell r="A750" t="str">
            <v>UIVX</v>
          </cell>
          <cell r="B750">
            <v>380281</v>
          </cell>
          <cell r="C750" t="str">
            <v>Банк інвестицій,заощаджень</v>
          </cell>
        </row>
        <row r="751">
          <cell r="A751" t="str">
            <v>UIVY</v>
          </cell>
          <cell r="B751">
            <v>380311</v>
          </cell>
          <cell r="C751" t="str">
            <v>ВАТ "ФІНЕКСБАНК"</v>
          </cell>
        </row>
        <row r="752">
          <cell r="A752" t="str">
            <v>UIVZ</v>
          </cell>
          <cell r="B752">
            <v>380775</v>
          </cell>
          <cell r="C752" t="str">
            <v>Філія "КиївСіті ПриватБанку</v>
          </cell>
        </row>
        <row r="753">
          <cell r="A753" t="str">
            <v>UIWA</v>
          </cell>
          <cell r="B753">
            <v>300498</v>
          </cell>
          <cell r="C753" t="str">
            <v>АБ "НАЦІОНАЛЬНІ ІНВЕСТИЦІЇ"</v>
          </cell>
        </row>
        <row r="754">
          <cell r="A754" t="str">
            <v>UIWB</v>
          </cell>
          <cell r="B754">
            <v>380032</v>
          </cell>
          <cell r="C754" t="str">
            <v>КФ ВАТ КБ "ПРОМЕКОНОМБАНКУ"</v>
          </cell>
        </row>
        <row r="755">
          <cell r="A755" t="str">
            <v>UIWC</v>
          </cell>
          <cell r="B755">
            <v>321228</v>
          </cell>
          <cell r="C755" t="str">
            <v>TОB "УКРПРОМБАНК"</v>
          </cell>
        </row>
        <row r="756">
          <cell r="A756" t="str">
            <v>UIWD</v>
          </cell>
          <cell r="B756">
            <v>321466</v>
          </cell>
          <cell r="C756" t="str">
            <v>ВАТКБ"Національний стандарт</v>
          </cell>
        </row>
        <row r="757">
          <cell r="A757" t="str">
            <v>UIWE</v>
          </cell>
          <cell r="B757">
            <v>321983</v>
          </cell>
          <cell r="C757" t="str">
            <v>АКБ "ПРАВЕКС-БАНК"</v>
          </cell>
        </row>
        <row r="758">
          <cell r="A758" t="str">
            <v>UIWF</v>
          </cell>
          <cell r="B758">
            <v>319092</v>
          </cell>
          <cell r="C758" t="str">
            <v>АБ "КИЇВСЬКА РУСЬ"</v>
          </cell>
        </row>
        <row r="759">
          <cell r="A759" t="str">
            <v>UIWG</v>
          </cell>
          <cell r="B759">
            <v>300539</v>
          </cell>
          <cell r="C759" t="str">
            <v>АБ "ІНГ БАНК УКРАЇНА"</v>
          </cell>
        </row>
        <row r="760">
          <cell r="A760" t="str">
            <v>UIWH</v>
          </cell>
          <cell r="B760">
            <v>300540</v>
          </cell>
          <cell r="C760" t="str">
            <v>АБ "БРР"</v>
          </cell>
        </row>
        <row r="761">
          <cell r="A761" t="str">
            <v>UIWI</v>
          </cell>
          <cell r="B761">
            <v>300584</v>
          </cell>
          <cell r="C761" t="str">
            <v>АКБ "СІТІБАНК" (УКРАЇНА)</v>
          </cell>
        </row>
        <row r="762">
          <cell r="A762" t="str">
            <v>UIWJ</v>
          </cell>
          <cell r="B762">
            <v>300528</v>
          </cell>
          <cell r="C762" t="str">
            <v>ЗАТ "ОТП Банк"</v>
          </cell>
        </row>
        <row r="763">
          <cell r="A763" t="str">
            <v>UIWL</v>
          </cell>
          <cell r="B763">
            <v>300670</v>
          </cell>
          <cell r="C763" t="str">
            <v>ВАТ КБ "ХРЕЩАТИК"</v>
          </cell>
        </row>
        <row r="764">
          <cell r="A764" t="str">
            <v>UIWM</v>
          </cell>
          <cell r="B764">
            <v>300681</v>
          </cell>
          <cell r="C764" t="str">
            <v>Солом`янська ФАКБ "Київ"</v>
          </cell>
        </row>
        <row r="765">
          <cell r="A765" t="str">
            <v>UIWN</v>
          </cell>
          <cell r="B765">
            <v>300722</v>
          </cell>
          <cell r="C765" t="str">
            <v>Київс.ф-я ВАТ СКБ "Дністер"</v>
          </cell>
        </row>
        <row r="766">
          <cell r="A766" t="str">
            <v>UIWO</v>
          </cell>
          <cell r="B766">
            <v>300636</v>
          </cell>
          <cell r="C766" t="str">
            <v>АКБ"НАЦІОНАЛЬНИЙ КРЕДИТ",РП</v>
          </cell>
        </row>
        <row r="767">
          <cell r="A767" t="str">
            <v>UIWP</v>
          </cell>
          <cell r="B767">
            <v>300807</v>
          </cell>
          <cell r="C767" t="str">
            <v>АКБ "ГАРАНТ"</v>
          </cell>
        </row>
        <row r="768">
          <cell r="A768" t="str">
            <v>UIWQ</v>
          </cell>
          <cell r="B768">
            <v>300625</v>
          </cell>
          <cell r="C768" t="str">
            <v>КФ ТОВ "Банк Фамільний"</v>
          </cell>
        </row>
        <row r="769">
          <cell r="A769" t="str">
            <v>UIWR</v>
          </cell>
          <cell r="B769">
            <v>300766</v>
          </cell>
          <cell r="C769" t="str">
            <v>КИЇВСЬКАФ АКБ "ІМЕКСБАНК"</v>
          </cell>
        </row>
        <row r="770">
          <cell r="A770" t="str">
            <v>UIWT</v>
          </cell>
          <cell r="B770">
            <v>300937</v>
          </cell>
          <cell r="C770" t="str">
            <v>Ф "ЦРУ" ВАТ"Б" ФІН ТА КРЕД"</v>
          </cell>
        </row>
        <row r="771">
          <cell r="A771" t="str">
            <v>UIWU</v>
          </cell>
          <cell r="B771">
            <v>300658</v>
          </cell>
          <cell r="C771" t="str">
            <v>ВАТ "ПІРЕУС БАНК МКБ"</v>
          </cell>
        </row>
        <row r="772">
          <cell r="A772" t="str">
            <v>UIWV</v>
          </cell>
          <cell r="B772">
            <v>320939</v>
          </cell>
          <cell r="C772" t="str">
            <v>Святошинська філіяАКБ"Київ"</v>
          </cell>
        </row>
        <row r="773">
          <cell r="A773" t="str">
            <v>UIWW</v>
          </cell>
          <cell r="B773">
            <v>300700</v>
          </cell>
          <cell r="C773" t="str">
            <v>ФАКБ "НК" в м.Бориспіль</v>
          </cell>
        </row>
        <row r="774">
          <cell r="A774" t="str">
            <v>UIWX</v>
          </cell>
          <cell r="B774">
            <v>300711</v>
          </cell>
          <cell r="C774" t="str">
            <v>Печерська ф-я ПриватБанку</v>
          </cell>
        </row>
        <row r="775">
          <cell r="A775" t="str">
            <v>UIWZ</v>
          </cell>
          <cell r="B775">
            <v>300614</v>
          </cell>
          <cell r="C775" t="str">
            <v>"ІНДЕКС-БАНК"</v>
          </cell>
        </row>
        <row r="776">
          <cell r="A776" t="str">
            <v>UIXC</v>
          </cell>
          <cell r="B776">
            <v>322658</v>
          </cell>
          <cell r="C776" t="str">
            <v>АКБ "СЄБ"</v>
          </cell>
        </row>
        <row r="777">
          <cell r="A777" t="str">
            <v>UIXD</v>
          </cell>
          <cell r="B777">
            <v>322788</v>
          </cell>
          <cell r="C777" t="str">
            <v>Ф."Київ-Грант" Банку"Грант"</v>
          </cell>
        </row>
        <row r="778">
          <cell r="A778" t="str">
            <v>UIXF</v>
          </cell>
          <cell r="B778">
            <v>322432</v>
          </cell>
          <cell r="C778" t="str">
            <v>ВАТ "БАНК НАРОДНИЙ КАПІТАЛ"</v>
          </cell>
        </row>
        <row r="779">
          <cell r="A779" t="str">
            <v>UIXG</v>
          </cell>
          <cell r="B779">
            <v>322603</v>
          </cell>
          <cell r="C779" t="str">
            <v>ВАТ БАНК "БІГ ЕНЕРГІЯ"</v>
          </cell>
        </row>
        <row r="780">
          <cell r="A780" t="str">
            <v>UIXH</v>
          </cell>
          <cell r="B780">
            <v>322625</v>
          </cell>
          <cell r="C780" t="str">
            <v>АБ "УКООПСПІЛКА"</v>
          </cell>
        </row>
        <row r="781">
          <cell r="A781" t="str">
            <v>UIXL</v>
          </cell>
          <cell r="B781">
            <v>322755</v>
          </cell>
          <cell r="C781" t="str">
            <v>Філія ЗАТ "ПУМБ" в м.Києві</v>
          </cell>
        </row>
        <row r="782">
          <cell r="A782" t="str">
            <v>UIXN</v>
          </cell>
          <cell r="B782">
            <v>322539</v>
          </cell>
          <cell r="C782" t="str">
            <v>АКБ "ЮНЕКС"</v>
          </cell>
        </row>
        <row r="783">
          <cell r="A783" t="str">
            <v>UIXO</v>
          </cell>
          <cell r="B783">
            <v>322540</v>
          </cell>
          <cell r="C783" t="str">
            <v>ТОВ "КІБ"</v>
          </cell>
        </row>
        <row r="784">
          <cell r="A784" t="str">
            <v>UIXP</v>
          </cell>
          <cell r="B784">
            <v>322711</v>
          </cell>
          <cell r="C784" t="str">
            <v>АБ "СИНТЕЗ"</v>
          </cell>
        </row>
        <row r="785">
          <cell r="A785" t="str">
            <v>UIXQ</v>
          </cell>
          <cell r="B785">
            <v>322302</v>
          </cell>
          <cell r="C785" t="str">
            <v>ВАТ "АГРОКОМБАНК"</v>
          </cell>
        </row>
        <row r="786">
          <cell r="A786" t="str">
            <v>UIXT</v>
          </cell>
          <cell r="B786">
            <v>322562</v>
          </cell>
          <cell r="C786" t="str">
            <v>Ф-я АБ Полтава-банк ум.Київ</v>
          </cell>
        </row>
        <row r="787">
          <cell r="A787" t="str">
            <v>UIXY</v>
          </cell>
          <cell r="B787">
            <v>322948</v>
          </cell>
          <cell r="C787" t="str">
            <v>АКБ "ФОРУМ"</v>
          </cell>
        </row>
        <row r="788">
          <cell r="A788" t="str">
            <v>UIXZ</v>
          </cell>
          <cell r="B788">
            <v>322700</v>
          </cell>
          <cell r="C788" t="str">
            <v>Київська фВАТ"КБ"Експобанк"</v>
          </cell>
        </row>
        <row r="789">
          <cell r="A789" t="str">
            <v>UIYA</v>
          </cell>
          <cell r="B789">
            <v>322647</v>
          </cell>
          <cell r="C789" t="str">
            <v>Філ"Нивки"ВАТ"КБ"Експобанк"</v>
          </cell>
        </row>
        <row r="790">
          <cell r="A790" t="str">
            <v>UIYE</v>
          </cell>
          <cell r="B790">
            <v>322799</v>
          </cell>
          <cell r="C790" t="str">
            <v>АТ "БАНК ВЕЛЕС"</v>
          </cell>
        </row>
        <row r="791">
          <cell r="A791" t="str">
            <v>UIYF</v>
          </cell>
          <cell r="B791">
            <v>322852</v>
          </cell>
          <cell r="C791" t="str">
            <v>Перша Київ. Ф  ВАТ ВТБ БАНК</v>
          </cell>
        </row>
        <row r="792">
          <cell r="A792" t="str">
            <v>UIYG</v>
          </cell>
          <cell r="B792">
            <v>322863</v>
          </cell>
          <cell r="C792" t="str">
            <v>ФКД ВАТ "ІНПРОМБАНК"</v>
          </cell>
        </row>
        <row r="793">
          <cell r="A793" t="str">
            <v>UIYL</v>
          </cell>
          <cell r="B793">
            <v>300755</v>
          </cell>
          <cell r="C793" t="str">
            <v>ФАКБ "МЕРКУРІЙ" в м.Києві</v>
          </cell>
        </row>
        <row r="794">
          <cell r="A794" t="str">
            <v>UIYN</v>
          </cell>
          <cell r="B794">
            <v>322959</v>
          </cell>
          <cell r="C794" t="str">
            <v>АБ "ЕКСПРЕС-БАНК"</v>
          </cell>
        </row>
        <row r="795">
          <cell r="A795" t="str">
            <v>UIYO</v>
          </cell>
          <cell r="B795">
            <v>322830</v>
          </cell>
          <cell r="C795" t="str">
            <v>АКБ "ТК КРЕДИТ"</v>
          </cell>
        </row>
        <row r="796">
          <cell r="A796" t="str">
            <v>UIYP</v>
          </cell>
          <cell r="B796">
            <v>322904</v>
          </cell>
          <cell r="C796" t="str">
            <v>К.РД"Райффайзен Банк Аваль"</v>
          </cell>
        </row>
        <row r="797">
          <cell r="A797" t="str">
            <v>UIYT</v>
          </cell>
          <cell r="B797">
            <v>322993</v>
          </cell>
          <cell r="C797" t="str">
            <v>Оболонська ФАТ"Укрінбанк"</v>
          </cell>
        </row>
        <row r="798">
          <cell r="A798" t="str">
            <v>UIYV</v>
          </cell>
          <cell r="B798">
            <v>320371</v>
          </cell>
          <cell r="C798" t="str">
            <v>ВАТ"БАНК "УКРАЇН.КАПІТАЛ"</v>
          </cell>
        </row>
        <row r="799">
          <cell r="A799" t="str">
            <v>UIYZ</v>
          </cell>
          <cell r="B799">
            <v>320401</v>
          </cell>
          <cell r="C799" t="str">
            <v>Подільська ФАКБ "Київ"</v>
          </cell>
        </row>
        <row r="800">
          <cell r="A800" t="str">
            <v>UIZA</v>
          </cell>
          <cell r="B800">
            <v>320456</v>
          </cell>
          <cell r="C800" t="str">
            <v>ДФ ВАТ "ПІРЕУС БАНК МКБ"</v>
          </cell>
        </row>
        <row r="801">
          <cell r="A801" t="str">
            <v>UIZB</v>
          </cell>
          <cell r="B801">
            <v>320564</v>
          </cell>
          <cell r="C801" t="str">
            <v>ФАКБ "НАДРА" Київське РУ</v>
          </cell>
        </row>
        <row r="802">
          <cell r="A802" t="str">
            <v>UIZE</v>
          </cell>
          <cell r="B802">
            <v>320467</v>
          </cell>
          <cell r="C802" t="str">
            <v>Борщагів.фВАТ"КБ"Експобанк"</v>
          </cell>
        </row>
        <row r="803">
          <cell r="A803" t="str">
            <v>UIZF</v>
          </cell>
          <cell r="B803">
            <v>320478</v>
          </cell>
          <cell r="C803" t="str">
            <v>ВАТ АБ "УКРГАЗБАНК"</v>
          </cell>
        </row>
        <row r="804">
          <cell r="A804" t="str">
            <v>UIZH</v>
          </cell>
          <cell r="B804">
            <v>320605</v>
          </cell>
          <cell r="C804" t="str">
            <v>Оболонська філія АКБ "Київ"</v>
          </cell>
        </row>
        <row r="805">
          <cell r="A805" t="str">
            <v>UIZM</v>
          </cell>
          <cell r="B805">
            <v>320597</v>
          </cell>
          <cell r="C805" t="str">
            <v>Подільс.ф.ВАТ"КБ"Експобанк"</v>
          </cell>
        </row>
        <row r="806">
          <cell r="A806" t="str">
            <v>UIZN</v>
          </cell>
          <cell r="B806">
            <v>320735</v>
          </cell>
          <cell r="C806" t="str">
            <v>АКБ "ІНТЕГРАЛ"</v>
          </cell>
        </row>
        <row r="807">
          <cell r="A807" t="str">
            <v>UIZO</v>
          </cell>
          <cell r="B807">
            <v>320519</v>
          </cell>
          <cell r="C807" t="str">
            <v>Друга Київ.Ф ВАТ"ВіЕйБіБанк</v>
          </cell>
        </row>
        <row r="808">
          <cell r="A808" t="str">
            <v>UIZT</v>
          </cell>
          <cell r="B808">
            <v>300346</v>
          </cell>
          <cell r="C808" t="str">
            <v>ЗАТ "АЛЬФА-БАНК"</v>
          </cell>
        </row>
        <row r="809">
          <cell r="A809" t="str">
            <v>UIZX</v>
          </cell>
          <cell r="B809">
            <v>320649</v>
          </cell>
          <cell r="C809" t="str">
            <v>Ф-Я РОЗРАХ.ЦЕНТР ПРИВАТБАНК</v>
          </cell>
        </row>
        <row r="810">
          <cell r="A810" t="str">
            <v>UJAB</v>
          </cell>
          <cell r="B810">
            <v>321262</v>
          </cell>
          <cell r="C810" t="str">
            <v>Ф-Я ВІД.ПІБ В М.УКРАЇНКА</v>
          </cell>
        </row>
        <row r="811">
          <cell r="A811" t="str">
            <v>UJAC</v>
          </cell>
          <cell r="B811">
            <v>321433</v>
          </cell>
          <cell r="C811" t="str">
            <v>Ф. ВІД.ПІБ в м.Бровари</v>
          </cell>
        </row>
        <row r="812">
          <cell r="A812" t="str">
            <v>UJAD</v>
          </cell>
          <cell r="B812">
            <v>321057</v>
          </cell>
          <cell r="C812" t="str">
            <v>Ф-Я ВІД.ПІБ В М.Б.ЦЕРКВА</v>
          </cell>
        </row>
        <row r="813">
          <cell r="A813" t="str">
            <v>UJAF</v>
          </cell>
          <cell r="B813">
            <v>321422</v>
          </cell>
          <cell r="C813" t="str">
            <v>Ф.ВІД.ПІБ В М.ФАСТІВ,КИЇВ</v>
          </cell>
        </row>
        <row r="814">
          <cell r="A814" t="str">
            <v>UJAG</v>
          </cell>
          <cell r="B814">
            <v>321154</v>
          </cell>
          <cell r="C814" t="str">
            <v>Ф-я "ВІД.ПІБ В М.СЛАВУТИЧ"</v>
          </cell>
        </row>
        <row r="815">
          <cell r="A815" t="str">
            <v>UJAI</v>
          </cell>
          <cell r="B815">
            <v>321143</v>
          </cell>
          <cell r="C815" t="str">
            <v>Ф.ВІД.ПІБ В М.ВИШГОРОД КИЇВ</v>
          </cell>
        </row>
        <row r="816">
          <cell r="A816" t="str">
            <v>UJCA</v>
          </cell>
          <cell r="B816">
            <v>321013</v>
          </cell>
          <cell r="C816" t="str">
            <v>Київ ОФ АКБ "УСБ"</v>
          </cell>
        </row>
        <row r="817">
          <cell r="A817" t="str">
            <v>UJIE</v>
          </cell>
          <cell r="B817">
            <v>321284</v>
          </cell>
          <cell r="C817" t="str">
            <v>ФАТ  "ГРАДОБАНК"  Славутич</v>
          </cell>
        </row>
        <row r="818">
          <cell r="A818" t="str">
            <v>UJIF</v>
          </cell>
          <cell r="B818">
            <v>319081</v>
          </cell>
          <cell r="C818" t="str">
            <v>Київська філія ХАК"Зембанк"</v>
          </cell>
        </row>
        <row r="819">
          <cell r="A819" t="str">
            <v>UJIG</v>
          </cell>
          <cell r="B819">
            <v>321325</v>
          </cell>
          <cell r="C819" t="str">
            <v>Білоцерк. Ф ВАТ ВТБ Банк</v>
          </cell>
        </row>
        <row r="820">
          <cell r="A820" t="str">
            <v>UJIK</v>
          </cell>
          <cell r="B820">
            <v>321916</v>
          </cell>
          <cell r="C820" t="str">
            <v>БФ "ВАТ АКБ АВТОКРАЗБАНК"</v>
          </cell>
        </row>
        <row r="821">
          <cell r="A821" t="str">
            <v>UJIO</v>
          </cell>
          <cell r="B821">
            <v>319058</v>
          </cell>
          <cell r="C821" t="str">
            <v>Білоцер.ФАБ"БРОКБІЗНЕСБАНК"</v>
          </cell>
        </row>
        <row r="822">
          <cell r="A822" t="str">
            <v>UJIR</v>
          </cell>
          <cell r="B822">
            <v>321808</v>
          </cell>
          <cell r="C822" t="str">
            <v>Броварська ФАТ"Укрінбанк"</v>
          </cell>
        </row>
        <row r="823">
          <cell r="A823" t="str">
            <v>UJIT</v>
          </cell>
          <cell r="B823">
            <v>321121</v>
          </cell>
          <cell r="C823" t="str">
            <v>БЦФ "РАЙФФАЙЗЕН БАНК АВАЛЬ"</v>
          </cell>
        </row>
        <row r="824">
          <cell r="A824" t="str">
            <v>UJJH</v>
          </cell>
          <cell r="B824">
            <v>319014</v>
          </cell>
          <cell r="C824" t="str">
            <v>Білоцерківська ФАКБ "СЄБ"</v>
          </cell>
        </row>
        <row r="825">
          <cell r="A825" t="str">
            <v>UJJJ</v>
          </cell>
          <cell r="B825">
            <v>319036</v>
          </cell>
          <cell r="C825" t="str">
            <v>ФАБ"Київська Русь",Богуслав</v>
          </cell>
        </row>
        <row r="826">
          <cell r="A826" t="str">
            <v>UJLA</v>
          </cell>
          <cell r="B826">
            <v>320315</v>
          </cell>
          <cell r="C826" t="str">
            <v>ФЯготинське відділенВАТОщад</v>
          </cell>
        </row>
        <row r="827">
          <cell r="A827" t="str">
            <v>UJLD</v>
          </cell>
          <cell r="B827">
            <v>320047</v>
          </cell>
          <cell r="C827" t="str">
            <v>ФБілоцерківське віддВАТОщад</v>
          </cell>
        </row>
        <row r="828">
          <cell r="A828" t="str">
            <v>UJLE</v>
          </cell>
          <cell r="B828">
            <v>320092</v>
          </cell>
          <cell r="C828" t="str">
            <v>ФБогуславське відділВАТОщад</v>
          </cell>
        </row>
        <row r="829">
          <cell r="A829" t="str">
            <v>UJLF</v>
          </cell>
          <cell r="B829">
            <v>320133</v>
          </cell>
          <cell r="C829" t="str">
            <v>ФБориспільське віддіВАТОщад</v>
          </cell>
        </row>
        <row r="830">
          <cell r="A830" t="str">
            <v>UJLG</v>
          </cell>
          <cell r="B830">
            <v>320081</v>
          </cell>
          <cell r="C830" t="str">
            <v>ФБородянське відділеВАТОщад</v>
          </cell>
        </row>
        <row r="831">
          <cell r="A831" t="str">
            <v>UJLH</v>
          </cell>
          <cell r="B831">
            <v>320122</v>
          </cell>
          <cell r="C831" t="str">
            <v>ФБроварське відділенВАТОщад</v>
          </cell>
        </row>
        <row r="832">
          <cell r="A832" t="str">
            <v>UJLI</v>
          </cell>
          <cell r="B832">
            <v>320263</v>
          </cell>
          <cell r="C832" t="str">
            <v>ФВасильківське віддіВАТОщад</v>
          </cell>
        </row>
        <row r="833">
          <cell r="A833" t="str">
            <v>UJLK</v>
          </cell>
          <cell r="B833">
            <v>320155</v>
          </cell>
          <cell r="C833" t="str">
            <v>ФВишгородське відділВАТОщад</v>
          </cell>
        </row>
        <row r="834">
          <cell r="A834" t="str">
            <v>UJLL</v>
          </cell>
          <cell r="B834">
            <v>320036</v>
          </cell>
          <cell r="C834" t="str">
            <v>ФІванківське відділеВАТОщад</v>
          </cell>
        </row>
        <row r="835">
          <cell r="A835" t="str">
            <v>UJLM</v>
          </cell>
          <cell r="B835">
            <v>320177</v>
          </cell>
          <cell r="C835" t="str">
            <v>ФІрпінське відділеннВАТОщад</v>
          </cell>
        </row>
        <row r="836">
          <cell r="A836" t="str">
            <v>UJLN</v>
          </cell>
          <cell r="B836">
            <v>320058</v>
          </cell>
          <cell r="C836" t="str">
            <v>ФКагарлицьке відділеВАТОщад</v>
          </cell>
        </row>
        <row r="837">
          <cell r="A837" t="str">
            <v>UJLO</v>
          </cell>
          <cell r="B837">
            <v>320069</v>
          </cell>
          <cell r="C837" t="str">
            <v>ФКиєво-Святошинське ВАТОщад</v>
          </cell>
        </row>
        <row r="838">
          <cell r="A838" t="str">
            <v>UJLP</v>
          </cell>
          <cell r="B838">
            <v>320070</v>
          </cell>
          <cell r="C838" t="str">
            <v>ФМакарівське відділеВАТОщад</v>
          </cell>
        </row>
        <row r="839">
          <cell r="A839" t="str">
            <v>UJLQ</v>
          </cell>
          <cell r="B839">
            <v>320188</v>
          </cell>
          <cell r="C839" t="str">
            <v>ФМиронівське відділеВАТОщад</v>
          </cell>
        </row>
        <row r="840">
          <cell r="A840" t="str">
            <v>UJLR</v>
          </cell>
          <cell r="B840">
            <v>320199</v>
          </cell>
          <cell r="C840" t="str">
            <v>ФОбухівське відділенВАТОщад</v>
          </cell>
        </row>
        <row r="841">
          <cell r="A841" t="str">
            <v>UJLS</v>
          </cell>
          <cell r="B841">
            <v>320100</v>
          </cell>
          <cell r="C841" t="str">
            <v>ФПереяслав-ХмельницьВАТОщад</v>
          </cell>
        </row>
        <row r="842">
          <cell r="A842" t="str">
            <v>UJLU</v>
          </cell>
          <cell r="B842">
            <v>320252</v>
          </cell>
          <cell r="C842" t="str">
            <v>ФРокитнянське відділВАТОщад</v>
          </cell>
        </row>
        <row r="843">
          <cell r="A843" t="str">
            <v>UJLY</v>
          </cell>
          <cell r="B843">
            <v>320166</v>
          </cell>
          <cell r="C843" t="str">
            <v>ФТетіївське відділенВАТОщад</v>
          </cell>
        </row>
        <row r="844">
          <cell r="A844" t="str">
            <v>UJLZ</v>
          </cell>
          <cell r="B844">
            <v>320207</v>
          </cell>
          <cell r="C844" t="str">
            <v>ФФастівське відділенВАТОщад</v>
          </cell>
        </row>
        <row r="845">
          <cell r="A845" t="str">
            <v>UJQK</v>
          </cell>
          <cell r="B845">
            <v>821018</v>
          </cell>
          <cell r="C845" t="str">
            <v>ГУ ДКУ у Київській області</v>
          </cell>
        </row>
        <row r="846">
          <cell r="A846" t="str">
            <v>UKAA</v>
          </cell>
          <cell r="B846">
            <v>323301</v>
          </cell>
          <cell r="C846" t="str">
            <v>Ф."Відділ.ПІБ,м.Кіровоград"</v>
          </cell>
        </row>
        <row r="847">
          <cell r="A847" t="str">
            <v>UKAD</v>
          </cell>
          <cell r="B847">
            <v>323077</v>
          </cell>
          <cell r="C847" t="str">
            <v>Ф-Я ВIД.ПIБ В М.ДОЛИНСЬКА</v>
          </cell>
        </row>
        <row r="848">
          <cell r="A848" t="str">
            <v>UKCA</v>
          </cell>
          <cell r="B848">
            <v>323293</v>
          </cell>
          <cell r="C848" t="str">
            <v>Кіровоград обл.ф-я АКБ УСБ</v>
          </cell>
        </row>
        <row r="849">
          <cell r="A849" t="str">
            <v>UKFA</v>
          </cell>
          <cell r="B849">
            <v>383460</v>
          </cell>
          <cell r="C849" t="str">
            <v>Кіров.ф. ВАТ КБ "Хрещатик"</v>
          </cell>
        </row>
        <row r="850">
          <cell r="A850" t="str">
            <v>UKFB</v>
          </cell>
          <cell r="B850">
            <v>383471</v>
          </cell>
          <cell r="C850" t="str">
            <v>Кіровог.ф.ВАТ "КРЕДОБАНК"</v>
          </cell>
        </row>
        <row r="851">
          <cell r="A851" t="str">
            <v>UKGA</v>
          </cell>
          <cell r="B851">
            <v>323389</v>
          </cell>
          <cell r="C851" t="str">
            <v>Ф-я Укрексімбанк, Кіровогр</v>
          </cell>
        </row>
        <row r="852">
          <cell r="A852" t="str">
            <v>UKHA</v>
          </cell>
          <cell r="B852">
            <v>323378</v>
          </cell>
          <cell r="C852" t="str">
            <v>Упр. НБУ в Кіровоград. обл.</v>
          </cell>
        </row>
        <row r="853">
          <cell r="A853" t="str">
            <v>UKIC</v>
          </cell>
          <cell r="B853">
            <v>323538</v>
          </cell>
          <cell r="C853" t="str">
            <v>ОД "Райффайзен Банк Аваль"</v>
          </cell>
        </row>
        <row r="854">
          <cell r="A854" t="str">
            <v>UKIH</v>
          </cell>
          <cell r="B854">
            <v>323754</v>
          </cell>
          <cell r="C854" t="str">
            <v>Кіровогр.ФВАТ "УКРПРОМБАНК"</v>
          </cell>
        </row>
        <row r="855">
          <cell r="A855" t="str">
            <v>UKIJ</v>
          </cell>
          <cell r="B855">
            <v>323505</v>
          </cell>
          <cell r="C855" t="str">
            <v>Світловод. ФАТ"Укрінбанк"</v>
          </cell>
        </row>
        <row r="856">
          <cell r="A856" t="str">
            <v>UKIZ</v>
          </cell>
          <cell r="B856">
            <v>323583</v>
          </cell>
          <cell r="C856" t="str">
            <v>Кіровогр.філ.ПриватБанку</v>
          </cell>
        </row>
        <row r="857">
          <cell r="A857" t="str">
            <v>UKJB</v>
          </cell>
          <cell r="B857">
            <v>383136</v>
          </cell>
          <cell r="C857" t="str">
            <v>ФАКБ "НК" в м.Світлов.</v>
          </cell>
        </row>
        <row r="858">
          <cell r="A858" t="str">
            <v>UKJC</v>
          </cell>
          <cell r="B858">
            <v>323624</v>
          </cell>
          <cell r="C858" t="str">
            <v>ВАТКБ"НАДРА"Кіровоград. РУ</v>
          </cell>
        </row>
        <row r="859">
          <cell r="A859" t="str">
            <v>UKJD</v>
          </cell>
          <cell r="B859">
            <v>323679</v>
          </cell>
          <cell r="C859" t="str">
            <v>ОФ ВАТ АКБ "АВТОКРАЗБАНК"</v>
          </cell>
        </row>
        <row r="860">
          <cell r="A860" t="str">
            <v>UKJE</v>
          </cell>
          <cell r="B860">
            <v>323680</v>
          </cell>
          <cell r="C860" t="str">
            <v>Кіровоградс. ФАКБ "ЛЕГБАНК"</v>
          </cell>
        </row>
        <row r="861">
          <cell r="A861" t="str">
            <v>UKJJ</v>
          </cell>
          <cell r="B861">
            <v>323765</v>
          </cell>
          <cell r="C861" t="str">
            <v>Ф."КД"АТ"ІНДЕКСБАНК"М.КІР.</v>
          </cell>
        </row>
        <row r="862">
          <cell r="A862" t="str">
            <v>UKJO</v>
          </cell>
          <cell r="B862">
            <v>323798</v>
          </cell>
          <cell r="C862" t="str">
            <v>КІРОВОГРАДФ АКБ "ІМЕКСБАНК"</v>
          </cell>
        </row>
        <row r="863">
          <cell r="A863" t="str">
            <v>UKJV</v>
          </cell>
          <cell r="B863">
            <v>383040</v>
          </cell>
          <cell r="C863" t="str">
            <v>Кір.ФКБ"Західінкомбанк"ТзОВ</v>
          </cell>
        </row>
        <row r="864">
          <cell r="A864" t="str">
            <v>UKJZ</v>
          </cell>
          <cell r="B864">
            <v>383073</v>
          </cell>
          <cell r="C864" t="str">
            <v>Кіровоград.ФАБ "Укргазбанк"</v>
          </cell>
        </row>
        <row r="865">
          <cell r="A865" t="str">
            <v>UKKA</v>
          </cell>
          <cell r="B865">
            <v>323000</v>
          </cell>
          <cell r="C865" t="str">
            <v>Кіровоград. Ф ВАТ ВТБ Банк</v>
          </cell>
        </row>
        <row r="866">
          <cell r="A866" t="str">
            <v>UKKB</v>
          </cell>
          <cell r="B866">
            <v>383147</v>
          </cell>
          <cell r="C866" t="str">
            <v>Кіровогр.ФВАТ "ВіЕйБі Банк"</v>
          </cell>
        </row>
        <row r="867">
          <cell r="A867" t="str">
            <v>UKKC</v>
          </cell>
          <cell r="B867">
            <v>383006</v>
          </cell>
          <cell r="C867" t="str">
            <v>Кіровоградська ФАКБ "СЄБ"</v>
          </cell>
        </row>
        <row r="868">
          <cell r="A868" t="str">
            <v>UKKD</v>
          </cell>
          <cell r="B868">
            <v>383170</v>
          </cell>
          <cell r="C868" t="str">
            <v>Філія  АБ "Південний"</v>
          </cell>
        </row>
        <row r="869">
          <cell r="A869" t="str">
            <v>UKKE</v>
          </cell>
          <cell r="B869">
            <v>383051</v>
          </cell>
          <cell r="C869" t="str">
            <v>Кіровоградська ф АКБ"Форум"</v>
          </cell>
        </row>
        <row r="870">
          <cell r="A870" t="str">
            <v>UKLA</v>
          </cell>
          <cell r="B870">
            <v>323475</v>
          </cell>
          <cell r="C870" t="str">
            <v>ФКіровоградське ОУ ВАТОщад</v>
          </cell>
        </row>
        <row r="871">
          <cell r="A871" t="str">
            <v>UKLE</v>
          </cell>
          <cell r="B871">
            <v>323806</v>
          </cell>
          <cell r="C871" t="str">
            <v>ФОлександрійське відВАТОщад</v>
          </cell>
        </row>
        <row r="872">
          <cell r="A872" t="str">
            <v>UKLF</v>
          </cell>
          <cell r="B872">
            <v>323817</v>
          </cell>
          <cell r="C872" t="str">
            <v>ФОлександрівське відВАТОщад</v>
          </cell>
        </row>
        <row r="873">
          <cell r="A873" t="str">
            <v>UKLH</v>
          </cell>
          <cell r="B873">
            <v>323839</v>
          </cell>
          <cell r="C873" t="str">
            <v>ФДобровеличківськевіВАТОщад</v>
          </cell>
        </row>
        <row r="874">
          <cell r="A874" t="str">
            <v>UKLI</v>
          </cell>
          <cell r="B874">
            <v>323840</v>
          </cell>
          <cell r="C874" t="str">
            <v>ФДолинське відділеннВАТОщад</v>
          </cell>
        </row>
        <row r="875">
          <cell r="A875" t="str">
            <v>UKLJ</v>
          </cell>
          <cell r="B875">
            <v>323851</v>
          </cell>
          <cell r="C875" t="str">
            <v>ФЗнам`янське відділеВАТОщад</v>
          </cell>
        </row>
        <row r="876">
          <cell r="A876" t="str">
            <v>UKLK</v>
          </cell>
          <cell r="B876">
            <v>323862</v>
          </cell>
          <cell r="C876" t="str">
            <v>ФМаловисківське віддВАТОщад</v>
          </cell>
        </row>
        <row r="877">
          <cell r="A877" t="str">
            <v>UKLM</v>
          </cell>
          <cell r="B877">
            <v>323884</v>
          </cell>
          <cell r="C877" t="str">
            <v>ФНовоархангельське вВАТОщад</v>
          </cell>
        </row>
        <row r="878">
          <cell r="A878" t="str">
            <v>UKLN</v>
          </cell>
          <cell r="B878">
            <v>323895</v>
          </cell>
          <cell r="C878" t="str">
            <v>ФСвітловодське віддіВАТОщад</v>
          </cell>
        </row>
        <row r="879">
          <cell r="A879" t="str">
            <v>UKLP</v>
          </cell>
          <cell r="B879">
            <v>323914</v>
          </cell>
          <cell r="C879" t="str">
            <v>ФНовоукраїнське віддВАТОщад</v>
          </cell>
        </row>
        <row r="880">
          <cell r="A880" t="str">
            <v>UKLR</v>
          </cell>
          <cell r="B880">
            <v>323936</v>
          </cell>
          <cell r="C880" t="str">
            <v>ФПетрівське відділенВАТОщад</v>
          </cell>
        </row>
        <row r="881">
          <cell r="A881" t="str">
            <v>UKLS</v>
          </cell>
          <cell r="B881">
            <v>323947</v>
          </cell>
          <cell r="C881" t="str">
            <v>ФУстинівське відділеВАТОщад</v>
          </cell>
        </row>
        <row r="882">
          <cell r="A882" t="str">
            <v>UKLW</v>
          </cell>
          <cell r="B882">
            <v>323981</v>
          </cell>
          <cell r="C882" t="str">
            <v>ФГайворонське відділВАТОщад</v>
          </cell>
        </row>
        <row r="883">
          <cell r="A883" t="str">
            <v>UKLX</v>
          </cell>
          <cell r="B883">
            <v>323992</v>
          </cell>
          <cell r="C883" t="str">
            <v>ФГолованівське віддіВАТОщад</v>
          </cell>
        </row>
        <row r="884">
          <cell r="A884" t="str">
            <v>UKQK</v>
          </cell>
          <cell r="B884">
            <v>823016</v>
          </cell>
          <cell r="C884" t="str">
            <v>ГУДКУ у Кіровоградській обл</v>
          </cell>
        </row>
        <row r="885">
          <cell r="A885" t="str">
            <v>UKW1</v>
          </cell>
          <cell r="B885">
            <v>323613</v>
          </cell>
          <cell r="C885" t="str">
            <v>ФАТ "УФГ", м.Кіровоград</v>
          </cell>
        </row>
        <row r="886">
          <cell r="A886" t="str">
            <v>UKW2</v>
          </cell>
          <cell r="B886">
            <v>383017</v>
          </cell>
          <cell r="C886" t="str">
            <v>Перша ФАТ"УФГ",м.Кіровоград</v>
          </cell>
        </row>
        <row r="887">
          <cell r="A887" t="str">
            <v>UKW3</v>
          </cell>
          <cell r="B887">
            <v>383028</v>
          </cell>
          <cell r="C887" t="str">
            <v>ФАТ "УФГ" у м.Світловодськ</v>
          </cell>
        </row>
        <row r="888">
          <cell r="A888" t="str">
            <v>UKW4</v>
          </cell>
          <cell r="B888">
            <v>383039</v>
          </cell>
          <cell r="C888" t="str">
            <v>Кіровоградс. обл. ФАТ "УФГ"</v>
          </cell>
        </row>
        <row r="889">
          <cell r="A889" t="str">
            <v>ULAA</v>
          </cell>
          <cell r="B889">
            <v>324430</v>
          </cell>
          <cell r="C889" t="str">
            <v>Філія"Кримс.Центр.від.ПІБ"</v>
          </cell>
        </row>
        <row r="890">
          <cell r="A890" t="str">
            <v>ULAC</v>
          </cell>
          <cell r="B890">
            <v>324388</v>
          </cell>
          <cell r="C890" t="str">
            <v>Філія"Від.ПІБ м.ФЕОДОСІЯ"</v>
          </cell>
        </row>
        <row r="891">
          <cell r="A891" t="str">
            <v>ULAE</v>
          </cell>
          <cell r="B891">
            <v>324418</v>
          </cell>
          <cell r="C891" t="str">
            <v>Філія"Від.ПІБ,КРАСНОПЕРЕК."</v>
          </cell>
        </row>
        <row r="892">
          <cell r="A892" t="str">
            <v>ULAG</v>
          </cell>
          <cell r="B892">
            <v>324515</v>
          </cell>
          <cell r="C892" t="str">
            <v>Філія"Від.ПІБ М.СЕВАСТОП."</v>
          </cell>
        </row>
        <row r="893">
          <cell r="A893" t="str">
            <v>ULAH</v>
          </cell>
          <cell r="B893">
            <v>324548</v>
          </cell>
          <cell r="C893" t="str">
            <v>Ф-я "Від.ПІБ В М.КЕРЧ АРК"</v>
          </cell>
        </row>
        <row r="894">
          <cell r="A894" t="str">
            <v>ULAJ</v>
          </cell>
          <cell r="B894">
            <v>324407</v>
          </cell>
          <cell r="C894" t="str">
            <v>Ф-я"В.ПІБ В М.АРМЯНСЬК АРК"</v>
          </cell>
        </row>
        <row r="895">
          <cell r="A895" t="str">
            <v>ULCA</v>
          </cell>
          <cell r="B895">
            <v>324010</v>
          </cell>
          <cell r="C895" t="str">
            <v>Крим.рес.фАКБ"Укрсоцбанк"</v>
          </cell>
        </row>
        <row r="896">
          <cell r="A896" t="str">
            <v>ULCF</v>
          </cell>
          <cell r="B896">
            <v>324195</v>
          </cell>
          <cell r="C896" t="str">
            <v>Севаст.ф.АКБ"Укрсоцбанк"</v>
          </cell>
        </row>
        <row r="897">
          <cell r="A897" t="str">
            <v>ULFA</v>
          </cell>
          <cell r="B897">
            <v>308070</v>
          </cell>
          <cell r="C897" t="str">
            <v>Сімф.ф-я ВАТ СКБ "Дністер"</v>
          </cell>
        </row>
        <row r="898">
          <cell r="A898" t="str">
            <v>ULGA</v>
          </cell>
          <cell r="B898">
            <v>324786</v>
          </cell>
          <cell r="C898" t="str">
            <v>Ф-я Укрексімбанк,АР Крим</v>
          </cell>
        </row>
        <row r="899">
          <cell r="A899" t="str">
            <v>ULGB</v>
          </cell>
          <cell r="B899">
            <v>384986</v>
          </cell>
          <cell r="C899" t="str">
            <v>Ф-я Укрексімбанк, Севастоп</v>
          </cell>
        </row>
        <row r="900">
          <cell r="A900" t="str">
            <v>ULGC</v>
          </cell>
          <cell r="B900">
            <v>384878</v>
          </cell>
          <cell r="C900" t="str">
            <v>Ф-я Укрексімбанк, Армянськ</v>
          </cell>
        </row>
        <row r="901">
          <cell r="A901" t="str">
            <v>ULHA</v>
          </cell>
          <cell r="B901">
            <v>324333</v>
          </cell>
          <cell r="C901" t="str">
            <v>ГУ НБУ в  АРК</v>
          </cell>
        </row>
        <row r="902">
          <cell r="A902" t="str">
            <v>ULIC</v>
          </cell>
          <cell r="B902">
            <v>324399</v>
          </cell>
          <cell r="C902" t="str">
            <v>СЕФ ВАТ "ЄБРЗ" СЕВАСТОП.</v>
          </cell>
        </row>
        <row r="903">
          <cell r="A903" t="str">
            <v>ULIF</v>
          </cell>
          <cell r="B903">
            <v>324377</v>
          </cell>
          <cell r="C903" t="str">
            <v>СФ АБ "ТАВРИКА"</v>
          </cell>
        </row>
        <row r="904">
          <cell r="A904" t="str">
            <v>ULIH</v>
          </cell>
          <cell r="B904">
            <v>324366</v>
          </cell>
          <cell r="C904" t="str">
            <v>ФФ ВАТ "ПІРЕУС БАНК МКБ"</v>
          </cell>
        </row>
        <row r="905">
          <cell r="A905" t="str">
            <v>ULIJ</v>
          </cell>
          <cell r="B905">
            <v>384674</v>
          </cell>
          <cell r="C905" t="str">
            <v>Кримська філія АБ "Експр-Б"</v>
          </cell>
        </row>
        <row r="906">
          <cell r="A906" t="str">
            <v>ULIW</v>
          </cell>
          <cell r="B906">
            <v>324021</v>
          </cell>
          <cell r="C906" t="str">
            <v>КРД "РАЙФФАЙЗЕН БАНК АВАЛЬ"</v>
          </cell>
        </row>
        <row r="907">
          <cell r="A907" t="str">
            <v>ULJD</v>
          </cell>
          <cell r="B907">
            <v>324883</v>
          </cell>
          <cell r="C907" t="str">
            <v>СФ ВАТ "ПІРЕУС БАНК МКБ"</v>
          </cell>
        </row>
        <row r="908">
          <cell r="A908" t="str">
            <v>ULJE</v>
          </cell>
          <cell r="B908">
            <v>324485</v>
          </cell>
          <cell r="C908" t="str">
            <v>ВАТ "ЄБРЗ"</v>
          </cell>
        </row>
        <row r="909">
          <cell r="A909" t="str">
            <v>ULJF</v>
          </cell>
          <cell r="B909">
            <v>324742</v>
          </cell>
          <cell r="C909" t="str">
            <v>ВАТБАНК"МОРСЬКИЙ"</v>
          </cell>
        </row>
        <row r="910">
          <cell r="A910" t="str">
            <v>ULJI</v>
          </cell>
          <cell r="B910">
            <v>324979</v>
          </cell>
          <cell r="C910" t="str">
            <v>СЕВ. ФАКБ "ПРАВЕКС-БАНК"</v>
          </cell>
        </row>
        <row r="911">
          <cell r="A911" t="str">
            <v>ULJJ</v>
          </cell>
          <cell r="B911">
            <v>324690</v>
          </cell>
          <cell r="C911" t="str">
            <v>ФАСУБ"ЄВПАТОРІЯ-ГРАНТ",Євп.</v>
          </cell>
        </row>
        <row r="912">
          <cell r="A912" t="str">
            <v>ULJQ</v>
          </cell>
          <cell r="B912">
            <v>324753</v>
          </cell>
          <cell r="C912" t="str">
            <v>ФФ ВАТ "ЄБРЗ" ФЕОДОСИЯ</v>
          </cell>
        </row>
        <row r="913">
          <cell r="A913" t="str">
            <v>ULJU</v>
          </cell>
          <cell r="B913">
            <v>324913</v>
          </cell>
          <cell r="C913" t="str">
            <v>Крим.Рег.Ф.ВАТ "КРЕДОБАНК"</v>
          </cell>
        </row>
        <row r="914">
          <cell r="A914" t="str">
            <v>ULKA</v>
          </cell>
          <cell r="B914">
            <v>324797</v>
          </cell>
          <cell r="C914" t="str">
            <v>Сімфер.ФВАТ АБ "Укргазбанк"</v>
          </cell>
        </row>
        <row r="915">
          <cell r="A915" t="str">
            <v>ULKC</v>
          </cell>
          <cell r="B915">
            <v>324935</v>
          </cell>
          <cell r="C915" t="str">
            <v>Севастоп.ф-я ПриватБанку</v>
          </cell>
        </row>
        <row r="916">
          <cell r="A916" t="str">
            <v>ULKD</v>
          </cell>
          <cell r="B916">
            <v>324894</v>
          </cell>
          <cell r="C916" t="str">
            <v>"КРД" ВАТ "ЄБРЗ"</v>
          </cell>
        </row>
        <row r="917">
          <cell r="A917" t="str">
            <v>ULKF</v>
          </cell>
          <cell r="B917">
            <v>384436</v>
          </cell>
          <cell r="C917" t="str">
            <v>Ф-я Крим.РУ ПриватБанку</v>
          </cell>
        </row>
        <row r="918">
          <cell r="A918" t="str">
            <v>ULKQ</v>
          </cell>
          <cell r="B918">
            <v>384685</v>
          </cell>
          <cell r="C918" t="str">
            <v>ФВАТ"ПІРЕУС БАНК МКБ""КРД"</v>
          </cell>
        </row>
        <row r="919">
          <cell r="A919" t="str">
            <v>ULKZ</v>
          </cell>
          <cell r="B919">
            <v>384577</v>
          </cell>
          <cell r="C919" t="str">
            <v>АКБ ЧБРР М.СІМФЕРОПОЛЬ</v>
          </cell>
        </row>
        <row r="920">
          <cell r="A920" t="str">
            <v>ULLA</v>
          </cell>
          <cell r="B920">
            <v>324805</v>
          </cell>
          <cell r="C920" t="str">
            <v>ФКримське  республікВАТОщад</v>
          </cell>
        </row>
        <row r="921">
          <cell r="A921" t="str">
            <v>ULLB</v>
          </cell>
          <cell r="B921">
            <v>384016</v>
          </cell>
          <cell r="C921" t="str">
            <v>ФСімферопольське місВАТОщад</v>
          </cell>
        </row>
        <row r="922">
          <cell r="A922" t="str">
            <v>ULLC</v>
          </cell>
          <cell r="B922">
            <v>384027</v>
          </cell>
          <cell r="C922" t="str">
            <v>ФСевастопольське місВАТОщад</v>
          </cell>
        </row>
        <row r="923">
          <cell r="A923" t="str">
            <v>ULLD</v>
          </cell>
          <cell r="B923">
            <v>384038</v>
          </cell>
          <cell r="C923" t="str">
            <v>ФЯлтинське відділеннВАТОщад</v>
          </cell>
        </row>
        <row r="924">
          <cell r="A924" t="str">
            <v>ULLE</v>
          </cell>
          <cell r="B924">
            <v>384049</v>
          </cell>
          <cell r="C924" t="str">
            <v>ФФеодосійське відділВАТОщад</v>
          </cell>
        </row>
        <row r="925">
          <cell r="A925" t="str">
            <v>ULLF</v>
          </cell>
          <cell r="B925">
            <v>384050</v>
          </cell>
          <cell r="C925" t="str">
            <v>ФЄвпаторійське віддіВАТОщад</v>
          </cell>
        </row>
        <row r="926">
          <cell r="A926" t="str">
            <v>ULLG</v>
          </cell>
          <cell r="B926">
            <v>384061</v>
          </cell>
          <cell r="C926" t="str">
            <v>ФКерченське відділенВАТОщад</v>
          </cell>
        </row>
        <row r="927">
          <cell r="A927" t="str">
            <v>ULLH</v>
          </cell>
          <cell r="B927">
            <v>384072</v>
          </cell>
          <cell r="C927" t="str">
            <v>ФДжанкойське відділеВАТОщад</v>
          </cell>
        </row>
        <row r="928">
          <cell r="A928" t="str">
            <v>ULLI</v>
          </cell>
          <cell r="B928">
            <v>384083</v>
          </cell>
          <cell r="C928" t="str">
            <v>ФБахчисарайське віддВАТОщад</v>
          </cell>
        </row>
        <row r="929">
          <cell r="A929" t="str">
            <v>ULLJ</v>
          </cell>
          <cell r="B929">
            <v>384191</v>
          </cell>
          <cell r="C929" t="str">
            <v>ФБілогірське відділеВАТОщад</v>
          </cell>
        </row>
        <row r="930">
          <cell r="A930" t="str">
            <v>ULLK</v>
          </cell>
          <cell r="B930">
            <v>384102</v>
          </cell>
          <cell r="C930" t="str">
            <v>ФНижньогірське віддіВАТОщад</v>
          </cell>
        </row>
        <row r="931">
          <cell r="A931" t="str">
            <v>ULLM</v>
          </cell>
          <cell r="B931">
            <v>384094</v>
          </cell>
          <cell r="C931" t="str">
            <v>ФЧорноморське відділВАТОщад</v>
          </cell>
        </row>
        <row r="932">
          <cell r="A932" t="str">
            <v>ULLN</v>
          </cell>
          <cell r="B932">
            <v>384135</v>
          </cell>
          <cell r="C932" t="str">
            <v>ФКрасноперекопське вВАТОщад</v>
          </cell>
        </row>
        <row r="933">
          <cell r="A933" t="str">
            <v>ULLO</v>
          </cell>
          <cell r="B933">
            <v>384146</v>
          </cell>
          <cell r="C933" t="str">
            <v>ФЛенінське відділеннВАТОщад</v>
          </cell>
        </row>
        <row r="934">
          <cell r="A934" t="str">
            <v>ULLP</v>
          </cell>
          <cell r="B934">
            <v>384157</v>
          </cell>
          <cell r="C934" t="str">
            <v>ФКрасногвардійське вВАТОщад</v>
          </cell>
        </row>
        <row r="935">
          <cell r="A935" t="str">
            <v>ULLQ</v>
          </cell>
          <cell r="B935">
            <v>384168</v>
          </cell>
          <cell r="C935" t="str">
            <v>ФРоздольненське віддВАТОщад</v>
          </cell>
        </row>
        <row r="936">
          <cell r="A936" t="str">
            <v>ULLR</v>
          </cell>
          <cell r="B936">
            <v>384179</v>
          </cell>
          <cell r="C936" t="str">
            <v>ФПервомайське відділВАТОщад</v>
          </cell>
        </row>
        <row r="937">
          <cell r="A937" t="str">
            <v>ULLS</v>
          </cell>
          <cell r="B937">
            <v>384180</v>
          </cell>
          <cell r="C937" t="str">
            <v>ФСакське відділення ВАТОщад</v>
          </cell>
        </row>
        <row r="938">
          <cell r="A938" t="str">
            <v>ULLT</v>
          </cell>
          <cell r="B938">
            <v>384298</v>
          </cell>
          <cell r="C938" t="str">
            <v>ФКіровське відділеннВАТОщад</v>
          </cell>
        </row>
        <row r="939">
          <cell r="A939" t="str">
            <v>ULLU</v>
          </cell>
          <cell r="B939">
            <v>384209</v>
          </cell>
          <cell r="C939" t="str">
            <v>ФСовєтське відділеннВАТОщад</v>
          </cell>
        </row>
        <row r="940">
          <cell r="A940" t="str">
            <v>ULNC</v>
          </cell>
          <cell r="B940">
            <v>384793</v>
          </cell>
          <cell r="C940" t="str">
            <v>Сімфероп.ФАБ"КИЇВСЬКА РУСЬ"</v>
          </cell>
        </row>
        <row r="941">
          <cell r="A941" t="str">
            <v>ULNE</v>
          </cell>
          <cell r="B941">
            <v>384812</v>
          </cell>
          <cell r="C941" t="str">
            <v>Севаст.Ф. ВАТ "Б."Ф.та Кр."</v>
          </cell>
        </row>
        <row r="942">
          <cell r="A942" t="str">
            <v>ULNF</v>
          </cell>
          <cell r="B942">
            <v>384823</v>
          </cell>
          <cell r="C942" t="str">
            <v>ВАТКБ"Надра"Кримське РУ</v>
          </cell>
        </row>
        <row r="943">
          <cell r="A943" t="str">
            <v>ULNI</v>
          </cell>
          <cell r="B943">
            <v>384889</v>
          </cell>
          <cell r="C943" t="str">
            <v>Ф"КРУ"ВАТ"Б"Фінанси та Кред</v>
          </cell>
        </row>
        <row r="944">
          <cell r="A944" t="str">
            <v>ULNK</v>
          </cell>
          <cell r="B944">
            <v>384834</v>
          </cell>
          <cell r="C944" t="str">
            <v>КримРДТОВ "Укрпромбанк"</v>
          </cell>
        </row>
        <row r="945">
          <cell r="A945" t="str">
            <v>ULNL</v>
          </cell>
          <cell r="B945">
            <v>384845</v>
          </cell>
          <cell r="C945" t="str">
            <v>ФКД.ІНДЕКС-БАНКм.Сімферопол</v>
          </cell>
        </row>
        <row r="946">
          <cell r="A946" t="str">
            <v>ULNV</v>
          </cell>
          <cell r="B946">
            <v>384867</v>
          </cell>
          <cell r="C946" t="str">
            <v>Сімфероп.ФТОВ"Укрпромбанк"</v>
          </cell>
        </row>
        <row r="947">
          <cell r="A947" t="str">
            <v>ULOA</v>
          </cell>
          <cell r="B947">
            <v>308092</v>
          </cell>
          <cell r="C947" t="str">
            <v>Філія ПУМБ в м.Севастополі</v>
          </cell>
        </row>
        <row r="948">
          <cell r="A948" t="str">
            <v>ULQK</v>
          </cell>
          <cell r="B948">
            <v>824026</v>
          </cell>
          <cell r="C948" t="str">
            <v>ГУ ДКУ В АРК</v>
          </cell>
        </row>
        <row r="949">
          <cell r="A949" t="str">
            <v>ULSD</v>
          </cell>
          <cell r="B949">
            <v>384997</v>
          </cell>
          <cell r="C949" t="str">
            <v>Севастоп. Ф ВАТ ВТБ БАНК</v>
          </cell>
        </row>
        <row r="950">
          <cell r="A950" t="str">
            <v>ULUD</v>
          </cell>
          <cell r="B950">
            <v>384890</v>
          </cell>
          <cell r="C950" t="str">
            <v>СімферопольськаФАКБ"Форум"</v>
          </cell>
        </row>
        <row r="951">
          <cell r="A951" t="str">
            <v>ULUM</v>
          </cell>
          <cell r="B951">
            <v>384919</v>
          </cell>
          <cell r="C951" t="str">
            <v>ФАБ "ПІВДЕННИЙ" В М.СЕВАСТ.</v>
          </cell>
        </row>
        <row r="952">
          <cell r="A952" t="str">
            <v>ULUN</v>
          </cell>
          <cell r="B952">
            <v>384920</v>
          </cell>
          <cell r="C952" t="str">
            <v>Ф"КР.Д" АБ"КЛІРИНГОВИЙ ДІМ"</v>
          </cell>
        </row>
        <row r="953">
          <cell r="A953" t="str">
            <v>ULUP</v>
          </cell>
          <cell r="B953">
            <v>384005</v>
          </cell>
          <cell r="C953" t="str">
            <v>Філія ЗАТ "ОТП Банк"</v>
          </cell>
        </row>
        <row r="954">
          <cell r="A954" t="str">
            <v>ULUQ</v>
          </cell>
          <cell r="B954">
            <v>308047</v>
          </cell>
          <cell r="C954" t="str">
            <v>Крим.Ф.ВАТ"ВІЕЙБІБАНК"</v>
          </cell>
        </row>
        <row r="955">
          <cell r="A955" t="str">
            <v>ULUR</v>
          </cell>
          <cell r="B955">
            <v>384942</v>
          </cell>
          <cell r="C955" t="str">
            <v>КРИМСЬКА ФВАТ КБ "ХРЕЩАТИК"</v>
          </cell>
        </row>
        <row r="956">
          <cell r="A956" t="str">
            <v>ULUX</v>
          </cell>
          <cell r="B956">
            <v>308304</v>
          </cell>
          <cell r="C956" t="str">
            <v>Ф АКБ "ІМЕКСБАНК" В АРК</v>
          </cell>
        </row>
        <row r="957">
          <cell r="A957" t="str">
            <v>ULUY</v>
          </cell>
          <cell r="B957">
            <v>384975</v>
          </cell>
          <cell r="C957" t="str">
            <v>Сімфероп. Філія АБ "СИНТЕЗ"</v>
          </cell>
        </row>
        <row r="958">
          <cell r="A958" t="str">
            <v>ULVB</v>
          </cell>
          <cell r="B958">
            <v>384931</v>
          </cell>
          <cell r="C958" t="str">
            <v>Севастопольська ФАКБ"Форум"</v>
          </cell>
        </row>
        <row r="959">
          <cell r="A959" t="str">
            <v>ULVV</v>
          </cell>
          <cell r="B959">
            <v>308100</v>
          </cell>
          <cell r="C959" t="str">
            <v>Севастоп. філ. ВАТ РЕАЛБАНК</v>
          </cell>
        </row>
        <row r="960">
          <cell r="A960" t="str">
            <v>ULW2</v>
          </cell>
          <cell r="B960">
            <v>384492</v>
          </cell>
          <cell r="C960" t="str">
            <v>Друга Севастопол. ФАТ "УФГ"</v>
          </cell>
        </row>
        <row r="961">
          <cell r="A961" t="str">
            <v>ULW4</v>
          </cell>
          <cell r="B961">
            <v>384760</v>
          </cell>
          <cell r="C961" t="str">
            <v>КРИМСЬКА ФІЛІЯ АТ "УФГ"</v>
          </cell>
        </row>
        <row r="962">
          <cell r="A962" t="str">
            <v>ULXC</v>
          </cell>
          <cell r="B962">
            <v>384618</v>
          </cell>
          <cell r="C962" t="str">
            <v>Кримська філія ВАТ ВТБ Банк</v>
          </cell>
        </row>
        <row r="963">
          <cell r="A963" t="str">
            <v>ULXE</v>
          </cell>
          <cell r="B963">
            <v>384414</v>
          </cell>
          <cell r="C963" t="str">
            <v>Керчен ФВАТ Банк "Морський"</v>
          </cell>
        </row>
        <row r="964">
          <cell r="A964" t="str">
            <v>ULXF</v>
          </cell>
          <cell r="B964">
            <v>384555</v>
          </cell>
          <cell r="C964" t="str">
            <v>СФ ВАТ "ЄБРЗ" СІМФЕРОПОЛЬ</v>
          </cell>
        </row>
        <row r="965">
          <cell r="A965" t="str">
            <v>ULXG</v>
          </cell>
          <cell r="B965">
            <v>384715</v>
          </cell>
          <cell r="C965" t="str">
            <v>ФАКБ "НК" в м.Ялта</v>
          </cell>
        </row>
        <row r="966">
          <cell r="A966" t="str">
            <v>ULXI</v>
          </cell>
          <cell r="B966">
            <v>384748</v>
          </cell>
          <cell r="C966" t="str">
            <v>ФВАТ "МТБ", СІМФЕРОПОЛЬ</v>
          </cell>
        </row>
        <row r="967">
          <cell r="A967" t="str">
            <v>ULXJ</v>
          </cell>
          <cell r="B967">
            <v>384481</v>
          </cell>
          <cell r="C967" t="str">
            <v>КФ ВАТ"Інпромбанк",Феодосія</v>
          </cell>
        </row>
        <row r="968">
          <cell r="A968" t="str">
            <v>ULXK</v>
          </cell>
          <cell r="B968">
            <v>384522</v>
          </cell>
          <cell r="C968" t="str">
            <v>ФАБ "ПІВДЕННИЙ" в м. Ялта</v>
          </cell>
        </row>
        <row r="969">
          <cell r="A969" t="str">
            <v>ULXO</v>
          </cell>
          <cell r="B969">
            <v>384544</v>
          </cell>
          <cell r="C969" t="str">
            <v>СФ"БАНК ПЕТРОКОММЕРЦ-УКРАЇН</v>
          </cell>
        </row>
        <row r="970">
          <cell r="A970" t="str">
            <v>ULXP</v>
          </cell>
          <cell r="B970">
            <v>384652</v>
          </cell>
          <cell r="C970" t="str">
            <v>ФАБ "ПІВДЕННИЙ",Сімферополь</v>
          </cell>
        </row>
        <row r="971">
          <cell r="A971" t="str">
            <v>ULXR</v>
          </cell>
          <cell r="B971">
            <v>384704</v>
          </cell>
          <cell r="C971" t="str">
            <v>Кримська філ.Приватінвест</v>
          </cell>
        </row>
        <row r="972">
          <cell r="A972" t="str">
            <v>ULXS</v>
          </cell>
          <cell r="B972">
            <v>384737</v>
          </cell>
          <cell r="C972" t="str">
            <v>Сімфероп.Ф АБ "АвтоЗАЗбанк"</v>
          </cell>
        </row>
        <row r="973">
          <cell r="A973" t="str">
            <v>ULXV</v>
          </cell>
          <cell r="B973">
            <v>384782</v>
          </cell>
          <cell r="C973" t="str">
            <v>Сімфероп. ФАТ"Укрінбанк"</v>
          </cell>
        </row>
        <row r="974">
          <cell r="A974" t="str">
            <v>UMAA</v>
          </cell>
          <cell r="B974">
            <v>304308</v>
          </cell>
          <cell r="C974" t="str">
            <v>Ф."ВІДДІЛ. ПІБ, М.ЛУГАНСЬК"</v>
          </cell>
        </row>
        <row r="975">
          <cell r="A975" t="str">
            <v>UMAC</v>
          </cell>
          <cell r="B975">
            <v>304234</v>
          </cell>
          <cell r="C975" t="str">
            <v>Ф.ВІД.ПІБ В М.КРАСНОДОН ЛУГ</v>
          </cell>
        </row>
        <row r="976">
          <cell r="A976" t="str">
            <v>UMAD</v>
          </cell>
          <cell r="B976">
            <v>304331</v>
          </cell>
          <cell r="C976" t="str">
            <v>Ф.ВІД.ПІБ В М.АНТРАЦИТ ЛУГ.</v>
          </cell>
        </row>
        <row r="977">
          <cell r="A977" t="str">
            <v>UMAE</v>
          </cell>
          <cell r="B977">
            <v>304342</v>
          </cell>
          <cell r="C977" t="str">
            <v>Ф.ВІД.ПІБ В М.АЛЧЕВСЬК ЛУГ.</v>
          </cell>
        </row>
        <row r="978">
          <cell r="A978" t="str">
            <v>UMAF</v>
          </cell>
          <cell r="B978">
            <v>304353</v>
          </cell>
          <cell r="C978" t="str">
            <v>Ф.ВІД.ПІБ В М.СТАХАНОВ ЛУГ.</v>
          </cell>
        </row>
        <row r="979">
          <cell r="A979" t="str">
            <v>UMAG</v>
          </cell>
          <cell r="B979">
            <v>304375</v>
          </cell>
          <cell r="C979" t="str">
            <v>Ф.ВІД.ПІБ В М.КР.ЛУЧ ЛУГ.</v>
          </cell>
        </row>
        <row r="980">
          <cell r="A980" t="str">
            <v>UMAI</v>
          </cell>
          <cell r="B980">
            <v>304416</v>
          </cell>
          <cell r="C980" t="str">
            <v>Ф.ВІД.ПІБ В ЛИСИЧАНСЬК ЛУГ.</v>
          </cell>
        </row>
        <row r="981">
          <cell r="A981" t="str">
            <v>UMAJ</v>
          </cell>
          <cell r="B981">
            <v>304472</v>
          </cell>
          <cell r="C981" t="str">
            <v>Ф.ВІД.ПІБ В М.СВЕРДЛОВ.ЛУГ.</v>
          </cell>
        </row>
        <row r="982">
          <cell r="A982" t="str">
            <v>UMAM</v>
          </cell>
          <cell r="B982">
            <v>304502</v>
          </cell>
          <cell r="C982" t="str">
            <v>Ф.ВІД.ПІБ В М.РОВЕНЬКИ ЛУГ.</v>
          </cell>
        </row>
        <row r="983">
          <cell r="A983" t="str">
            <v>UMAO</v>
          </cell>
          <cell r="B983">
            <v>304535</v>
          </cell>
          <cell r="C983" t="str">
            <v>Ф.ВІД.ПІБ В М.СЕВЕРОДОН.ЛУГ</v>
          </cell>
        </row>
        <row r="984">
          <cell r="A984" t="str">
            <v>UMAP</v>
          </cell>
          <cell r="B984">
            <v>304643</v>
          </cell>
          <cell r="C984" t="str">
            <v>Ф.ВІД.ПІБ В М.РУБІЖНЕ ЛУГ.</v>
          </cell>
        </row>
        <row r="985">
          <cell r="A985" t="str">
            <v>UMCA</v>
          </cell>
          <cell r="B985">
            <v>304018</v>
          </cell>
          <cell r="C985" t="str">
            <v>Луганська обласна ФАКБ УСБ</v>
          </cell>
        </row>
        <row r="986">
          <cell r="A986" t="str">
            <v>UMFA</v>
          </cell>
          <cell r="B986">
            <v>364003</v>
          </cell>
          <cell r="C986" t="str">
            <v>ЛФ АКБ "ІМЕКСБАНК"</v>
          </cell>
        </row>
        <row r="987">
          <cell r="A987" t="str">
            <v>UMGA</v>
          </cell>
          <cell r="B987">
            <v>304289</v>
          </cell>
          <cell r="C987" t="str">
            <v>Ф-я Укрексімбанк, Луганськ</v>
          </cell>
        </row>
        <row r="988">
          <cell r="A988" t="str">
            <v>UMHA</v>
          </cell>
          <cell r="B988">
            <v>304030</v>
          </cell>
          <cell r="C988" t="str">
            <v>Упр. НБУ в Луганській обл.</v>
          </cell>
        </row>
        <row r="989">
          <cell r="A989" t="str">
            <v>UMIA</v>
          </cell>
          <cell r="B989">
            <v>304193</v>
          </cell>
          <cell r="C989" t="str">
            <v>Ф ВАТ КБ"Надра"ЛуганськеРУ</v>
          </cell>
        </row>
        <row r="990">
          <cell r="A990" t="str">
            <v>UMIE</v>
          </cell>
          <cell r="B990">
            <v>304524</v>
          </cell>
          <cell r="C990" t="str">
            <v>ЛФ ВАТ РЕАЛ БАНК</v>
          </cell>
        </row>
        <row r="991">
          <cell r="A991" t="str">
            <v>UMIG</v>
          </cell>
          <cell r="B991">
            <v>304632</v>
          </cell>
          <cell r="C991" t="str">
            <v>Луган.Ф.АБ "БРОКБІЗНЕСБАНК"</v>
          </cell>
        </row>
        <row r="992">
          <cell r="A992" t="str">
            <v>UMIN</v>
          </cell>
          <cell r="B992">
            <v>304676</v>
          </cell>
          <cell r="C992" t="str">
            <v>Луганська ФАТ "ГРАДОБАНК"</v>
          </cell>
        </row>
        <row r="993">
          <cell r="A993" t="str">
            <v>UMIO</v>
          </cell>
          <cell r="B993">
            <v>304007</v>
          </cell>
          <cell r="C993" t="str">
            <v>ОД "Райффайзен Банк Аваль"</v>
          </cell>
        </row>
        <row r="994">
          <cell r="A994" t="str">
            <v>UMIP</v>
          </cell>
          <cell r="B994">
            <v>304795</v>
          </cell>
          <cell r="C994" t="str">
            <v>Луганська філія ПриватБанку</v>
          </cell>
        </row>
        <row r="995">
          <cell r="A995" t="str">
            <v>UMIW</v>
          </cell>
          <cell r="B995">
            <v>304621</v>
          </cell>
          <cell r="C995" t="str">
            <v>ЛФ ВАТ АБ "УКРГАЗБАНК"</v>
          </cell>
        </row>
        <row r="996">
          <cell r="A996" t="str">
            <v>UMJB</v>
          </cell>
          <cell r="B996">
            <v>304706</v>
          </cell>
          <cell r="C996" t="str">
            <v>"СХІДНО-ПРОМИС.БАНК"</v>
          </cell>
        </row>
        <row r="997">
          <cell r="A997" t="str">
            <v>UMJD</v>
          </cell>
          <cell r="B997">
            <v>304836</v>
          </cell>
          <cell r="C997" t="str">
            <v>Луганська ФАТ"Укрінбанк"</v>
          </cell>
        </row>
        <row r="998">
          <cell r="A998" t="str">
            <v>UMJF</v>
          </cell>
          <cell r="B998">
            <v>304988</v>
          </cell>
          <cell r="C998" t="str">
            <v>"УКРКОМУНБАНК"</v>
          </cell>
        </row>
        <row r="999">
          <cell r="A999" t="str">
            <v>UMJG</v>
          </cell>
          <cell r="B999">
            <v>304610</v>
          </cell>
          <cell r="C999" t="str">
            <v>АЛЧЕВ Ф КБ ТОВ "МІСТО БАНК"</v>
          </cell>
        </row>
        <row r="1000">
          <cell r="A1000" t="str">
            <v>UMJH</v>
          </cell>
          <cell r="B1000">
            <v>304751</v>
          </cell>
          <cell r="C1000" t="str">
            <v>ЛФ АКБ "ІНДУСТРІАЛБАНК"</v>
          </cell>
        </row>
        <row r="1001">
          <cell r="A1001" t="str">
            <v>UMJI</v>
          </cell>
          <cell r="B1001">
            <v>304881</v>
          </cell>
          <cell r="C1001" t="str">
            <v>Ф1 ВАТ"АКБ"КАПІТАЛ",м.Луг.</v>
          </cell>
        </row>
        <row r="1002">
          <cell r="A1002" t="str">
            <v>UMJJ</v>
          </cell>
          <cell r="B1002">
            <v>304803</v>
          </cell>
          <cell r="C1002" t="str">
            <v>ФАБ"Енергобанк"в м.Луганськ</v>
          </cell>
        </row>
        <row r="1003">
          <cell r="A1003" t="str">
            <v>UMJL</v>
          </cell>
          <cell r="B1003">
            <v>304966</v>
          </cell>
          <cell r="C1003" t="str">
            <v>Філія ЗАТ"ПУМБ", м.Луганськ</v>
          </cell>
        </row>
        <row r="1004">
          <cell r="A1004" t="str">
            <v>UMJM</v>
          </cell>
          <cell r="B1004">
            <v>304717</v>
          </cell>
          <cell r="C1004" t="str">
            <v>ЛуганськаФ ВАТ"Б"Фін та Кр"</v>
          </cell>
        </row>
        <row r="1005">
          <cell r="A1005" t="str">
            <v>UMJN</v>
          </cell>
          <cell r="B1005">
            <v>304847</v>
          </cell>
          <cell r="C1005" t="str">
            <v>ФАКБ "НК"м.Поп.</v>
          </cell>
        </row>
        <row r="1006">
          <cell r="A1006" t="str">
            <v>UMJQ</v>
          </cell>
          <cell r="B1006">
            <v>304977</v>
          </cell>
          <cell r="C1006" t="str">
            <v>Алчевська філія АКБ "ФОРУМ"</v>
          </cell>
        </row>
        <row r="1007">
          <cell r="A1007" t="str">
            <v>UMJS</v>
          </cell>
          <cell r="B1007">
            <v>304740</v>
          </cell>
          <cell r="C1007" t="str">
            <v>СФ АБ "УКРКОМУНБАНК"</v>
          </cell>
        </row>
        <row r="1008">
          <cell r="A1008" t="str">
            <v>UMJU</v>
          </cell>
          <cell r="B1008">
            <v>304870</v>
          </cell>
          <cell r="C1008" t="str">
            <v>Луганська філія АКБ "Форум"</v>
          </cell>
        </row>
        <row r="1009">
          <cell r="A1009" t="str">
            <v>UMJW</v>
          </cell>
          <cell r="B1009">
            <v>304933</v>
          </cell>
          <cell r="C1009" t="str">
            <v>Луган.ф-яТОВ"Укрпромбанк"</v>
          </cell>
        </row>
        <row r="1010">
          <cell r="A1010" t="str">
            <v>UMJX</v>
          </cell>
          <cell r="B1010">
            <v>304900</v>
          </cell>
          <cell r="C1010" t="str">
            <v>ФАБ"Київська Русь",Луганськ</v>
          </cell>
        </row>
        <row r="1011">
          <cell r="A1011" t="str">
            <v>UMJY</v>
          </cell>
          <cell r="B1011">
            <v>304944</v>
          </cell>
          <cell r="C1011" t="str">
            <v>ФЛД АТ "ІНДЕКС-БАНК"</v>
          </cell>
        </row>
        <row r="1012">
          <cell r="A1012" t="str">
            <v>UMKE</v>
          </cell>
          <cell r="B1012">
            <v>304999</v>
          </cell>
          <cell r="C1012" t="str">
            <v>ФАБ"Південний"в м.Луганську</v>
          </cell>
        </row>
        <row r="1013">
          <cell r="A1013" t="str">
            <v>UMKO</v>
          </cell>
          <cell r="B1013">
            <v>364445</v>
          </cell>
          <cell r="C1013" t="str">
            <v>Філія ЗАТ "ОТП Банк"</v>
          </cell>
        </row>
        <row r="1014">
          <cell r="A1014" t="str">
            <v>UMKP</v>
          </cell>
          <cell r="B1014">
            <v>364382</v>
          </cell>
          <cell r="C1014" t="str">
            <v>Луганс.ФВАТ"Кредитпромбанк"</v>
          </cell>
        </row>
        <row r="1015">
          <cell r="A1015" t="str">
            <v>UMKQ</v>
          </cell>
          <cell r="B1015">
            <v>364274</v>
          </cell>
          <cell r="C1015" t="str">
            <v>Ф"ЛУГАН.ДИР.ТОВ УКБ"КАМБІО"</v>
          </cell>
        </row>
        <row r="1016">
          <cell r="A1016" t="str">
            <v>UMKR</v>
          </cell>
          <cell r="B1016">
            <v>364467</v>
          </cell>
          <cell r="C1016" t="str">
            <v>Луган.Ф.ВАТ"ВІЕЙБІБАНК"</v>
          </cell>
        </row>
        <row r="1017">
          <cell r="A1017" t="str">
            <v>UMKS</v>
          </cell>
          <cell r="B1017">
            <v>364304</v>
          </cell>
          <cell r="C1017" t="str">
            <v>Луган.ф-я ВАТ КБ "Хрещатик"</v>
          </cell>
        </row>
        <row r="1018">
          <cell r="A1018" t="str">
            <v>UMKT</v>
          </cell>
          <cell r="B1018">
            <v>364315</v>
          </cell>
          <cell r="C1018" t="str">
            <v>Сєверодонецька ФАКБ "СЄБ"</v>
          </cell>
        </row>
        <row r="1019">
          <cell r="A1019" t="str">
            <v>UMLA</v>
          </cell>
          <cell r="B1019">
            <v>304665</v>
          </cell>
          <cell r="C1019" t="str">
            <v>ФЛуганське обласне уВАТОщад</v>
          </cell>
        </row>
        <row r="1020">
          <cell r="A1020" t="str">
            <v>UMLC</v>
          </cell>
          <cell r="B1020">
            <v>364058</v>
          </cell>
          <cell r="C1020" t="str">
            <v>ФСтаробільське віддіВАТОщад</v>
          </cell>
        </row>
        <row r="1021">
          <cell r="A1021" t="str">
            <v>UMLD</v>
          </cell>
          <cell r="B1021">
            <v>364069</v>
          </cell>
          <cell r="C1021" t="str">
            <v>ФСватiвське відділенВАТОщад</v>
          </cell>
        </row>
        <row r="1022">
          <cell r="A1022" t="str">
            <v>UMLE</v>
          </cell>
          <cell r="B1022">
            <v>364070</v>
          </cell>
          <cell r="C1022" t="str">
            <v>ФЛисичанське відділеВАТОщад</v>
          </cell>
        </row>
        <row r="1023">
          <cell r="A1023" t="str">
            <v>UMLF</v>
          </cell>
          <cell r="B1023">
            <v>364081</v>
          </cell>
          <cell r="C1023" t="str">
            <v>ФАлчевське відділеннВАТОщад</v>
          </cell>
        </row>
        <row r="1024">
          <cell r="A1024" t="str">
            <v>UMLG</v>
          </cell>
          <cell r="B1024">
            <v>364092</v>
          </cell>
          <cell r="C1024" t="str">
            <v>ФСтахановське відділВАТОщад</v>
          </cell>
        </row>
        <row r="1025">
          <cell r="A1025" t="str">
            <v>UMLH</v>
          </cell>
          <cell r="B1025">
            <v>364133</v>
          </cell>
          <cell r="C1025" t="str">
            <v>ФКраснолуцьке відділВАТОщад</v>
          </cell>
        </row>
        <row r="1026">
          <cell r="A1026" t="str">
            <v>UMLI</v>
          </cell>
          <cell r="B1026">
            <v>364111</v>
          </cell>
          <cell r="C1026" t="str">
            <v>ФРовеньківське віддіВАТОщад</v>
          </cell>
        </row>
        <row r="1027">
          <cell r="A1027" t="str">
            <v>UMLJ</v>
          </cell>
          <cell r="B1027">
            <v>364122</v>
          </cell>
          <cell r="C1027" t="str">
            <v>ФСтанично-Луганське ВАТОщад</v>
          </cell>
        </row>
        <row r="1028">
          <cell r="A1028" t="str">
            <v>UMLK</v>
          </cell>
          <cell r="B1028">
            <v>364263</v>
          </cell>
          <cell r="C1028" t="str">
            <v>ФРубіжанське відділеВАТОщад</v>
          </cell>
        </row>
        <row r="1029">
          <cell r="A1029" t="str">
            <v>UMLL</v>
          </cell>
          <cell r="B1029">
            <v>364014</v>
          </cell>
          <cell r="C1029" t="str">
            <v>ФКраснодонське віддіВАТОщад</v>
          </cell>
        </row>
        <row r="1030">
          <cell r="A1030" t="str">
            <v>UMLM</v>
          </cell>
          <cell r="B1030">
            <v>364025</v>
          </cell>
          <cell r="C1030" t="str">
            <v>ФБіловодське відділеВАТОщад</v>
          </cell>
        </row>
        <row r="1031">
          <cell r="A1031" t="str">
            <v>UMLN</v>
          </cell>
          <cell r="B1031">
            <v>364036</v>
          </cell>
          <cell r="C1031" t="str">
            <v>ФНовопсковське віддіВАТОщад</v>
          </cell>
        </row>
        <row r="1032">
          <cell r="A1032" t="str">
            <v>UMLQ</v>
          </cell>
          <cell r="B1032">
            <v>364199</v>
          </cell>
          <cell r="C1032" t="str">
            <v>ФНовоайдарське віддіВАТОщад</v>
          </cell>
        </row>
        <row r="1033">
          <cell r="A1033" t="str">
            <v>UMLR</v>
          </cell>
          <cell r="B1033">
            <v>364100</v>
          </cell>
          <cell r="C1033" t="str">
            <v>ФБілокуракинське відВАТОщад</v>
          </cell>
        </row>
        <row r="1034">
          <cell r="A1034" t="str">
            <v>UMLT</v>
          </cell>
          <cell r="B1034">
            <v>364229</v>
          </cell>
          <cell r="C1034" t="str">
            <v>ФАнтрацитівське віддВАТОщад</v>
          </cell>
        </row>
        <row r="1035">
          <cell r="A1035" t="str">
            <v>UMLU</v>
          </cell>
          <cell r="B1035">
            <v>364230</v>
          </cell>
          <cell r="C1035" t="str">
            <v>ФСлов`яносербське віВАТОщад</v>
          </cell>
        </row>
        <row r="1036">
          <cell r="A1036" t="str">
            <v>UMLV</v>
          </cell>
          <cell r="B1036">
            <v>364241</v>
          </cell>
          <cell r="C1036" t="str">
            <v>ФСвердловське відділВАТОщад</v>
          </cell>
        </row>
        <row r="1037">
          <cell r="A1037" t="str">
            <v>UMLW</v>
          </cell>
          <cell r="B1037">
            <v>364252</v>
          </cell>
          <cell r="C1037" t="str">
            <v>ФКремінське відділенВАТОщад</v>
          </cell>
        </row>
        <row r="1038">
          <cell r="A1038" t="str">
            <v>UMLX</v>
          </cell>
          <cell r="B1038">
            <v>364393</v>
          </cell>
          <cell r="C1038" t="str">
            <v>ФЛуганське міське віВАТОщад</v>
          </cell>
        </row>
        <row r="1039">
          <cell r="A1039" t="str">
            <v>UMLY</v>
          </cell>
          <cell r="B1039">
            <v>364144</v>
          </cell>
          <cell r="C1039" t="str">
            <v>ФБрянківське відділеВАТОщад</v>
          </cell>
        </row>
        <row r="1040">
          <cell r="A1040" t="str">
            <v>UMMA</v>
          </cell>
          <cell r="B1040">
            <v>364166</v>
          </cell>
          <cell r="C1040" t="str">
            <v>ФСєверодонецьке віддВАТОщад</v>
          </cell>
        </row>
        <row r="1041">
          <cell r="A1041" t="str">
            <v>UMMB</v>
          </cell>
          <cell r="B1041">
            <v>364207</v>
          </cell>
          <cell r="C1041" t="str">
            <v>ФПервомайське відділВАТОщад</v>
          </cell>
        </row>
        <row r="1042">
          <cell r="A1042" t="str">
            <v>UMMD</v>
          </cell>
          <cell r="B1042">
            <v>364296</v>
          </cell>
          <cell r="C1042" t="str">
            <v>ФЛутугинське відділеВАТОщад</v>
          </cell>
        </row>
        <row r="1043">
          <cell r="A1043" t="str">
            <v>UMQK</v>
          </cell>
          <cell r="B1043">
            <v>804013</v>
          </cell>
          <cell r="C1043" t="str">
            <v>ГУДКУ у Луганській області</v>
          </cell>
        </row>
        <row r="1044">
          <cell r="A1044" t="str">
            <v>UNAA</v>
          </cell>
          <cell r="B1044">
            <v>325633</v>
          </cell>
          <cell r="C1044" t="str">
            <v>Ф."Відділення ПІБ, м.Львів"</v>
          </cell>
        </row>
        <row r="1045">
          <cell r="A1045" t="str">
            <v>UNAD</v>
          </cell>
          <cell r="B1045">
            <v>325406</v>
          </cell>
          <cell r="C1045" t="str">
            <v>Ф-я "Від.ПІБ в м.Борислав"</v>
          </cell>
        </row>
        <row r="1046">
          <cell r="A1046" t="str">
            <v>UNAE</v>
          </cell>
          <cell r="B1046">
            <v>325376</v>
          </cell>
          <cell r="C1046" t="str">
            <v>Ф-я "Від.ПІБ м.Червоноград"</v>
          </cell>
        </row>
        <row r="1047">
          <cell r="A1047" t="str">
            <v>UNAF</v>
          </cell>
          <cell r="B1047">
            <v>325451</v>
          </cell>
          <cell r="C1047" t="str">
            <v>Ф-я "Від.ПІБ м.Миколаїв"</v>
          </cell>
        </row>
        <row r="1048">
          <cell r="A1048" t="str">
            <v>UNAG</v>
          </cell>
          <cell r="B1048">
            <v>325503</v>
          </cell>
          <cell r="C1048" t="str">
            <v>Ф-я "Від.ПІБ м.Стрий"</v>
          </cell>
        </row>
        <row r="1049">
          <cell r="A1049" t="str">
            <v>UNAL</v>
          </cell>
          <cell r="B1049">
            <v>325387</v>
          </cell>
          <cell r="C1049" t="str">
            <v>Ф-я "Від.ПІБ м.Моршин"</v>
          </cell>
        </row>
        <row r="1050">
          <cell r="A1050" t="str">
            <v>UNCA</v>
          </cell>
          <cell r="B1050">
            <v>325019</v>
          </cell>
          <cell r="C1050" t="str">
            <v>Львів.обл.філія АКБ "УСБ"</v>
          </cell>
        </row>
        <row r="1051">
          <cell r="A1051" t="str">
            <v>UNFA</v>
          </cell>
          <cell r="B1051">
            <v>385543</v>
          </cell>
          <cell r="C1051" t="str">
            <v>Лвівська ФАБ "Київська Русь</v>
          </cell>
        </row>
        <row r="1052">
          <cell r="A1052" t="str">
            <v>UNFB</v>
          </cell>
          <cell r="B1052">
            <v>385554</v>
          </cell>
          <cell r="C1052" t="str">
            <v>Філ.АБ"Енергобанк"в м.Львів</v>
          </cell>
        </row>
        <row r="1053">
          <cell r="A1053" t="str">
            <v>UNFM</v>
          </cell>
          <cell r="B1053">
            <v>385565</v>
          </cell>
          <cell r="C1053" t="str">
            <v>Ф.А,"АвтоЗАЗбанк"в м.Львів</v>
          </cell>
        </row>
        <row r="1054">
          <cell r="A1054" t="str">
            <v>UNGA</v>
          </cell>
          <cell r="B1054">
            <v>325718</v>
          </cell>
          <cell r="C1054" t="str">
            <v>Ф-я.Укрексімбанк,Львів</v>
          </cell>
        </row>
        <row r="1055">
          <cell r="A1055" t="str">
            <v>UNHA</v>
          </cell>
          <cell r="B1055">
            <v>325622</v>
          </cell>
          <cell r="C1055" t="str">
            <v>Упр. НБУ у Львівській обл.</v>
          </cell>
        </row>
        <row r="1056">
          <cell r="A1056" t="str">
            <v>UNI0</v>
          </cell>
          <cell r="B1056">
            <v>625225</v>
          </cell>
          <cell r="C1056" t="str">
            <v>ФАТ"УФГ" у м. Червоноград</v>
          </cell>
        </row>
        <row r="1057">
          <cell r="A1057" t="str">
            <v>UNIA</v>
          </cell>
          <cell r="B1057">
            <v>325224</v>
          </cell>
          <cell r="C1057" t="str">
            <v>Львів філія АБ "БРР"</v>
          </cell>
        </row>
        <row r="1058">
          <cell r="A1058" t="str">
            <v>UNIB</v>
          </cell>
          <cell r="B1058">
            <v>325365</v>
          </cell>
          <cell r="C1058" t="str">
            <v>Перша Льв.Ф.ВАТ "КРЕДОБАНК"</v>
          </cell>
        </row>
        <row r="1059">
          <cell r="A1059" t="str">
            <v>UNIE</v>
          </cell>
          <cell r="B1059">
            <v>325268</v>
          </cell>
          <cell r="C1059" t="str">
            <v>ВАТ АКБ "ЛЬВІВ"</v>
          </cell>
        </row>
        <row r="1060">
          <cell r="A1060" t="str">
            <v>UNIJ</v>
          </cell>
          <cell r="B1060">
            <v>325990</v>
          </cell>
          <cell r="C1060" t="str">
            <v>КБ "ГАЛС"</v>
          </cell>
        </row>
        <row r="1061">
          <cell r="A1061" t="str">
            <v>UNIK</v>
          </cell>
          <cell r="B1061">
            <v>325202</v>
          </cell>
          <cell r="C1061" t="str">
            <v>Дрогоб.ф-я ВАТ "КРЕДОБАНК"</v>
          </cell>
        </row>
        <row r="1062">
          <cell r="A1062" t="str">
            <v>UNIL</v>
          </cell>
          <cell r="B1062">
            <v>325213</v>
          </cell>
          <cell r="C1062" t="str">
            <v>ВАТ "ФОЛЬКСБАНК"</v>
          </cell>
        </row>
        <row r="1063">
          <cell r="A1063" t="str">
            <v>UNIN</v>
          </cell>
          <cell r="B1063">
            <v>325785</v>
          </cell>
          <cell r="C1063" t="str">
            <v>Дрогобицька ФАТ"Укрінбанк"</v>
          </cell>
        </row>
        <row r="1064">
          <cell r="A1064" t="str">
            <v>UNIQ</v>
          </cell>
          <cell r="B1064">
            <v>325279</v>
          </cell>
          <cell r="C1064" t="str">
            <v>ЛРУ АТ "ІНДЕКС-БАНК" Львів</v>
          </cell>
        </row>
        <row r="1065">
          <cell r="A1065" t="str">
            <v>UNIW</v>
          </cell>
          <cell r="B1065">
            <v>325321</v>
          </cell>
          <cell r="C1065" t="str">
            <v>ЗГРУ ПРИВАТБАНКУ м.Львів</v>
          </cell>
        </row>
        <row r="1066">
          <cell r="A1066" t="str">
            <v>UNIX</v>
          </cell>
          <cell r="B1066">
            <v>325332</v>
          </cell>
          <cell r="C1066" t="str">
            <v>Самбірська ф.ВАТ"КРЕДОБАНК"</v>
          </cell>
        </row>
        <row r="1067">
          <cell r="A1067" t="str">
            <v>UNIZ</v>
          </cell>
          <cell r="B1067">
            <v>325815</v>
          </cell>
          <cell r="C1067" t="str">
            <v>ЛФ АБ "Укоопспілка"</v>
          </cell>
        </row>
        <row r="1068">
          <cell r="A1068" t="str">
            <v>UNJA</v>
          </cell>
          <cell r="B1068">
            <v>325826</v>
          </cell>
          <cell r="C1068" t="str">
            <v>Львівська ф. АТ"Укрінбанк"</v>
          </cell>
        </row>
        <row r="1069">
          <cell r="A1069" t="str">
            <v>UNJC</v>
          </cell>
          <cell r="B1069">
            <v>325774</v>
          </cell>
          <cell r="C1069" t="str">
            <v>Льв. ФАБ "БРОКБІЗНЕСБАНК"</v>
          </cell>
        </row>
        <row r="1070">
          <cell r="A1070" t="str">
            <v>UNJD</v>
          </cell>
          <cell r="B1070">
            <v>325956</v>
          </cell>
          <cell r="C1070" t="str">
            <v>Льв. ФАБ "ЕКСПРЕС-БАНК"</v>
          </cell>
        </row>
        <row r="1071">
          <cell r="A1071" t="str">
            <v>UNJF</v>
          </cell>
          <cell r="B1071">
            <v>325569</v>
          </cell>
          <cell r="C1071" t="str">
            <v>ВАТ СКБ "ДНІСТЕР"</v>
          </cell>
        </row>
        <row r="1072">
          <cell r="A1072" t="str">
            <v>UNJG</v>
          </cell>
          <cell r="B1072">
            <v>325570</v>
          </cell>
          <cell r="C1072" t="str">
            <v>Л.ОД"Райффайзен Банк Аваль"</v>
          </cell>
        </row>
        <row r="1073">
          <cell r="A1073" t="str">
            <v>UNJI</v>
          </cell>
          <cell r="B1073">
            <v>325763</v>
          </cell>
          <cell r="C1073" t="str">
            <v>Львівська Ф.ВАТ"ВіЕйБіБанк"</v>
          </cell>
        </row>
        <row r="1074">
          <cell r="A1074" t="str">
            <v>UNJK</v>
          </cell>
          <cell r="B1074">
            <v>325882</v>
          </cell>
          <cell r="C1074" t="str">
            <v>Червоноградська ф.ПривБанку</v>
          </cell>
        </row>
        <row r="1075">
          <cell r="A1075" t="str">
            <v>UNJM</v>
          </cell>
          <cell r="B1075">
            <v>325804</v>
          </cell>
          <cell r="C1075" t="str">
            <v>Львів.фАБ"Синтез"</v>
          </cell>
        </row>
        <row r="1076">
          <cell r="A1076" t="str">
            <v>UNJP</v>
          </cell>
          <cell r="B1076">
            <v>325978</v>
          </cell>
          <cell r="C1076" t="str">
            <v>ВАТКБ"Надра"Львівське РУ</v>
          </cell>
        </row>
        <row r="1077">
          <cell r="A1077" t="str">
            <v>UNJU</v>
          </cell>
          <cell r="B1077">
            <v>325912</v>
          </cell>
          <cell r="C1077" t="str">
            <v>ВАТ "Кредобанк"</v>
          </cell>
        </row>
        <row r="1078">
          <cell r="A1078" t="str">
            <v>UNJV</v>
          </cell>
          <cell r="B1078">
            <v>325923</v>
          </cell>
          <cell r="C1078" t="str">
            <v>Ф"ЗРУ ВАТ"Б"Фін та Кред"</v>
          </cell>
        </row>
        <row r="1079">
          <cell r="A1079" t="str">
            <v>UNJX</v>
          </cell>
          <cell r="B1079">
            <v>325967</v>
          </cell>
          <cell r="C1079" t="str">
            <v>ЛФ ВАТ АБ "УКРГАЗБАНК"</v>
          </cell>
        </row>
        <row r="1080">
          <cell r="A1080" t="str">
            <v>UNJY</v>
          </cell>
          <cell r="B1080">
            <v>385361</v>
          </cell>
          <cell r="C1080" t="str">
            <v>ФАКБ "НК" м.Дрогобич</v>
          </cell>
        </row>
        <row r="1081">
          <cell r="A1081" t="str">
            <v>UNJZ</v>
          </cell>
          <cell r="B1081">
            <v>385305</v>
          </cell>
          <cell r="C1081" t="str">
            <v>ЛФ ВАТ "КРЕДИТПРОМБАНК"</v>
          </cell>
        </row>
        <row r="1082">
          <cell r="A1082" t="str">
            <v>UNKA</v>
          </cell>
          <cell r="B1082">
            <v>385435</v>
          </cell>
          <cell r="C1082" t="str">
            <v>ЗРФАКБ"Трансбанк"м.Львів</v>
          </cell>
        </row>
        <row r="1083">
          <cell r="A1083" t="str">
            <v>UNKB</v>
          </cell>
          <cell r="B1083">
            <v>385316</v>
          </cell>
          <cell r="C1083" t="str">
            <v>Львівська Ф ВАТ ВТБ Банк</v>
          </cell>
        </row>
        <row r="1084">
          <cell r="A1084" t="str">
            <v>UNKE</v>
          </cell>
          <cell r="B1084">
            <v>325008</v>
          </cell>
          <cell r="C1084" t="str">
            <v>ЛФ ВАТ Банку "БІГ Енергія"</v>
          </cell>
        </row>
        <row r="1085">
          <cell r="A1085" t="str">
            <v>UNKF</v>
          </cell>
          <cell r="B1085">
            <v>385350</v>
          </cell>
          <cell r="C1085" t="str">
            <v>Філія ЗАТ "ПУМБ" в м.Львові</v>
          </cell>
        </row>
        <row r="1086">
          <cell r="A1086" t="str">
            <v>UNKH</v>
          </cell>
          <cell r="B1086">
            <v>385372</v>
          </cell>
          <cell r="C1086" t="str">
            <v>Друга Льв.ф.ВАТ "КРЕДОБАНК"</v>
          </cell>
        </row>
        <row r="1087">
          <cell r="A1087" t="str">
            <v>UNKI</v>
          </cell>
          <cell r="B1087">
            <v>385394</v>
          </cell>
          <cell r="C1087" t="str">
            <v>ЛФ ВАТ "ПІРЕУС БАНК МКБ"</v>
          </cell>
        </row>
        <row r="1088">
          <cell r="A1088" t="str">
            <v>UNKK</v>
          </cell>
          <cell r="B1088">
            <v>385402</v>
          </cell>
          <cell r="C1088" t="str">
            <v>ФіліяЗАТ"ОТП Банк"у м.Львів</v>
          </cell>
        </row>
        <row r="1089">
          <cell r="A1089" t="str">
            <v>UNKL</v>
          </cell>
          <cell r="B1089">
            <v>385413</v>
          </cell>
          <cell r="C1089" t="str">
            <v>ЛЬВІВСЬКА Ф-Я ВАТ"МЕГАБАНК"</v>
          </cell>
        </row>
        <row r="1090">
          <cell r="A1090" t="str">
            <v>UNKN</v>
          </cell>
          <cell r="B1090">
            <v>385424</v>
          </cell>
          <cell r="C1090" t="str">
            <v>ЛФ АКБ "Індустріалбанк"</v>
          </cell>
        </row>
        <row r="1091">
          <cell r="A1091" t="str">
            <v>UNKO</v>
          </cell>
          <cell r="B1091">
            <v>385446</v>
          </cell>
          <cell r="C1091" t="str">
            <v>Львівська філія ВАТ "УБРП"</v>
          </cell>
        </row>
        <row r="1092">
          <cell r="A1092" t="str">
            <v>UNKP</v>
          </cell>
          <cell r="B1092">
            <v>385457</v>
          </cell>
          <cell r="C1092" t="str">
            <v>Львів.ФТОВ"Укрпромбанк"</v>
          </cell>
        </row>
        <row r="1093">
          <cell r="A1093" t="str">
            <v>UNKS</v>
          </cell>
          <cell r="B1093">
            <v>385468</v>
          </cell>
          <cell r="C1093" t="str">
            <v>Львівська ФВАТ КБ"Хрещатик"</v>
          </cell>
        </row>
        <row r="1094">
          <cell r="A1094" t="str">
            <v>UNKU</v>
          </cell>
          <cell r="B1094">
            <v>385480</v>
          </cell>
          <cell r="C1094" t="str">
            <v>ЛФ КБ "Західінкомбанк" ТзОВ</v>
          </cell>
        </row>
        <row r="1095">
          <cell r="A1095" t="str">
            <v>UNKX</v>
          </cell>
          <cell r="B1095">
            <v>385491</v>
          </cell>
          <cell r="C1095" t="str">
            <v>ЛЬВІВСЬКАФ АКБ "ІМЕКСБАНК"</v>
          </cell>
        </row>
        <row r="1096">
          <cell r="A1096" t="str">
            <v>UNLA</v>
          </cell>
          <cell r="B1096">
            <v>325796</v>
          </cell>
          <cell r="C1096" t="str">
            <v>ФЛьвівське обласне уВАТОщад</v>
          </cell>
        </row>
        <row r="1097">
          <cell r="A1097" t="str">
            <v>UNLC</v>
          </cell>
          <cell r="B1097">
            <v>385048</v>
          </cell>
          <cell r="C1097" t="str">
            <v>ФЛьвівське міське віВАТОщад</v>
          </cell>
        </row>
        <row r="1098">
          <cell r="A1098" t="str">
            <v>UNLG</v>
          </cell>
          <cell r="B1098">
            <v>385082</v>
          </cell>
          <cell r="C1098" t="str">
            <v>ФБориславське відділВАТОщад</v>
          </cell>
        </row>
        <row r="1099">
          <cell r="A1099" t="str">
            <v>UNLH</v>
          </cell>
          <cell r="B1099">
            <v>385093</v>
          </cell>
          <cell r="C1099" t="str">
            <v>ФДрогобицьке відділеВАТОщад</v>
          </cell>
        </row>
        <row r="1100">
          <cell r="A1100" t="str">
            <v>UNLI</v>
          </cell>
          <cell r="B1100">
            <v>385101</v>
          </cell>
          <cell r="C1100" t="str">
            <v>ФТрускавецьке відділВАТОщад</v>
          </cell>
        </row>
        <row r="1101">
          <cell r="A1101" t="str">
            <v>UNLJ</v>
          </cell>
          <cell r="B1101">
            <v>385112</v>
          </cell>
          <cell r="C1101" t="str">
            <v>ФЧервоноградське відВАТОщад</v>
          </cell>
        </row>
        <row r="1102">
          <cell r="A1102" t="str">
            <v>UNLK</v>
          </cell>
          <cell r="B1102">
            <v>385123</v>
          </cell>
          <cell r="C1102" t="str">
            <v>ФБродівське відділенВАТОщад</v>
          </cell>
        </row>
        <row r="1103">
          <cell r="A1103" t="str">
            <v>UNLL</v>
          </cell>
          <cell r="B1103">
            <v>385134</v>
          </cell>
          <cell r="C1103" t="str">
            <v>ФБуське відділення №ВАТОщад</v>
          </cell>
        </row>
        <row r="1104">
          <cell r="A1104" t="str">
            <v>UNLM</v>
          </cell>
          <cell r="B1104">
            <v>385015</v>
          </cell>
          <cell r="C1104" t="str">
            <v>ФГородоцьке відділенВАТОщад</v>
          </cell>
        </row>
        <row r="1105">
          <cell r="A1105" t="str">
            <v>UNLO</v>
          </cell>
          <cell r="B1105">
            <v>385167</v>
          </cell>
          <cell r="C1105" t="str">
            <v>ФЖидачівське відділеВАТОщад</v>
          </cell>
        </row>
        <row r="1106">
          <cell r="A1106" t="str">
            <v>UNLP</v>
          </cell>
          <cell r="B1106">
            <v>385178</v>
          </cell>
          <cell r="C1106" t="str">
            <v>ФЗолочівське відділеВАТОщад</v>
          </cell>
        </row>
        <row r="1107">
          <cell r="A1107" t="str">
            <v>UNLQ</v>
          </cell>
          <cell r="B1107">
            <v>385189</v>
          </cell>
          <cell r="C1107" t="str">
            <v>ФКам`янка-Бузьке відВАТОщад</v>
          </cell>
        </row>
        <row r="1108">
          <cell r="A1108" t="str">
            <v>UNLR</v>
          </cell>
          <cell r="B1108">
            <v>385190</v>
          </cell>
          <cell r="C1108" t="str">
            <v>ФМиколаївське відділВАТОщад</v>
          </cell>
        </row>
        <row r="1109">
          <cell r="A1109" t="str">
            <v>UNLS</v>
          </cell>
          <cell r="B1109">
            <v>385208</v>
          </cell>
          <cell r="C1109" t="str">
            <v>ФМостиське відділеннВАТОщад</v>
          </cell>
        </row>
        <row r="1110">
          <cell r="A1110" t="str">
            <v>UNLT</v>
          </cell>
          <cell r="B1110">
            <v>385219</v>
          </cell>
          <cell r="C1110" t="str">
            <v>ФЖовківське відділенВАТОщад</v>
          </cell>
        </row>
        <row r="1111">
          <cell r="A1111" t="str">
            <v>UNLU</v>
          </cell>
          <cell r="B1111">
            <v>385220</v>
          </cell>
          <cell r="C1111" t="str">
            <v>ФПеремишлянське віддВАТОщад</v>
          </cell>
        </row>
        <row r="1112">
          <cell r="A1112" t="str">
            <v>UNLV</v>
          </cell>
          <cell r="B1112">
            <v>385231</v>
          </cell>
          <cell r="C1112" t="str">
            <v>ФПустомитівське віддВАТОщад</v>
          </cell>
        </row>
        <row r="1113">
          <cell r="A1113" t="str">
            <v>UNLW</v>
          </cell>
          <cell r="B1113">
            <v>385242</v>
          </cell>
          <cell r="C1113" t="str">
            <v>ФРадехівське відділеВАТОщад</v>
          </cell>
        </row>
        <row r="1114">
          <cell r="A1114" t="str">
            <v>UNLX</v>
          </cell>
          <cell r="B1114">
            <v>385253</v>
          </cell>
          <cell r="C1114" t="str">
            <v>ФСамбірське відділенВАТОщад</v>
          </cell>
        </row>
        <row r="1115">
          <cell r="A1115" t="str">
            <v>UNLY</v>
          </cell>
          <cell r="B1115">
            <v>385264</v>
          </cell>
          <cell r="C1115" t="str">
            <v>ФСколівське відділенВАТОщад</v>
          </cell>
        </row>
        <row r="1116">
          <cell r="A1116" t="str">
            <v>UNLZ</v>
          </cell>
          <cell r="B1116">
            <v>385145</v>
          </cell>
          <cell r="C1116" t="str">
            <v>ФСокальське відділенВАТОщад</v>
          </cell>
        </row>
        <row r="1117">
          <cell r="A1117" t="str">
            <v>UNMA</v>
          </cell>
          <cell r="B1117">
            <v>385156</v>
          </cell>
          <cell r="C1117" t="str">
            <v>ФСтаросамбірське відВАТОщад</v>
          </cell>
        </row>
        <row r="1118">
          <cell r="A1118" t="str">
            <v>UNMB</v>
          </cell>
          <cell r="B1118">
            <v>385297</v>
          </cell>
          <cell r="C1118" t="str">
            <v>ФСтрийське відділеннВАТОщад</v>
          </cell>
        </row>
        <row r="1119">
          <cell r="A1119" t="str">
            <v>UNMC</v>
          </cell>
          <cell r="B1119">
            <v>385275</v>
          </cell>
          <cell r="C1119" t="str">
            <v>ФТурківське відділенВАТОщад</v>
          </cell>
        </row>
        <row r="1120">
          <cell r="A1120" t="str">
            <v>UNMD</v>
          </cell>
          <cell r="B1120">
            <v>385286</v>
          </cell>
          <cell r="C1120" t="str">
            <v>ФЯворівське відділенВАТОщад</v>
          </cell>
        </row>
        <row r="1121">
          <cell r="A1121" t="str">
            <v>UNNE</v>
          </cell>
          <cell r="B1121">
            <v>385509</v>
          </cell>
          <cell r="C1121" t="str">
            <v>Львiвська фiлiя АКБ "Форум"</v>
          </cell>
        </row>
        <row r="1122">
          <cell r="A1122" t="str">
            <v>UNNL</v>
          </cell>
          <cell r="B1122">
            <v>385521</v>
          </cell>
          <cell r="C1122" t="str">
            <v>ФВАТ"КБ"Актив-банк" Львів</v>
          </cell>
        </row>
        <row r="1123">
          <cell r="A1123" t="str">
            <v>UNNM</v>
          </cell>
          <cell r="B1123">
            <v>385532</v>
          </cell>
          <cell r="C1123" t="str">
            <v>ФАБ "Південний" у м.Львів</v>
          </cell>
        </row>
        <row r="1124">
          <cell r="A1124" t="str">
            <v>UNQK</v>
          </cell>
          <cell r="B1124">
            <v>825014</v>
          </cell>
          <cell r="C1124" t="str">
            <v>ГУДКУ у Львівській області</v>
          </cell>
        </row>
        <row r="1125">
          <cell r="A1125" t="str">
            <v>UNTS</v>
          </cell>
          <cell r="B1125">
            <v>399067</v>
          </cell>
          <cell r="C1125" t="str">
            <v>Львів.інстит.БС УБС(м.Київ)</v>
          </cell>
        </row>
        <row r="1126">
          <cell r="A1126" t="str">
            <v>UNW3</v>
          </cell>
          <cell r="B1126">
            <v>385338</v>
          </cell>
          <cell r="C1126" t="str">
            <v>Перша ФАТ "УФГ" в м.Львів</v>
          </cell>
        </row>
        <row r="1127">
          <cell r="A1127" t="str">
            <v>UNW4</v>
          </cell>
          <cell r="B1127">
            <v>385349</v>
          </cell>
          <cell r="C1127" t="str">
            <v>Друга ф-я АТ "УФГ"в м.Львів</v>
          </cell>
        </row>
        <row r="1128">
          <cell r="A1128" t="str">
            <v>UNW5</v>
          </cell>
          <cell r="B1128">
            <v>385918</v>
          </cell>
          <cell r="C1128" t="str">
            <v>Філія АТ "УФГ" у м.Дрогобич</v>
          </cell>
        </row>
        <row r="1129">
          <cell r="A1129" t="str">
            <v>UOAA</v>
          </cell>
          <cell r="B1129">
            <v>326438</v>
          </cell>
          <cell r="C1129" t="str">
            <v>Ф."ВІДДІЛ. ПІБ, М.МИКОЛАЇВ"</v>
          </cell>
        </row>
        <row r="1130">
          <cell r="A1130" t="str">
            <v>UOAD</v>
          </cell>
          <cell r="B1130">
            <v>326289</v>
          </cell>
          <cell r="C1130" t="str">
            <v>Ф-Я ВІД.ПІБ В М.ВОЗНЕСЕНСЬК</v>
          </cell>
        </row>
        <row r="1131">
          <cell r="A1131" t="str">
            <v>UOAH</v>
          </cell>
          <cell r="B1131">
            <v>326427</v>
          </cell>
          <cell r="C1131" t="str">
            <v>Ф-Я ВІД.ПІБ М.ЮЖНОУКРАЇНСЬК</v>
          </cell>
        </row>
        <row r="1132">
          <cell r="A1132" t="str">
            <v>UOAI</v>
          </cell>
          <cell r="B1132">
            <v>326449</v>
          </cell>
          <cell r="C1132" t="str">
            <v>Ф-Я ВІД.ПІБ В М.ПЕРВОМАЙСЬК</v>
          </cell>
        </row>
        <row r="1133">
          <cell r="A1133" t="str">
            <v>UOCA</v>
          </cell>
          <cell r="B1133">
            <v>326018</v>
          </cell>
          <cell r="C1133" t="str">
            <v>Миколаїв.обл.філіяАКБ"УСБ"</v>
          </cell>
        </row>
        <row r="1134">
          <cell r="A1134" t="str">
            <v>UOFA</v>
          </cell>
          <cell r="B1134">
            <v>386003</v>
          </cell>
          <cell r="C1134" t="str">
            <v>Ф"МРУ"ВАТ"КБ"Експобанк"</v>
          </cell>
        </row>
        <row r="1135">
          <cell r="A1135" t="str">
            <v>UOGA</v>
          </cell>
          <cell r="B1135">
            <v>326739</v>
          </cell>
          <cell r="C1135" t="str">
            <v>Ф-я Укрексімбанк, Миколаїв</v>
          </cell>
        </row>
        <row r="1136">
          <cell r="A1136" t="str">
            <v>UOHA</v>
          </cell>
          <cell r="B1136">
            <v>326450</v>
          </cell>
          <cell r="C1136" t="str">
            <v>Упр. НБУ в Миколаїв. обл.</v>
          </cell>
        </row>
        <row r="1137">
          <cell r="A1137" t="str">
            <v>UOID</v>
          </cell>
          <cell r="B1137">
            <v>326320</v>
          </cell>
          <cell r="C1137" t="str">
            <v>Миколаївська Ф АКБ "Київ"</v>
          </cell>
        </row>
        <row r="1138">
          <cell r="A1138" t="str">
            <v>UOIH</v>
          </cell>
          <cell r="B1138">
            <v>326182</v>
          </cell>
          <cell r="C1138" t="str">
            <v>МОД "Райффайзен Банк Аваль"</v>
          </cell>
        </row>
        <row r="1139">
          <cell r="A1139" t="str">
            <v>UOII</v>
          </cell>
          <cell r="B1139">
            <v>326063</v>
          </cell>
          <cell r="C1139" t="str">
            <v>Миколаїв.Ф.ВАТ"ВІЕЙБІБАНК"</v>
          </cell>
        </row>
        <row r="1140">
          <cell r="A1140" t="str">
            <v>UOIJ</v>
          </cell>
          <cell r="B1140">
            <v>326331</v>
          </cell>
          <cell r="C1140" t="str">
            <v>МФ АБ "КИЇВСЬКА РУСЬ"</v>
          </cell>
        </row>
        <row r="1141">
          <cell r="A1141" t="str">
            <v>UOIM</v>
          </cell>
          <cell r="B1141">
            <v>326115</v>
          </cell>
          <cell r="C1141" t="str">
            <v>МФ ВАТ "КБ "ПРИЧОРНОМОР"Я"</v>
          </cell>
        </row>
        <row r="1142">
          <cell r="A1142" t="str">
            <v>UOIR</v>
          </cell>
          <cell r="B1142">
            <v>326580</v>
          </cell>
          <cell r="C1142" t="str">
            <v>Миколаївська ФАТ"Укрінбанк"</v>
          </cell>
        </row>
        <row r="1143">
          <cell r="A1143" t="str">
            <v>UOIZ</v>
          </cell>
          <cell r="B1143">
            <v>326126</v>
          </cell>
          <cell r="C1143" t="str">
            <v>Філія ПУМБ в м.Миколаєві</v>
          </cell>
        </row>
        <row r="1144">
          <cell r="A1144" t="str">
            <v>UOJF</v>
          </cell>
          <cell r="B1144">
            <v>326610</v>
          </cell>
          <cell r="C1144" t="str">
            <v>Миколаївське РУ ПриватБанку</v>
          </cell>
        </row>
        <row r="1145">
          <cell r="A1145" t="str">
            <v>UOJJ</v>
          </cell>
          <cell r="B1145">
            <v>326494</v>
          </cell>
          <cell r="C1145" t="str">
            <v>МФ АБ "Укоопспілка"</v>
          </cell>
        </row>
        <row r="1146">
          <cell r="A1146" t="str">
            <v>UOJK</v>
          </cell>
          <cell r="B1146">
            <v>326762</v>
          </cell>
          <cell r="C1146" t="str">
            <v>Микол.філія ВАТ "КРЕДОБАНК"</v>
          </cell>
        </row>
        <row r="1147">
          <cell r="A1147" t="str">
            <v>UOJL</v>
          </cell>
          <cell r="B1147">
            <v>326706</v>
          </cell>
          <cell r="C1147" t="str">
            <v>ЮФ ВАТ Банку "БІГ Енергія"</v>
          </cell>
        </row>
        <row r="1148">
          <cell r="A1148" t="str">
            <v>UOJP</v>
          </cell>
          <cell r="B1148">
            <v>326643</v>
          </cell>
          <cell r="C1148" t="str">
            <v>ФАБ"Енергобанк"вм.Миколаєв</v>
          </cell>
        </row>
        <row r="1149">
          <cell r="A1149" t="str">
            <v>UOJR</v>
          </cell>
          <cell r="B1149">
            <v>326988</v>
          </cell>
          <cell r="C1149" t="str">
            <v>Миколаївська Ф АКБ "Форум"</v>
          </cell>
        </row>
        <row r="1150">
          <cell r="A1150" t="str">
            <v>UOJS</v>
          </cell>
          <cell r="B1150">
            <v>326665</v>
          </cell>
          <cell r="C1150" t="str">
            <v>Сп.ФАКБ "НК" м.Миколаїв</v>
          </cell>
        </row>
        <row r="1151">
          <cell r="A1151" t="str">
            <v>UOJV</v>
          </cell>
          <cell r="B1151">
            <v>326751</v>
          </cell>
          <cell r="C1151" t="str">
            <v>ФАБ"ПІВДЕННИЙ"в м.Миколаєві</v>
          </cell>
        </row>
        <row r="1152">
          <cell r="A1152" t="str">
            <v>UOJW</v>
          </cell>
          <cell r="B1152">
            <v>326784</v>
          </cell>
          <cell r="C1152" t="str">
            <v>ФВАТ "МТБ", МИКОЛАЇВ</v>
          </cell>
        </row>
        <row r="1153">
          <cell r="A1153" t="str">
            <v>UOJX</v>
          </cell>
          <cell r="B1153">
            <v>326803</v>
          </cell>
          <cell r="C1153" t="str">
            <v>ВАТКБ"Надра"Миколаїв. РУ</v>
          </cell>
        </row>
        <row r="1154">
          <cell r="A1154" t="str">
            <v>UOJY</v>
          </cell>
          <cell r="B1154">
            <v>326814</v>
          </cell>
          <cell r="C1154" t="str">
            <v>МФ ТОВ "Укрпромбанк"</v>
          </cell>
        </row>
        <row r="1155">
          <cell r="A1155" t="str">
            <v>UOJZ</v>
          </cell>
          <cell r="B1155">
            <v>326825</v>
          </cell>
          <cell r="C1155" t="str">
            <v>МИКОЛАЇВСЬФ АКБ "ІМЕКСБАНК"</v>
          </cell>
        </row>
        <row r="1156">
          <cell r="A1156" t="str">
            <v>UOKB</v>
          </cell>
          <cell r="B1156">
            <v>326892</v>
          </cell>
          <cell r="C1156" t="str">
            <v>Миколаївська ф.Приватінвест</v>
          </cell>
        </row>
        <row r="1157">
          <cell r="A1157" t="str">
            <v>UOKD</v>
          </cell>
          <cell r="B1157">
            <v>326911</v>
          </cell>
          <cell r="C1157" t="str">
            <v>Філія ЗАТ "ОТП Банк"</v>
          </cell>
        </row>
        <row r="1158">
          <cell r="A1158" t="str">
            <v>UOKE</v>
          </cell>
          <cell r="B1158">
            <v>326922</v>
          </cell>
          <cell r="C1158" t="str">
            <v>МФ АБ "БРОКБІЗНЕСБАНК"</v>
          </cell>
        </row>
        <row r="1159">
          <cell r="A1159" t="str">
            <v>UOKL</v>
          </cell>
          <cell r="B1159">
            <v>326933</v>
          </cell>
          <cell r="C1159" t="str">
            <v>Ф.ПРУБанк Фінанси та Кедит</v>
          </cell>
        </row>
        <row r="1160">
          <cell r="A1160" t="str">
            <v>UOKU</v>
          </cell>
          <cell r="B1160">
            <v>326944</v>
          </cell>
          <cell r="C1160" t="str">
            <v>Філ.Мик.Д.АТ"ІНДЕКС-БАНК"</v>
          </cell>
        </row>
        <row r="1161">
          <cell r="A1161" t="str">
            <v>UOLA</v>
          </cell>
          <cell r="B1161">
            <v>326461</v>
          </cell>
          <cell r="C1161" t="str">
            <v>ФМиколаївське обласнВАТОщад</v>
          </cell>
        </row>
        <row r="1162">
          <cell r="A1162" t="str">
            <v>UOLD</v>
          </cell>
          <cell r="B1162">
            <v>386069</v>
          </cell>
          <cell r="C1162" t="str">
            <v>ФМіське відділення №ВАТОщад</v>
          </cell>
        </row>
        <row r="1163">
          <cell r="A1163" t="str">
            <v>UOLE</v>
          </cell>
          <cell r="B1163">
            <v>386070</v>
          </cell>
          <cell r="C1163" t="str">
            <v>ФКорабельне відділенВАТОщад</v>
          </cell>
        </row>
        <row r="1164">
          <cell r="A1164" t="str">
            <v>UOLF</v>
          </cell>
          <cell r="B1164">
            <v>386092</v>
          </cell>
          <cell r="C1164" t="str">
            <v>ФАрбузинське відділеВАТОщад</v>
          </cell>
        </row>
        <row r="1165">
          <cell r="A1165" t="str">
            <v>UOLG</v>
          </cell>
          <cell r="B1165">
            <v>386133</v>
          </cell>
          <cell r="C1165" t="str">
            <v>ФБаштанське відділенВАТОщад</v>
          </cell>
        </row>
        <row r="1166">
          <cell r="A1166" t="str">
            <v>UOLH</v>
          </cell>
          <cell r="B1166">
            <v>386081</v>
          </cell>
          <cell r="C1166" t="str">
            <v>ФБерезанське відділеВАТОщад</v>
          </cell>
        </row>
        <row r="1167">
          <cell r="A1167" t="str">
            <v>UOLI</v>
          </cell>
          <cell r="B1167">
            <v>386122</v>
          </cell>
          <cell r="C1167" t="str">
            <v>ФБерезнегуватське віВАТОщад</v>
          </cell>
        </row>
        <row r="1168">
          <cell r="A1168" t="str">
            <v>UOLK</v>
          </cell>
          <cell r="B1168">
            <v>386014</v>
          </cell>
          <cell r="C1168" t="str">
            <v>ФВеселинівське віддіВАТОщад</v>
          </cell>
        </row>
        <row r="1169">
          <cell r="A1169" t="str">
            <v>UOLL</v>
          </cell>
          <cell r="B1169">
            <v>386025</v>
          </cell>
          <cell r="C1169" t="str">
            <v>ФВознесенське відділВАТОщад</v>
          </cell>
        </row>
        <row r="1170">
          <cell r="A1170" t="str">
            <v>UOLN</v>
          </cell>
          <cell r="B1170">
            <v>386177</v>
          </cell>
          <cell r="C1170" t="str">
            <v>ФДоманівське відділеВАТОщад</v>
          </cell>
        </row>
        <row r="1171">
          <cell r="A1171" t="str">
            <v>UOLQ</v>
          </cell>
          <cell r="B1171">
            <v>386100</v>
          </cell>
          <cell r="C1171" t="str">
            <v>ФКазанківське відділВАТОщад</v>
          </cell>
        </row>
        <row r="1172">
          <cell r="A1172" t="str">
            <v>UOLR</v>
          </cell>
          <cell r="B1172">
            <v>386218</v>
          </cell>
          <cell r="C1172" t="str">
            <v>ФКривоозерське віддіВАТОщад</v>
          </cell>
        </row>
        <row r="1173">
          <cell r="A1173" t="str">
            <v>UOLS</v>
          </cell>
          <cell r="B1173">
            <v>386229</v>
          </cell>
          <cell r="C1173" t="str">
            <v>ФМиколаївське відділВАТОщад</v>
          </cell>
        </row>
        <row r="1174">
          <cell r="A1174" t="str">
            <v>UOLT</v>
          </cell>
          <cell r="B1174">
            <v>386230</v>
          </cell>
          <cell r="C1174" t="str">
            <v>ФНовобузьке відділенВАТОщад</v>
          </cell>
        </row>
        <row r="1175">
          <cell r="A1175" t="str">
            <v>UOLV</v>
          </cell>
          <cell r="B1175">
            <v>386252</v>
          </cell>
          <cell r="C1175" t="str">
            <v>ФОчаківське відділенВАТОщад</v>
          </cell>
        </row>
        <row r="1176">
          <cell r="A1176" t="str">
            <v>UOLW</v>
          </cell>
          <cell r="B1176">
            <v>386393</v>
          </cell>
          <cell r="C1176" t="str">
            <v>ФПервомайське відділВАТОщад</v>
          </cell>
        </row>
        <row r="1177">
          <cell r="A1177" t="str">
            <v>UOLX</v>
          </cell>
          <cell r="B1177">
            <v>386144</v>
          </cell>
          <cell r="C1177" t="str">
            <v>ФСнігурівське відділВАТОщад</v>
          </cell>
        </row>
        <row r="1178">
          <cell r="A1178" t="str">
            <v>UOLY</v>
          </cell>
          <cell r="B1178">
            <v>386360</v>
          </cell>
          <cell r="C1178" t="str">
            <v>ФЮжноукраїнське віддВАТОщад</v>
          </cell>
        </row>
        <row r="1179">
          <cell r="A1179" t="str">
            <v>UONE</v>
          </cell>
          <cell r="B1179">
            <v>326007</v>
          </cell>
          <cell r="C1179" t="str">
            <v>МФ ВАТ "Кредитпромбанк"</v>
          </cell>
        </row>
        <row r="1180">
          <cell r="A1180" t="str">
            <v>UONF</v>
          </cell>
          <cell r="B1180">
            <v>326955</v>
          </cell>
          <cell r="C1180" t="str">
            <v>ФТОВ"Столиця" у м.Миколаєві</v>
          </cell>
        </row>
        <row r="1181">
          <cell r="A1181" t="str">
            <v>UONG</v>
          </cell>
          <cell r="B1181">
            <v>386423</v>
          </cell>
          <cell r="C1181" t="str">
            <v>Миколаївська ФВАТ"ХРЕЩАТИК"</v>
          </cell>
        </row>
        <row r="1182">
          <cell r="A1182" t="str">
            <v>UONH</v>
          </cell>
          <cell r="B1182">
            <v>386241</v>
          </cell>
          <cell r="C1182" t="str">
            <v>Миколаїв. Ф ВАТ ВТБ Банк</v>
          </cell>
        </row>
        <row r="1183">
          <cell r="A1183" t="str">
            <v>UOQK</v>
          </cell>
          <cell r="B1183">
            <v>826013</v>
          </cell>
          <cell r="C1183" t="str">
            <v>ГУДКУ у Миколаївській обл.</v>
          </cell>
        </row>
        <row r="1184">
          <cell r="A1184" t="str">
            <v>UOW1</v>
          </cell>
          <cell r="B1184">
            <v>326773</v>
          </cell>
          <cell r="C1184" t="str">
            <v>ФАТ "УФГ", м.Миколаїв</v>
          </cell>
        </row>
        <row r="1185">
          <cell r="A1185" t="str">
            <v>UOW2</v>
          </cell>
          <cell r="B1185">
            <v>386155</v>
          </cell>
          <cell r="C1185" t="str">
            <v>Перша ФАТ "УФГ", м.Миколаїв</v>
          </cell>
        </row>
        <row r="1186">
          <cell r="A1186" t="str">
            <v>UPAA</v>
          </cell>
          <cell r="B1186">
            <v>328135</v>
          </cell>
          <cell r="C1186" t="str">
            <v>Ф."ВІДДІЛЕННЯ ПІБ, М.ОДЕСА"</v>
          </cell>
        </row>
        <row r="1187">
          <cell r="A1187" t="str">
            <v>UPAB</v>
          </cell>
          <cell r="B1187">
            <v>328458</v>
          </cell>
          <cell r="C1187" t="str">
            <v>Ф.Від.ПІБ м.Б.-Дністр.Од.об</v>
          </cell>
        </row>
        <row r="1188">
          <cell r="A1188" t="str">
            <v>UPAE</v>
          </cell>
          <cell r="B1188">
            <v>328124</v>
          </cell>
          <cell r="C1188" t="str">
            <v>Ф.Від.ПІБ,м.Іллічівськ Од.</v>
          </cell>
        </row>
        <row r="1189">
          <cell r="A1189" t="str">
            <v>UPAI</v>
          </cell>
          <cell r="B1189">
            <v>328522</v>
          </cell>
          <cell r="C1189" t="str">
            <v>Ф.Від.ПІБ м.Котовськ Од.об.</v>
          </cell>
        </row>
        <row r="1190">
          <cell r="A1190" t="str">
            <v>UPAN</v>
          </cell>
          <cell r="B1190">
            <v>388625</v>
          </cell>
          <cell r="C1190" t="str">
            <v>Ф.Від.ПІБ в м.Южний Од.обл.</v>
          </cell>
        </row>
        <row r="1191">
          <cell r="A1191" t="str">
            <v>UPCA</v>
          </cell>
          <cell r="B1191">
            <v>328016</v>
          </cell>
          <cell r="C1191" t="str">
            <v>Одес.обл.філія АКБ "УСБ"</v>
          </cell>
        </row>
        <row r="1192">
          <cell r="A1192" t="str">
            <v>UPFE</v>
          </cell>
          <cell r="B1192">
            <v>388001</v>
          </cell>
          <cell r="C1192" t="str">
            <v>Філ.АБ"Енергобанк"в м.Одеса</v>
          </cell>
        </row>
        <row r="1193">
          <cell r="A1193" t="str">
            <v>UPFF</v>
          </cell>
          <cell r="B1193">
            <v>388506</v>
          </cell>
          <cell r="C1193" t="str">
            <v>ОФ ТОВ КБ "АРМА"</v>
          </cell>
        </row>
        <row r="1194">
          <cell r="A1194" t="str">
            <v>UPFK</v>
          </cell>
          <cell r="B1194">
            <v>388517</v>
          </cell>
          <cell r="C1194" t="str">
            <v>Одеська філія АКБ "СЄБ"</v>
          </cell>
        </row>
        <row r="1195">
          <cell r="A1195" t="str">
            <v>UPFU</v>
          </cell>
          <cell r="B1195">
            <v>388528</v>
          </cell>
          <cell r="C1195" t="str">
            <v>Ф"Одес.РУ"ВАТ"КБ"Експобанк"</v>
          </cell>
        </row>
        <row r="1196">
          <cell r="A1196" t="str">
            <v>UPFX</v>
          </cell>
          <cell r="B1196">
            <v>388539</v>
          </cell>
          <cell r="C1196" t="str">
            <v>Ф.АБ"АвтоЗАЗбанк"в м. Одеса</v>
          </cell>
        </row>
        <row r="1197">
          <cell r="A1197" t="str">
            <v>UPFY</v>
          </cell>
          <cell r="B1197">
            <v>388540</v>
          </cell>
          <cell r="C1197" t="str">
            <v>Одеська філія АТ "УФГ"</v>
          </cell>
        </row>
        <row r="1198">
          <cell r="A1198" t="str">
            <v>UPGA</v>
          </cell>
          <cell r="B1198">
            <v>328629</v>
          </cell>
          <cell r="C1198" t="str">
            <v>Ф-я Укрексімбанк, Ізмаїл</v>
          </cell>
        </row>
        <row r="1199">
          <cell r="A1199" t="str">
            <v>UPGB</v>
          </cell>
          <cell r="B1199">
            <v>328618</v>
          </cell>
          <cell r="C1199" t="str">
            <v>Ф-я Укрексімбанк, Одеса</v>
          </cell>
        </row>
        <row r="1200">
          <cell r="A1200" t="str">
            <v>UPHA</v>
          </cell>
          <cell r="B1200">
            <v>328027</v>
          </cell>
          <cell r="C1200" t="str">
            <v>Упр. НБУ в Одеській обл.</v>
          </cell>
        </row>
        <row r="1201">
          <cell r="A1201" t="str">
            <v>UPIA</v>
          </cell>
          <cell r="B1201">
            <v>328102</v>
          </cell>
          <cell r="C1201" t="str">
            <v>АКБ "Одеса-Банк"</v>
          </cell>
        </row>
        <row r="1202">
          <cell r="A1202" t="str">
            <v>UPIB</v>
          </cell>
          <cell r="B1202">
            <v>328685</v>
          </cell>
          <cell r="C1202" t="str">
            <v>АКБ "Фінбанк"</v>
          </cell>
        </row>
        <row r="1203">
          <cell r="A1203" t="str">
            <v>UPIE</v>
          </cell>
          <cell r="B1203">
            <v>328168</v>
          </cell>
          <cell r="C1203" t="str">
            <v>ВАТ "МТБ"</v>
          </cell>
        </row>
        <row r="1204">
          <cell r="A1204" t="str">
            <v>UPIF</v>
          </cell>
          <cell r="B1204">
            <v>328180</v>
          </cell>
          <cell r="C1204" t="str">
            <v>АКБ"ПОРТО-ФРАНКО"</v>
          </cell>
        </row>
        <row r="1205">
          <cell r="A1205" t="str">
            <v>UPII</v>
          </cell>
          <cell r="B1205">
            <v>328209</v>
          </cell>
          <cell r="C1205" t="str">
            <v>Акціонерний банк"Південний"</v>
          </cell>
        </row>
        <row r="1206">
          <cell r="A1206" t="str">
            <v>UPIJ</v>
          </cell>
          <cell r="B1206">
            <v>328210</v>
          </cell>
          <cell r="C1206" t="str">
            <v>АКБ "Інвестбанк"</v>
          </cell>
        </row>
        <row r="1207">
          <cell r="A1207" t="str">
            <v>UPIK</v>
          </cell>
          <cell r="B1207">
            <v>328663</v>
          </cell>
          <cell r="C1207" t="str">
            <v>ФАБ "Південний" у м.Іллічів</v>
          </cell>
        </row>
        <row r="1208">
          <cell r="A1208" t="str">
            <v>UPIL</v>
          </cell>
          <cell r="B1208">
            <v>328715</v>
          </cell>
          <cell r="C1208" t="str">
            <v>ТФ АКБ "Чор.банк р.та рек."</v>
          </cell>
        </row>
        <row r="1209">
          <cell r="A1209" t="str">
            <v>UPIM</v>
          </cell>
          <cell r="B1209">
            <v>328964</v>
          </cell>
          <cell r="C1209" t="str">
            <v>ФАБ "Південний" в м. Одеса</v>
          </cell>
        </row>
        <row r="1210">
          <cell r="A1210" t="str">
            <v>UPIN</v>
          </cell>
          <cell r="B1210">
            <v>328696</v>
          </cell>
          <cell r="C1210" t="str">
            <v>Одес.ф. АТ "Укрінбанк"</v>
          </cell>
        </row>
        <row r="1211">
          <cell r="A1211" t="str">
            <v>UPIP</v>
          </cell>
          <cell r="B1211">
            <v>328588</v>
          </cell>
          <cell r="C1211" t="str">
            <v>Друга ОФ ВАТАБ "Укргазбанк"</v>
          </cell>
        </row>
        <row r="1212">
          <cell r="A1212" t="str">
            <v>UPIQ</v>
          </cell>
          <cell r="B1212">
            <v>328599</v>
          </cell>
          <cell r="C1212" t="str">
            <v>ТОВ "ФІНРОСТБАНК"</v>
          </cell>
        </row>
        <row r="1213">
          <cell r="A1213" t="str">
            <v>UPIR</v>
          </cell>
          <cell r="B1213">
            <v>328759</v>
          </cell>
          <cell r="C1213" t="str">
            <v>ОФАБ "Укргазбанк", м. Одеса</v>
          </cell>
        </row>
        <row r="1214">
          <cell r="A1214" t="str">
            <v>UPIU</v>
          </cell>
          <cell r="B1214">
            <v>328760</v>
          </cell>
          <cell r="C1214" t="str">
            <v>КБ ТОВ "Місто Банк"</v>
          </cell>
        </row>
        <row r="1215">
          <cell r="A1215" t="str">
            <v>UPIW</v>
          </cell>
          <cell r="B1215">
            <v>328094</v>
          </cell>
          <cell r="C1215" t="str">
            <v>ФАКБ "Інвестбанк" у м Одеса</v>
          </cell>
        </row>
        <row r="1216">
          <cell r="A1216" t="str">
            <v>UPIX</v>
          </cell>
          <cell r="B1216">
            <v>328191</v>
          </cell>
          <cell r="C1216" t="str">
            <v>Філія ЗАТ "ПУМБ" в м. Одесі</v>
          </cell>
        </row>
        <row r="1217">
          <cell r="A1217" t="str">
            <v>UPJA</v>
          </cell>
          <cell r="B1217">
            <v>328384</v>
          </cell>
          <cell r="C1217" t="str">
            <v>АКБ "ІМЕКСБАНК"</v>
          </cell>
        </row>
        <row r="1218">
          <cell r="A1218" t="str">
            <v>UPJB</v>
          </cell>
          <cell r="B1218">
            <v>328975</v>
          </cell>
          <cell r="C1218" t="str">
            <v>ВАТКБ"Надра"Одеське РУ</v>
          </cell>
        </row>
        <row r="1219">
          <cell r="A1219" t="str">
            <v>UPJC</v>
          </cell>
          <cell r="B1219">
            <v>328726</v>
          </cell>
          <cell r="C1219" t="str">
            <v>Одеська Ф.ВАТ"ВІЕЙБІБАНК"</v>
          </cell>
        </row>
        <row r="1220">
          <cell r="A1220" t="str">
            <v>UPJD</v>
          </cell>
          <cell r="B1220">
            <v>328704</v>
          </cell>
          <cell r="C1220" t="str">
            <v>Ф.Южного ГРУ Приватбанку</v>
          </cell>
        </row>
        <row r="1221">
          <cell r="A1221" t="str">
            <v>UPJG</v>
          </cell>
          <cell r="B1221">
            <v>328351</v>
          </cell>
          <cell r="C1221" t="str">
            <v>ОД. "Райффайзен Банк Аваль"</v>
          </cell>
        </row>
        <row r="1222">
          <cell r="A1222" t="str">
            <v>UPJJ</v>
          </cell>
          <cell r="B1222">
            <v>328823</v>
          </cell>
          <cell r="C1222" t="str">
            <v>Ф ОРУ ВАТ "Б"Фінанси та Кр"</v>
          </cell>
        </row>
        <row r="1223">
          <cell r="A1223" t="str">
            <v>UPJK</v>
          </cell>
          <cell r="B1223">
            <v>328878</v>
          </cell>
          <cell r="C1223" t="str">
            <v>ФІЛІЯ ВАТ "МТБ" У М.ОДЕСІ</v>
          </cell>
        </row>
        <row r="1224">
          <cell r="A1224" t="str">
            <v>UPJL</v>
          </cell>
          <cell r="B1224">
            <v>328771</v>
          </cell>
          <cell r="C1224" t="str">
            <v>ОФ"БАНК ПЕТРОКОММЕРЦ-УКРАЇН</v>
          </cell>
        </row>
        <row r="1225">
          <cell r="A1225" t="str">
            <v>UPJN</v>
          </cell>
          <cell r="B1225">
            <v>328801</v>
          </cell>
          <cell r="C1225" t="str">
            <v>Одеська ФАБ "Експрес-Банк"</v>
          </cell>
        </row>
        <row r="1226">
          <cell r="A1226" t="str">
            <v>UPJO</v>
          </cell>
          <cell r="B1226">
            <v>388755</v>
          </cell>
          <cell r="C1226" t="str">
            <v>ФАКБ "НК" в м.Одеса</v>
          </cell>
        </row>
        <row r="1227">
          <cell r="A1227" t="str">
            <v>UPJP</v>
          </cell>
          <cell r="B1227">
            <v>328812</v>
          </cell>
          <cell r="C1227" t="str">
            <v>ОФ ВАТ "ПІРЕУС БАНК МКБ"</v>
          </cell>
        </row>
        <row r="1228">
          <cell r="A1228" t="str">
            <v>UPJR</v>
          </cell>
          <cell r="B1228">
            <v>328889</v>
          </cell>
          <cell r="C1228" t="str">
            <v>ОФ КБ "Західінкомбанк" ТзОВ</v>
          </cell>
        </row>
        <row r="1229">
          <cell r="A1229" t="str">
            <v>UPJS</v>
          </cell>
          <cell r="B1229">
            <v>328890</v>
          </cell>
          <cell r="C1229" t="str">
            <v>ФАБ "ПІВДЕННИЙ" в м.Ізмаїлі</v>
          </cell>
        </row>
        <row r="1230">
          <cell r="A1230" t="str">
            <v>UPJU</v>
          </cell>
          <cell r="B1230">
            <v>388498</v>
          </cell>
          <cell r="C1230" t="str">
            <v>ФІЛІЯ ВАТ "МТБ" У М.ІЛЛІЧІВ</v>
          </cell>
        </row>
        <row r="1231">
          <cell r="A1231" t="str">
            <v>UPJV</v>
          </cell>
          <cell r="B1231">
            <v>328986</v>
          </cell>
          <cell r="C1231" t="str">
            <v>Філія ЗАТ "ОТП Банк"</v>
          </cell>
        </row>
        <row r="1232">
          <cell r="A1232" t="str">
            <v>UPJW</v>
          </cell>
          <cell r="B1232">
            <v>388324</v>
          </cell>
          <cell r="C1232" t="str">
            <v>Одеська ФВАТ КБ "Хрещатик"</v>
          </cell>
        </row>
        <row r="1233">
          <cell r="A1233" t="str">
            <v>UPJX</v>
          </cell>
          <cell r="B1233">
            <v>388409</v>
          </cell>
          <cell r="C1233" t="str">
            <v>Одеська філія АКБ "Форум"</v>
          </cell>
        </row>
        <row r="1234">
          <cell r="A1234" t="str">
            <v>UPJZ</v>
          </cell>
          <cell r="B1234">
            <v>388313</v>
          </cell>
          <cell r="C1234" t="str">
            <v>ТОВ КБ "СКБ"</v>
          </cell>
        </row>
        <row r="1235">
          <cell r="A1235" t="str">
            <v>UPKA</v>
          </cell>
          <cell r="B1235">
            <v>388410</v>
          </cell>
          <cell r="C1235" t="str">
            <v>Одеська філія ВАТ ВТБ Банк</v>
          </cell>
        </row>
        <row r="1236">
          <cell r="A1236" t="str">
            <v>UPKC</v>
          </cell>
          <cell r="B1236">
            <v>388432</v>
          </cell>
          <cell r="C1236" t="str">
            <v>ОДЕСЬКА Ф-Я ТОВ"УКРПРОМБАНК</v>
          </cell>
        </row>
        <row r="1237">
          <cell r="A1237" t="str">
            <v>UPKH</v>
          </cell>
          <cell r="B1237">
            <v>388335</v>
          </cell>
          <cell r="C1237" t="str">
            <v>Філія ОД АТ"ІНДЕКС-БАНК"</v>
          </cell>
        </row>
        <row r="1238">
          <cell r="A1238" t="str">
            <v>UPKI</v>
          </cell>
          <cell r="B1238">
            <v>388476</v>
          </cell>
          <cell r="C1238" t="str">
            <v>Ф ВАТ "ПершІнвБ" в м.Одеса</v>
          </cell>
        </row>
        <row r="1239">
          <cell r="A1239" t="str">
            <v>UPKK</v>
          </cell>
          <cell r="B1239">
            <v>388443</v>
          </cell>
          <cell r="C1239" t="str">
            <v>Одеська філія ВАТ "УБРП"</v>
          </cell>
        </row>
        <row r="1240">
          <cell r="A1240" t="str">
            <v>UPKR</v>
          </cell>
          <cell r="B1240">
            <v>388454</v>
          </cell>
          <cell r="C1240" t="str">
            <v>Одеська ФАБ"БРОКБІЗНЕСБАНК"</v>
          </cell>
        </row>
        <row r="1241">
          <cell r="A1241" t="str">
            <v>UPLB</v>
          </cell>
          <cell r="B1241">
            <v>328845</v>
          </cell>
          <cell r="C1241" t="str">
            <v>ФОдеське обласне упрВАТОщад</v>
          </cell>
        </row>
        <row r="1242">
          <cell r="A1242" t="str">
            <v>UPLE</v>
          </cell>
          <cell r="B1242">
            <v>388078</v>
          </cell>
          <cell r="C1242" t="str">
            <v>ФОдеське міське віддВАТОщад</v>
          </cell>
        </row>
        <row r="1243">
          <cell r="A1243" t="str">
            <v>UPLK</v>
          </cell>
          <cell r="B1243">
            <v>388261</v>
          </cell>
          <cell r="C1243" t="str">
            <v>ФАнаньївське відділеВАТОщад</v>
          </cell>
        </row>
        <row r="1244">
          <cell r="A1244" t="str">
            <v>UPLL</v>
          </cell>
          <cell r="B1244">
            <v>388142</v>
          </cell>
          <cell r="C1244" t="str">
            <v>ФАрцизьке відділенняВАТОщад</v>
          </cell>
        </row>
        <row r="1245">
          <cell r="A1245" t="str">
            <v>UPLM</v>
          </cell>
          <cell r="B1245">
            <v>388153</v>
          </cell>
          <cell r="C1245" t="str">
            <v>ФБалтське відділенняВАТОщад</v>
          </cell>
        </row>
        <row r="1246">
          <cell r="A1246" t="str">
            <v>UPLO</v>
          </cell>
          <cell r="B1246">
            <v>388045</v>
          </cell>
          <cell r="C1246" t="str">
            <v>ФБiляївське відділенВАТОщад</v>
          </cell>
        </row>
        <row r="1247">
          <cell r="A1247" t="str">
            <v>UPLP</v>
          </cell>
          <cell r="B1247">
            <v>388186</v>
          </cell>
          <cell r="C1247" t="str">
            <v>ФБерезівське відділеВАТОщад</v>
          </cell>
        </row>
        <row r="1248">
          <cell r="A1248" t="str">
            <v>UPLQ</v>
          </cell>
          <cell r="B1248">
            <v>388197</v>
          </cell>
          <cell r="C1248" t="str">
            <v>ФБолградське відділеВАТОщад</v>
          </cell>
        </row>
        <row r="1249">
          <cell r="A1249" t="str">
            <v>UPLR</v>
          </cell>
          <cell r="B1249">
            <v>388108</v>
          </cell>
          <cell r="C1249" t="str">
            <v>ФВеликомихайлівське ВАТОщад</v>
          </cell>
        </row>
        <row r="1250">
          <cell r="A1250" t="str">
            <v>UPLS</v>
          </cell>
          <cell r="B1250">
            <v>388119</v>
          </cell>
          <cell r="C1250" t="str">
            <v>ФІванівське відділенВАТОщад</v>
          </cell>
        </row>
        <row r="1251">
          <cell r="A1251" t="str">
            <v>UPLT</v>
          </cell>
          <cell r="B1251">
            <v>388120</v>
          </cell>
          <cell r="C1251" t="str">
            <v>ФІзмаїльське відділеВАТОщад</v>
          </cell>
        </row>
        <row r="1252">
          <cell r="A1252" t="str">
            <v>UPLU</v>
          </cell>
          <cell r="B1252">
            <v>388238</v>
          </cell>
          <cell r="C1252" t="str">
            <v>ФІллічівське відділеВАТОщад</v>
          </cell>
        </row>
        <row r="1253">
          <cell r="A1253" t="str">
            <v>UPLV</v>
          </cell>
          <cell r="B1253">
            <v>388249</v>
          </cell>
          <cell r="C1253" t="str">
            <v>ФКілійське відділеннВАТОщад</v>
          </cell>
        </row>
        <row r="1254">
          <cell r="A1254" t="str">
            <v>UPLX</v>
          </cell>
          <cell r="B1254">
            <v>388391</v>
          </cell>
          <cell r="C1254" t="str">
            <v>ФКомінтернівське відВАТОщад</v>
          </cell>
        </row>
        <row r="1255">
          <cell r="A1255" t="str">
            <v>UPLY</v>
          </cell>
          <cell r="B1255">
            <v>388272</v>
          </cell>
          <cell r="C1255" t="str">
            <v>ФКотовське відділеннВАТОщад</v>
          </cell>
        </row>
        <row r="1256">
          <cell r="A1256" t="str">
            <v>UPLZ</v>
          </cell>
          <cell r="B1256">
            <v>388283</v>
          </cell>
          <cell r="C1256" t="str">
            <v>ФКрасноокнянське відВАТОщад</v>
          </cell>
        </row>
        <row r="1257">
          <cell r="A1257" t="str">
            <v>UPMA</v>
          </cell>
          <cell r="B1257">
            <v>388164</v>
          </cell>
          <cell r="C1257" t="str">
            <v>ФЛюбашівське відділеВАТОщад</v>
          </cell>
        </row>
        <row r="1258">
          <cell r="A1258" t="str">
            <v>UPMB</v>
          </cell>
          <cell r="B1258">
            <v>388175</v>
          </cell>
          <cell r="C1258" t="str">
            <v>ФМиколаївське відділВАТОщад</v>
          </cell>
        </row>
        <row r="1259">
          <cell r="A1259" t="str">
            <v>UPMD</v>
          </cell>
          <cell r="B1259">
            <v>388227</v>
          </cell>
          <cell r="C1259" t="str">
            <v>ФРоздільнянське віддВАТОщад</v>
          </cell>
        </row>
        <row r="1260">
          <cell r="A1260" t="str">
            <v>UPME</v>
          </cell>
          <cell r="B1260">
            <v>388205</v>
          </cell>
          <cell r="C1260" t="str">
            <v>ФРенійське відділеннВАТОщад</v>
          </cell>
        </row>
        <row r="1261">
          <cell r="A1261" t="str">
            <v>UPMG</v>
          </cell>
          <cell r="B1261">
            <v>388357</v>
          </cell>
          <cell r="C1261" t="str">
            <v>ФСаратське відділеннВАТОщад</v>
          </cell>
        </row>
        <row r="1262">
          <cell r="A1262" t="str">
            <v>UPMH</v>
          </cell>
          <cell r="B1262">
            <v>388368</v>
          </cell>
          <cell r="C1262" t="str">
            <v>ФТарутинське відділеВАТОщад</v>
          </cell>
        </row>
        <row r="1263">
          <cell r="A1263" t="str">
            <v>UPMI</v>
          </cell>
          <cell r="B1263">
            <v>388379</v>
          </cell>
          <cell r="C1263" t="str">
            <v>ФТатарбунарське віддВАТОщад</v>
          </cell>
        </row>
        <row r="1264">
          <cell r="A1264" t="str">
            <v>UPMJ</v>
          </cell>
          <cell r="B1264">
            <v>388380</v>
          </cell>
          <cell r="C1264" t="str">
            <v>ФФрунзівське відділеВАТОщад</v>
          </cell>
        </row>
        <row r="1265">
          <cell r="A1265" t="str">
            <v>UPNG</v>
          </cell>
          <cell r="B1265">
            <v>388487</v>
          </cell>
          <cell r="C1265" t="str">
            <v>Одеська ФВАТ"Кредитпромбанк</v>
          </cell>
        </row>
        <row r="1266">
          <cell r="A1266" t="str">
            <v>UPNH</v>
          </cell>
          <cell r="B1266">
            <v>388584</v>
          </cell>
          <cell r="C1266" t="str">
            <v>ОДЕСЬКАФ АКБ "ІМЕКСБАНК"</v>
          </cell>
        </row>
        <row r="1267">
          <cell r="A1267" t="str">
            <v>UPNI</v>
          </cell>
          <cell r="B1267">
            <v>388573</v>
          </cell>
          <cell r="C1267" t="str">
            <v>Одеська філіяВАТ"КРЕДОБАНК"</v>
          </cell>
        </row>
        <row r="1268">
          <cell r="A1268" t="str">
            <v>UPNM</v>
          </cell>
          <cell r="B1268">
            <v>388603</v>
          </cell>
          <cell r="C1268" t="str">
            <v>Одеська Ф КБТОВ"Місто Банк"</v>
          </cell>
        </row>
        <row r="1269">
          <cell r="A1269" t="str">
            <v>UPQK</v>
          </cell>
          <cell r="B1269">
            <v>828011</v>
          </cell>
          <cell r="C1269" t="str">
            <v>ГУДКУ в Одеській області</v>
          </cell>
        </row>
        <row r="1270">
          <cell r="A1270" t="str">
            <v>UPW1</v>
          </cell>
          <cell r="B1270">
            <v>328953</v>
          </cell>
          <cell r="C1270" t="str">
            <v>ФАТ "УФГ", м.Одеса</v>
          </cell>
        </row>
        <row r="1271">
          <cell r="A1271" t="str">
            <v>UPW2</v>
          </cell>
          <cell r="B1271">
            <v>328931</v>
          </cell>
          <cell r="C1271" t="str">
            <v>Перша ФАТ "УФГ", м.Одеса</v>
          </cell>
        </row>
        <row r="1272">
          <cell r="A1272" t="str">
            <v>UPW3</v>
          </cell>
          <cell r="B1272">
            <v>328942</v>
          </cell>
          <cell r="C1272" t="str">
            <v>ОДЕСЬКА ОБЛАСНА Ф-Я АТ УФГ</v>
          </cell>
        </row>
        <row r="1273">
          <cell r="A1273" t="str">
            <v>UPW4</v>
          </cell>
          <cell r="B1273">
            <v>388294</v>
          </cell>
          <cell r="C1273" t="str">
            <v>Приморська ФАТ УФГ, м.Одеса</v>
          </cell>
        </row>
        <row r="1274">
          <cell r="A1274" t="str">
            <v>UQAA</v>
          </cell>
          <cell r="B1274">
            <v>331069</v>
          </cell>
          <cell r="C1274" t="str">
            <v>Ф."ВІДДІЛЕН. ПІБ,М.ПОЛТАВА"</v>
          </cell>
        </row>
        <row r="1275">
          <cell r="A1275" t="str">
            <v>UQAC</v>
          </cell>
          <cell r="B1275">
            <v>331133</v>
          </cell>
          <cell r="C1275" t="str">
            <v>Ф."ВІД.ПІБ В М.КОМСОМ.ПОЛТ"</v>
          </cell>
        </row>
        <row r="1276">
          <cell r="A1276" t="str">
            <v>UQAD</v>
          </cell>
          <cell r="B1276">
            <v>331144</v>
          </cell>
          <cell r="C1276" t="str">
            <v>Ф.ВІД.ПІБ В М.КРЕМЕНЧУК ПОЛ</v>
          </cell>
        </row>
        <row r="1277">
          <cell r="A1277" t="str">
            <v>UQCA</v>
          </cell>
          <cell r="B1277">
            <v>331014</v>
          </cell>
          <cell r="C1277" t="str">
            <v>ПОЛТАВСЬКА ОБЛ. ФІЛІЯ УСБ</v>
          </cell>
        </row>
        <row r="1278">
          <cell r="A1278" t="str">
            <v>UQFA</v>
          </cell>
          <cell r="B1278">
            <v>331036</v>
          </cell>
          <cell r="C1278" t="str">
            <v>Полт.ф-яАБ"КиївськаРусь"</v>
          </cell>
        </row>
        <row r="1279">
          <cell r="A1279" t="str">
            <v>UQFC</v>
          </cell>
          <cell r="B1279">
            <v>331928</v>
          </cell>
          <cell r="C1279" t="str">
            <v>Ф"Полт.РУ"ВАТ"КБ"Експобанк"</v>
          </cell>
        </row>
        <row r="1280">
          <cell r="A1280" t="str">
            <v>UQFD</v>
          </cell>
          <cell r="B1280">
            <v>331939</v>
          </cell>
          <cell r="C1280" t="str">
            <v>ПФ ВАТ "Інпромбанк"</v>
          </cell>
        </row>
        <row r="1281">
          <cell r="A1281" t="str">
            <v>UQGA</v>
          </cell>
          <cell r="B1281">
            <v>331649</v>
          </cell>
          <cell r="C1281" t="str">
            <v>Ф-я Укрексімбанк, Полтава</v>
          </cell>
        </row>
        <row r="1282">
          <cell r="A1282" t="str">
            <v>UQHA</v>
          </cell>
          <cell r="B1282">
            <v>331047</v>
          </cell>
          <cell r="C1282" t="str">
            <v>Упр. НБУ в Полтавській обл.</v>
          </cell>
        </row>
        <row r="1283">
          <cell r="A1283" t="str">
            <v>UQIA</v>
          </cell>
          <cell r="B1283">
            <v>331489</v>
          </cell>
          <cell r="C1283" t="str">
            <v>АБ "ПОЛТАВА-БАНК"</v>
          </cell>
        </row>
        <row r="1284">
          <cell r="A1284" t="str">
            <v>UQID</v>
          </cell>
          <cell r="B1284">
            <v>331423</v>
          </cell>
          <cell r="C1284" t="str">
            <v>КФ ПАБ "ПОЛТАВА-БАНК"</v>
          </cell>
        </row>
        <row r="1285">
          <cell r="A1285" t="str">
            <v>UQIE</v>
          </cell>
          <cell r="B1285">
            <v>331177</v>
          </cell>
          <cell r="C1285" t="str">
            <v>Кременчуцька ФАТ"Укрінбанк"</v>
          </cell>
        </row>
        <row r="1286">
          <cell r="A1286" t="str">
            <v>UQIH</v>
          </cell>
          <cell r="B1286">
            <v>331100</v>
          </cell>
          <cell r="C1286" t="str">
            <v>ВАТ АКБ "АВТОКРАЗБАНК"</v>
          </cell>
        </row>
        <row r="1287">
          <cell r="A1287" t="str">
            <v>UQII</v>
          </cell>
          <cell r="B1287">
            <v>331810</v>
          </cell>
          <cell r="C1287" t="str">
            <v>ПФ ВАТ Банку "БІГ Енергія"</v>
          </cell>
        </row>
        <row r="1288">
          <cell r="A1288" t="str">
            <v>UQIK</v>
          </cell>
          <cell r="B1288">
            <v>331360</v>
          </cell>
          <cell r="C1288" t="str">
            <v>ГАДЯЦЬКА ФАБ "ПОЛТАВА-БАНК</v>
          </cell>
        </row>
        <row r="1289">
          <cell r="A1289" t="str">
            <v>UQIL</v>
          </cell>
          <cell r="B1289">
            <v>331401</v>
          </cell>
          <cell r="C1289" t="str">
            <v>ПОЛ.ФІЛ.(ПРУ) КБ"ПРИВАТБАНК</v>
          </cell>
        </row>
        <row r="1290">
          <cell r="A1290" t="str">
            <v>UQIT</v>
          </cell>
          <cell r="B1290">
            <v>331605</v>
          </cell>
          <cell r="C1290" t="str">
            <v>Пол.ОДРайффайзен Банк Аваль</v>
          </cell>
        </row>
        <row r="1291">
          <cell r="A1291" t="str">
            <v>UQIW</v>
          </cell>
          <cell r="B1291">
            <v>331508</v>
          </cell>
          <cell r="C1291" t="str">
            <v>ЛУБЕНС. ФАБ "ПОЛТАВА-БАНК"</v>
          </cell>
        </row>
        <row r="1292">
          <cell r="A1292" t="str">
            <v>UQIZ</v>
          </cell>
          <cell r="B1292">
            <v>331768</v>
          </cell>
          <cell r="C1292" t="str">
            <v>АК "ПФБ"</v>
          </cell>
        </row>
        <row r="1293">
          <cell r="A1293" t="str">
            <v>UQJB</v>
          </cell>
          <cell r="B1293">
            <v>331304</v>
          </cell>
          <cell r="C1293" t="str">
            <v>Крем. ФАКБ "ІНДУСТРІАЛБАНК"</v>
          </cell>
        </row>
        <row r="1294">
          <cell r="A1294" t="str">
            <v>UQJD</v>
          </cell>
          <cell r="B1294">
            <v>331616</v>
          </cell>
          <cell r="C1294" t="str">
            <v>ПФ АКБ "ЗОЛОТІ ВОРОТА"</v>
          </cell>
        </row>
        <row r="1295">
          <cell r="A1295" t="str">
            <v>UQJE</v>
          </cell>
          <cell r="B1295">
            <v>331564</v>
          </cell>
          <cell r="C1295" t="str">
            <v>Ф ПРРУ ВАТ"Б"Фін та Кр"</v>
          </cell>
        </row>
        <row r="1296">
          <cell r="A1296" t="str">
            <v>UQJG</v>
          </cell>
          <cell r="B1296">
            <v>331746</v>
          </cell>
          <cell r="C1296" t="str">
            <v>ФАКБ "НК"в м.Лубни</v>
          </cell>
        </row>
        <row r="1297">
          <cell r="A1297" t="str">
            <v>UQJH</v>
          </cell>
          <cell r="B1297">
            <v>331520</v>
          </cell>
          <cell r="C1297" t="str">
            <v>ПОЛТ ФВАТАБ "УКРГАЗБАНК"</v>
          </cell>
        </row>
        <row r="1298">
          <cell r="A1298" t="str">
            <v>UQJI</v>
          </cell>
          <cell r="B1298">
            <v>331650</v>
          </cell>
          <cell r="C1298" t="str">
            <v>Кременчуцька філія АКБ"СЄБ"</v>
          </cell>
        </row>
        <row r="1299">
          <cell r="A1299" t="str">
            <v>UQJJ</v>
          </cell>
          <cell r="B1299">
            <v>331661</v>
          </cell>
          <cell r="C1299" t="str">
            <v>Ф."Пол.дир."АТ"ІНДЕКС-БАНК"</v>
          </cell>
        </row>
        <row r="1300">
          <cell r="A1300" t="str">
            <v>UQJK</v>
          </cell>
          <cell r="B1300">
            <v>331757</v>
          </cell>
          <cell r="C1300" t="str">
            <v>Полтавська ф-я "МЕГАБАНК"</v>
          </cell>
        </row>
        <row r="1301">
          <cell r="A1301" t="str">
            <v>UQJN</v>
          </cell>
          <cell r="B1301">
            <v>331791</v>
          </cell>
          <cell r="C1301" t="str">
            <v>Полтавська філ.Приватінвест</v>
          </cell>
        </row>
        <row r="1302">
          <cell r="A1302" t="str">
            <v>UQJP</v>
          </cell>
          <cell r="B1302">
            <v>331809</v>
          </cell>
          <cell r="C1302" t="str">
            <v>Ф ВАТ КБ"Надра"ПолтавськеРУ</v>
          </cell>
        </row>
        <row r="1303">
          <cell r="A1303" t="str">
            <v>UQJV</v>
          </cell>
          <cell r="B1303">
            <v>331821</v>
          </cell>
          <cell r="C1303" t="str">
            <v>Полтав.ф-я ТОВ"УКРПРОМБАНК"</v>
          </cell>
        </row>
        <row r="1304">
          <cell r="A1304" t="str">
            <v>UQJW</v>
          </cell>
          <cell r="B1304">
            <v>331832</v>
          </cell>
          <cell r="C1304" t="str">
            <v>Ф"ПРУ"ВАТ"Б" Фін. та Кред."</v>
          </cell>
        </row>
        <row r="1305">
          <cell r="A1305" t="str">
            <v>UQKA</v>
          </cell>
          <cell r="B1305">
            <v>331843</v>
          </cell>
          <cell r="C1305" t="str">
            <v>ПОЛТАВСЬКАФ АКБ "ІМЕКСБАНК"</v>
          </cell>
        </row>
        <row r="1306">
          <cell r="A1306" t="str">
            <v>UQKI</v>
          </cell>
          <cell r="B1306">
            <v>331854</v>
          </cell>
          <cell r="C1306" t="str">
            <v>Кремен.ФВАТ"Кредитпромбанк"</v>
          </cell>
        </row>
        <row r="1307">
          <cell r="A1307" t="str">
            <v>UQKV</v>
          </cell>
          <cell r="B1307">
            <v>331876</v>
          </cell>
          <cell r="C1307" t="str">
            <v>Полтавська Ф ВАТ ВТБ Банк</v>
          </cell>
        </row>
        <row r="1308">
          <cell r="A1308" t="str">
            <v>UQKX</v>
          </cell>
          <cell r="B1308">
            <v>331973</v>
          </cell>
          <cell r="C1308" t="str">
            <v>ФІЛІЯ ВАТ"МТБ" У М.ПОЛТАВІ</v>
          </cell>
        </row>
        <row r="1309">
          <cell r="A1309" t="str">
            <v>UQKY</v>
          </cell>
          <cell r="B1309">
            <v>331984</v>
          </cell>
          <cell r="C1309" t="str">
            <v>Кременчуцька Ф АКБ "Форум"</v>
          </cell>
        </row>
        <row r="1310">
          <cell r="A1310" t="str">
            <v>UQKZ</v>
          </cell>
          <cell r="B1310">
            <v>331995</v>
          </cell>
          <cell r="C1310" t="str">
            <v>Полтавська філія АКБ"Форум"</v>
          </cell>
        </row>
        <row r="1311">
          <cell r="A1311" t="str">
            <v>UQLA</v>
          </cell>
          <cell r="B1311">
            <v>331467</v>
          </cell>
          <cell r="C1311" t="str">
            <v>ФПолтавське обласне ВАТОщад</v>
          </cell>
        </row>
        <row r="1312">
          <cell r="A1312" t="str">
            <v>UQLD</v>
          </cell>
          <cell r="B1312">
            <v>391098</v>
          </cell>
          <cell r="C1312" t="str">
            <v>ФОктябрське відділенВАТОщад</v>
          </cell>
        </row>
        <row r="1313">
          <cell r="A1313" t="str">
            <v>UQLE</v>
          </cell>
          <cell r="B1313">
            <v>391139</v>
          </cell>
          <cell r="C1313" t="str">
            <v>ФМіське відділення №ВАТОщад</v>
          </cell>
        </row>
        <row r="1314">
          <cell r="A1314" t="str">
            <v>UQLF</v>
          </cell>
          <cell r="B1314">
            <v>391010</v>
          </cell>
          <cell r="C1314" t="str">
            <v>ФВеликобагачанське вВАТОщад</v>
          </cell>
        </row>
        <row r="1315">
          <cell r="A1315" t="str">
            <v>UQLG</v>
          </cell>
          <cell r="B1315">
            <v>391021</v>
          </cell>
          <cell r="C1315" t="str">
            <v>ФГадяцьке відділенняВАТОщад</v>
          </cell>
        </row>
        <row r="1316">
          <cell r="A1316" t="str">
            <v>UQLH</v>
          </cell>
          <cell r="B1316">
            <v>391032</v>
          </cell>
          <cell r="C1316" t="str">
            <v>ФГлобинське відділенВАТОщад</v>
          </cell>
        </row>
        <row r="1317">
          <cell r="A1317" t="str">
            <v>UQLI</v>
          </cell>
          <cell r="B1317">
            <v>391043</v>
          </cell>
          <cell r="C1317" t="str">
            <v>ФГребінківське віддіВАТОщад</v>
          </cell>
        </row>
        <row r="1318">
          <cell r="A1318" t="str">
            <v>UQLJ</v>
          </cell>
          <cell r="B1318">
            <v>391151</v>
          </cell>
          <cell r="C1318" t="str">
            <v>ФДиканське відділеннВАТОщад</v>
          </cell>
        </row>
        <row r="1319">
          <cell r="A1319" t="str">
            <v>UQLK</v>
          </cell>
          <cell r="B1319">
            <v>391162</v>
          </cell>
          <cell r="C1319" t="str">
            <v>ФЗіньківське відділеВАТОщад</v>
          </cell>
        </row>
        <row r="1320">
          <cell r="A1320" t="str">
            <v>UQLL</v>
          </cell>
          <cell r="B1320">
            <v>391173</v>
          </cell>
          <cell r="C1320" t="str">
            <v>ФКарлівське відділенВАТОщад</v>
          </cell>
        </row>
        <row r="1321">
          <cell r="A1321" t="str">
            <v>UQLP</v>
          </cell>
          <cell r="B1321">
            <v>391087</v>
          </cell>
          <cell r="C1321" t="str">
            <v>ФКотелевське відділеВАТОщад</v>
          </cell>
        </row>
        <row r="1322">
          <cell r="A1322" t="str">
            <v>UQLQ</v>
          </cell>
          <cell r="B1322">
            <v>391128</v>
          </cell>
          <cell r="C1322" t="str">
            <v>ФЛохвицьке відділеннВАТОщад</v>
          </cell>
        </row>
        <row r="1323">
          <cell r="A1323" t="str">
            <v>UQLR</v>
          </cell>
          <cell r="B1323">
            <v>391269</v>
          </cell>
          <cell r="C1323" t="str">
            <v>ФЛубенське відділеннВАТОщад</v>
          </cell>
        </row>
        <row r="1324">
          <cell r="A1324" t="str">
            <v>UQLT</v>
          </cell>
          <cell r="B1324">
            <v>391258</v>
          </cell>
          <cell r="C1324" t="str">
            <v>ФМиргородське відділВАТОщад</v>
          </cell>
        </row>
        <row r="1325">
          <cell r="A1325" t="str">
            <v>UQLW</v>
          </cell>
          <cell r="B1325">
            <v>391281</v>
          </cell>
          <cell r="C1325" t="str">
            <v>ФПирятинське відділеВАТОщад</v>
          </cell>
        </row>
        <row r="1326">
          <cell r="A1326" t="str">
            <v>UQLY</v>
          </cell>
          <cell r="B1326">
            <v>391203</v>
          </cell>
          <cell r="C1326" t="str">
            <v>ФРешетилівське віддіВАТОщад</v>
          </cell>
        </row>
        <row r="1327">
          <cell r="A1327" t="str">
            <v>UQLZ</v>
          </cell>
          <cell r="B1327">
            <v>391184</v>
          </cell>
          <cell r="C1327" t="str">
            <v>ФСеменівське відділеВАТОщад</v>
          </cell>
        </row>
        <row r="1328">
          <cell r="A1328" t="str">
            <v>UQMA</v>
          </cell>
          <cell r="B1328">
            <v>391195</v>
          </cell>
          <cell r="C1328" t="str">
            <v>ФХорольське відділенВАТОщад</v>
          </cell>
        </row>
        <row r="1329">
          <cell r="A1329" t="str">
            <v>UQMD</v>
          </cell>
          <cell r="B1329">
            <v>391225</v>
          </cell>
          <cell r="C1329" t="str">
            <v>ФШишацьке відділенняВАТОщад</v>
          </cell>
        </row>
        <row r="1330">
          <cell r="A1330" t="str">
            <v>UQME</v>
          </cell>
          <cell r="B1330">
            <v>391366</v>
          </cell>
          <cell r="C1330" t="str">
            <v>ФКомсомольське віддіВАТОщад</v>
          </cell>
        </row>
        <row r="1331">
          <cell r="A1331" t="str">
            <v>UQNA</v>
          </cell>
          <cell r="B1331">
            <v>331962</v>
          </cell>
          <cell r="C1331" t="str">
            <v>Філія ЗАТ "ОТП Банк"</v>
          </cell>
        </row>
        <row r="1332">
          <cell r="A1332" t="str">
            <v>UQNB</v>
          </cell>
          <cell r="B1332">
            <v>331887</v>
          </cell>
          <cell r="C1332" t="str">
            <v>Полтав.Ф.ВАТ"ВІЕЙБІБАНК"</v>
          </cell>
        </row>
        <row r="1333">
          <cell r="A1333" t="str">
            <v>UQND</v>
          </cell>
          <cell r="B1333">
            <v>331906</v>
          </cell>
          <cell r="C1333" t="str">
            <v>КФ ВАТ "ПІРЕУС БАНК МКБ"</v>
          </cell>
        </row>
        <row r="1334">
          <cell r="A1334" t="str">
            <v>UQNE</v>
          </cell>
          <cell r="B1334">
            <v>331917</v>
          </cell>
          <cell r="C1334" t="str">
            <v>ПолтавськаФВАТ КБ"Хрещатик"</v>
          </cell>
        </row>
        <row r="1335">
          <cell r="A1335" t="str">
            <v>UQQK</v>
          </cell>
          <cell r="B1335">
            <v>831019</v>
          </cell>
          <cell r="C1335" t="str">
            <v>ГУДК України у Полтав.обл.</v>
          </cell>
        </row>
        <row r="1336">
          <cell r="A1336" t="str">
            <v>UQW1</v>
          </cell>
          <cell r="B1336">
            <v>331713</v>
          </cell>
          <cell r="C1336" t="str">
            <v>ФАТ "УФГ", м. КРЕМЕНЧУК</v>
          </cell>
        </row>
        <row r="1337">
          <cell r="A1337" t="str">
            <v>UQW2</v>
          </cell>
          <cell r="B1337">
            <v>331694</v>
          </cell>
          <cell r="C1337" t="str">
            <v>ДРУГА ФАТ "УФГ", М.ПОЛТАВА</v>
          </cell>
        </row>
        <row r="1338">
          <cell r="A1338" t="str">
            <v>UQW3</v>
          </cell>
          <cell r="B1338">
            <v>331724</v>
          </cell>
          <cell r="C1338" t="str">
            <v>Перша ФАТ "УФГ",м.Кременчук</v>
          </cell>
        </row>
        <row r="1339">
          <cell r="A1339" t="str">
            <v>URAA</v>
          </cell>
          <cell r="B1339">
            <v>333335</v>
          </cell>
          <cell r="C1339" t="str">
            <v>Ф."ВІДДІЛЕННЯ ПІБ, М.РІВНЕ"</v>
          </cell>
        </row>
        <row r="1340">
          <cell r="A1340" t="str">
            <v>URAB</v>
          </cell>
          <cell r="B1340">
            <v>333153</v>
          </cell>
          <cell r="C1340" t="str">
            <v>Ф-Я ВІД.ПІБ В М.КОСТОПІЛЬ</v>
          </cell>
        </row>
        <row r="1341">
          <cell r="A1341" t="str">
            <v>URAC</v>
          </cell>
          <cell r="B1341">
            <v>333302</v>
          </cell>
          <cell r="C1341" t="str">
            <v>Ф-Я ВІД.ПІБ В М.КУЗНЕЦОВСЬК</v>
          </cell>
        </row>
        <row r="1342">
          <cell r="A1342" t="str">
            <v>URCA</v>
          </cell>
          <cell r="B1342">
            <v>333012</v>
          </cell>
          <cell r="C1342" t="str">
            <v>Рівнен.обл.філія АКБ"УСБ"</v>
          </cell>
        </row>
        <row r="1343">
          <cell r="A1343" t="str">
            <v>URFA</v>
          </cell>
          <cell r="B1343">
            <v>333799</v>
          </cell>
          <cell r="C1343" t="str">
            <v>РівненськаФВАТКБ"Хрещатик"</v>
          </cell>
        </row>
        <row r="1344">
          <cell r="A1344" t="str">
            <v>URGA</v>
          </cell>
          <cell r="B1344">
            <v>333539</v>
          </cell>
          <cell r="C1344" t="str">
            <v>Ф-я Укрексімбанк, Рівне</v>
          </cell>
        </row>
        <row r="1345">
          <cell r="A1345" t="str">
            <v>URHA</v>
          </cell>
          <cell r="B1345">
            <v>333324</v>
          </cell>
          <cell r="C1345" t="str">
            <v>Упр. НБУ в Рівненській обл.</v>
          </cell>
        </row>
        <row r="1346">
          <cell r="A1346" t="str">
            <v>URIA</v>
          </cell>
          <cell r="B1346">
            <v>333670</v>
          </cell>
          <cell r="C1346" t="str">
            <v>Рівненс.ф-я ВАТ "КРЕДОБАНК"</v>
          </cell>
        </row>
        <row r="1347">
          <cell r="A1347" t="str">
            <v>URIC</v>
          </cell>
          <cell r="B1347">
            <v>333216</v>
          </cell>
          <cell r="C1347" t="str">
            <v>Рівненська ФАТ"Укрінбанк"</v>
          </cell>
        </row>
        <row r="1348">
          <cell r="A1348" t="str">
            <v>URIK</v>
          </cell>
          <cell r="B1348">
            <v>333391</v>
          </cell>
          <cell r="C1348" t="str">
            <v>Рівненська філія ПриватБанк</v>
          </cell>
        </row>
        <row r="1349">
          <cell r="A1349" t="str">
            <v>URIL</v>
          </cell>
          <cell r="B1349">
            <v>333432</v>
          </cell>
          <cell r="C1349" t="str">
            <v>РФ АБ "Укоопспілка"</v>
          </cell>
        </row>
        <row r="1350">
          <cell r="A1350" t="str">
            <v>URIP</v>
          </cell>
          <cell r="B1350">
            <v>333227</v>
          </cell>
          <cell r="C1350" t="str">
            <v>Р.ОД"Райффайзен Банк Аваль"</v>
          </cell>
        </row>
        <row r="1351">
          <cell r="A1351" t="str">
            <v>URIY</v>
          </cell>
          <cell r="B1351">
            <v>333562</v>
          </cell>
          <cell r="C1351" t="str">
            <v>КФ ВАТ Банку "БІГ Енергія"</v>
          </cell>
        </row>
        <row r="1352">
          <cell r="A1352" t="str">
            <v>URJB</v>
          </cell>
          <cell r="B1352">
            <v>333614</v>
          </cell>
          <cell r="C1352" t="str">
            <v>РФ КБ "Західінкомбанк" ТзОВ</v>
          </cell>
        </row>
        <row r="1353">
          <cell r="A1353" t="str">
            <v>URJC</v>
          </cell>
          <cell r="B1353">
            <v>333874</v>
          </cell>
          <cell r="C1353" t="str">
            <v>"КНЯЖИЙ"</v>
          </cell>
        </row>
        <row r="1354">
          <cell r="A1354" t="str">
            <v>URJD</v>
          </cell>
          <cell r="B1354">
            <v>333625</v>
          </cell>
          <cell r="C1354" t="str">
            <v>ВФ АБ "Укоопспілка"</v>
          </cell>
        </row>
        <row r="1355">
          <cell r="A1355" t="str">
            <v>URJI</v>
          </cell>
          <cell r="B1355">
            <v>333603</v>
          </cell>
          <cell r="C1355" t="str">
            <v>Ф"ПЗРУ"Б"Фін та Кр"</v>
          </cell>
        </row>
        <row r="1356">
          <cell r="A1356" t="str">
            <v>URJJ</v>
          </cell>
          <cell r="B1356">
            <v>333700</v>
          </cell>
          <cell r="C1356" t="str">
            <v>РІВНЕНСЬКАФ АКБ "ІМЕКСБАНК"</v>
          </cell>
        </row>
        <row r="1357">
          <cell r="A1357" t="str">
            <v>URJK</v>
          </cell>
          <cell r="B1357">
            <v>333669</v>
          </cell>
          <cell r="C1357" t="str">
            <v>РФ АКБ "ІНДУСТРІАЛБАНК"</v>
          </cell>
        </row>
        <row r="1358">
          <cell r="A1358" t="str">
            <v>URJL</v>
          </cell>
          <cell r="B1358">
            <v>333711</v>
          </cell>
          <cell r="C1358" t="str">
            <v>Рівн. філіяТОВ"Укрпромбанк"</v>
          </cell>
        </row>
        <row r="1359">
          <cell r="A1359" t="str">
            <v>URJM</v>
          </cell>
          <cell r="B1359">
            <v>333681</v>
          </cell>
          <cell r="C1359" t="str">
            <v>ВАТКБ"Надра"Рівненське РУ</v>
          </cell>
        </row>
        <row r="1360">
          <cell r="A1360" t="str">
            <v>URJU</v>
          </cell>
          <cell r="B1360">
            <v>333777</v>
          </cell>
          <cell r="C1360" t="str">
            <v>Рівненська Ф ВАТ ВТБ Банк</v>
          </cell>
        </row>
        <row r="1361">
          <cell r="A1361" t="str">
            <v>URKB</v>
          </cell>
          <cell r="B1361">
            <v>333001</v>
          </cell>
          <cell r="C1361" t="str">
            <v>Філ.Рвн.дир.АТ"ІНД-БНК"</v>
          </cell>
        </row>
        <row r="1362">
          <cell r="A1362" t="str">
            <v>URKE</v>
          </cell>
          <cell r="B1362">
            <v>333863</v>
          </cell>
          <cell r="C1362" t="str">
            <v>Рівненська філія АКБ"Форум"</v>
          </cell>
        </row>
        <row r="1363">
          <cell r="A1363" t="str">
            <v>URKG</v>
          </cell>
          <cell r="B1363">
            <v>333788</v>
          </cell>
          <cell r="C1363" t="str">
            <v>Рівнен.ФАБ "БРОКБІЗНЕСБАНК"</v>
          </cell>
        </row>
        <row r="1364">
          <cell r="A1364" t="str">
            <v>URKH</v>
          </cell>
          <cell r="B1364">
            <v>333807</v>
          </cell>
          <cell r="C1364" t="str">
            <v>Рівнен.Ф.ВАТ"ВІЕЙБІБАНК"</v>
          </cell>
        </row>
        <row r="1365">
          <cell r="A1365" t="str">
            <v>URLA</v>
          </cell>
          <cell r="B1365">
            <v>333368</v>
          </cell>
          <cell r="C1365" t="str">
            <v>ФРівненське обласне ВАТОщад</v>
          </cell>
        </row>
        <row r="1366">
          <cell r="A1366" t="str">
            <v>URQK</v>
          </cell>
          <cell r="B1366">
            <v>833017</v>
          </cell>
          <cell r="C1366" t="str">
            <v>ГУДКУ у Рівненській області</v>
          </cell>
        </row>
        <row r="1367">
          <cell r="A1367" t="str">
            <v>USAA</v>
          </cell>
          <cell r="B1367">
            <v>337278</v>
          </cell>
          <cell r="C1367" t="str">
            <v>Ф."ВІДДІЛЕННЯ ПІБ, М. СУМИ"</v>
          </cell>
        </row>
        <row r="1368">
          <cell r="A1368" t="str">
            <v>USAC</v>
          </cell>
          <cell r="B1368">
            <v>337256</v>
          </cell>
          <cell r="C1368" t="str">
            <v>Ф.ВІД.ПІБ В М.РОМНИ СУМ.</v>
          </cell>
        </row>
        <row r="1369">
          <cell r="A1369" t="str">
            <v>USAG</v>
          </cell>
          <cell r="B1369">
            <v>337386</v>
          </cell>
          <cell r="C1369" t="str">
            <v>Ф.ВІД.ПІБ В М.КОНОТОП СУМ.</v>
          </cell>
        </row>
        <row r="1370">
          <cell r="A1370" t="str">
            <v>USAH</v>
          </cell>
          <cell r="B1370">
            <v>337397</v>
          </cell>
          <cell r="C1370" t="str">
            <v>Ф.ВІД.ПІБ В М.ШОСТКА СУМ.</v>
          </cell>
        </row>
        <row r="1371">
          <cell r="A1371" t="str">
            <v>USCA</v>
          </cell>
          <cell r="B1371">
            <v>337018</v>
          </cell>
          <cell r="C1371" t="str">
            <v>Сумська обл.філія  АКБ"УСБ"</v>
          </cell>
        </row>
        <row r="1372">
          <cell r="A1372" t="str">
            <v>USFA</v>
          </cell>
          <cell r="B1372">
            <v>397014</v>
          </cell>
          <cell r="C1372" t="str">
            <v>Сумська ф-я ВАТ "КРЕДОБАНК"</v>
          </cell>
        </row>
        <row r="1373">
          <cell r="A1373" t="str">
            <v>USGC</v>
          </cell>
          <cell r="B1373">
            <v>397003</v>
          </cell>
          <cell r="C1373" t="str">
            <v>ФІЛ.ВАТ"УКРЕКСІМБАНК"мСУМАХ</v>
          </cell>
        </row>
        <row r="1374">
          <cell r="A1374" t="str">
            <v>USHA</v>
          </cell>
          <cell r="B1374">
            <v>337308</v>
          </cell>
          <cell r="C1374" t="str">
            <v>Упр. НБУ в Сумській обл.</v>
          </cell>
        </row>
        <row r="1375">
          <cell r="A1375" t="str">
            <v>USIA</v>
          </cell>
          <cell r="B1375">
            <v>337494</v>
          </cell>
          <cell r="C1375" t="str">
            <v>Сумська ФАТ"Укрінбанк"</v>
          </cell>
        </row>
        <row r="1376">
          <cell r="A1376" t="str">
            <v>USIB</v>
          </cell>
          <cell r="B1376">
            <v>337535</v>
          </cell>
          <cell r="C1376" t="str">
            <v>Ф ВАТКБ"Надра"СумськеРУ"Сл"</v>
          </cell>
        </row>
        <row r="1377">
          <cell r="A1377" t="str">
            <v>USII</v>
          </cell>
          <cell r="B1377">
            <v>337483</v>
          </cell>
          <cell r="C1377" t="str">
            <v>СОД "РАЙФФАЙЗЕН БАНК АВАЛЬ"</v>
          </cell>
        </row>
        <row r="1378">
          <cell r="A1378" t="str">
            <v>USIL</v>
          </cell>
          <cell r="B1378">
            <v>337795</v>
          </cell>
          <cell r="C1378" t="str">
            <v>Ф."Шостка-Грант"АСУБ"Грант"</v>
          </cell>
        </row>
        <row r="1379">
          <cell r="A1379" t="str">
            <v>USIM</v>
          </cell>
          <cell r="B1379">
            <v>337546</v>
          </cell>
          <cell r="C1379" t="str">
            <v>Сумська ф-я  ПриватБанку</v>
          </cell>
        </row>
        <row r="1380">
          <cell r="A1380" t="str">
            <v>USIQ</v>
          </cell>
          <cell r="B1380">
            <v>337201</v>
          </cell>
          <cell r="C1380" t="str">
            <v>Роменська ФАТ "Укрінбанк"</v>
          </cell>
        </row>
        <row r="1381">
          <cell r="A1381" t="str">
            <v>USIT</v>
          </cell>
          <cell r="B1381">
            <v>337212</v>
          </cell>
          <cell r="C1381" t="str">
            <v>Конотопс.ФАБ "Експрес-Банк"</v>
          </cell>
        </row>
        <row r="1382">
          <cell r="A1382" t="str">
            <v>USIU</v>
          </cell>
          <cell r="B1382">
            <v>337502</v>
          </cell>
          <cell r="C1382" t="str">
            <v>Ковп.ФАКБ"НК" в м.Суми</v>
          </cell>
        </row>
        <row r="1383">
          <cell r="A1383" t="str">
            <v>USIV</v>
          </cell>
          <cell r="B1383">
            <v>337803</v>
          </cell>
          <cell r="C1383" t="str">
            <v>СФ ВАТ Банку "БІГ Енергія"</v>
          </cell>
        </row>
        <row r="1384">
          <cell r="A1384" t="str">
            <v>USIW</v>
          </cell>
          <cell r="B1384">
            <v>337513</v>
          </cell>
          <cell r="C1384" t="str">
            <v>Сумська ф.ТОВ"Укрпромбанк"</v>
          </cell>
        </row>
        <row r="1385">
          <cell r="A1385" t="str">
            <v>USIX</v>
          </cell>
          <cell r="B1385">
            <v>337342</v>
          </cell>
          <cell r="C1385" t="str">
            <v>СУМСЬКА ФІЛІЯ АБ"УКРГАЗБАНК</v>
          </cell>
        </row>
        <row r="1386">
          <cell r="A1386" t="str">
            <v>USIZ</v>
          </cell>
          <cell r="B1386">
            <v>337784</v>
          </cell>
          <cell r="C1386" t="str">
            <v>Сумська філія АБ "СИНТЕЗ"</v>
          </cell>
        </row>
        <row r="1387">
          <cell r="A1387" t="str">
            <v>USJB</v>
          </cell>
          <cell r="B1387">
            <v>337825</v>
          </cell>
          <cell r="C1387" t="str">
            <v>Сумська ФАБ "КРЕДИТ-ДНІПРО"</v>
          </cell>
        </row>
        <row r="1388">
          <cell r="A1388" t="str">
            <v>USJC</v>
          </cell>
          <cell r="B1388">
            <v>337836</v>
          </cell>
          <cell r="C1388" t="str">
            <v>Сумська КБ"ВОЛОДИМИРСЬКИЙ"</v>
          </cell>
        </row>
        <row r="1389">
          <cell r="A1389" t="str">
            <v>USJD</v>
          </cell>
          <cell r="B1389">
            <v>337933</v>
          </cell>
          <cell r="C1389" t="str">
            <v>ВАТ "КБ "ВОЛОДИМИРСЬКИЙ"</v>
          </cell>
        </row>
        <row r="1390">
          <cell r="A1390" t="str">
            <v>USJE</v>
          </cell>
          <cell r="B1390">
            <v>337881</v>
          </cell>
          <cell r="C1390" t="str">
            <v>СумФ ВАТ "ПІРЕУС БАНК МКБ"</v>
          </cell>
        </row>
        <row r="1391">
          <cell r="A1391" t="str">
            <v>USJG</v>
          </cell>
          <cell r="B1391">
            <v>337892</v>
          </cell>
          <cell r="C1391" t="str">
            <v>СФ АКБ "ІНДУСТРІАЛБАНК"</v>
          </cell>
        </row>
        <row r="1392">
          <cell r="A1392" t="str">
            <v>USJJ</v>
          </cell>
          <cell r="B1392">
            <v>337900</v>
          </cell>
          <cell r="C1392" t="str">
            <v>Ф.СД. АТ ІНД.-БАНК</v>
          </cell>
        </row>
        <row r="1393">
          <cell r="A1393" t="str">
            <v>USJP</v>
          </cell>
          <cell r="B1393">
            <v>337007</v>
          </cell>
          <cell r="C1393" t="str">
            <v>Сум.Ф.ВАТ"ВІЕЙБІБАНК"</v>
          </cell>
        </row>
        <row r="1394">
          <cell r="A1394" t="str">
            <v>USJS</v>
          </cell>
          <cell r="B1394">
            <v>337922</v>
          </cell>
          <cell r="C1394" t="str">
            <v>Сумська ФАБ"БРОКБІЗНЕСБАНК"</v>
          </cell>
        </row>
        <row r="1395">
          <cell r="A1395" t="str">
            <v>USJT</v>
          </cell>
          <cell r="B1395">
            <v>337944</v>
          </cell>
          <cell r="C1395" t="str">
            <v>СУМСЬКАФ АКБ "ІМЕКСБАНК"</v>
          </cell>
        </row>
        <row r="1396">
          <cell r="A1396" t="str">
            <v>USJU</v>
          </cell>
          <cell r="B1396">
            <v>337955</v>
          </cell>
          <cell r="C1396" t="str">
            <v>Сумська філія АКБ "Форум"</v>
          </cell>
        </row>
        <row r="1397">
          <cell r="A1397" t="str">
            <v>USJV</v>
          </cell>
          <cell r="B1397">
            <v>337977</v>
          </cell>
          <cell r="C1397" t="str">
            <v>Філія ЗАТ "ОТП Банк"</v>
          </cell>
        </row>
        <row r="1398">
          <cell r="A1398" t="str">
            <v>USJW</v>
          </cell>
          <cell r="B1398">
            <v>397133</v>
          </cell>
          <cell r="C1398" t="str">
            <v>ВАТ АБ "СТОЛИЧНИЙ"</v>
          </cell>
        </row>
        <row r="1399">
          <cell r="A1399" t="str">
            <v>USJY</v>
          </cell>
          <cell r="B1399">
            <v>337966</v>
          </cell>
          <cell r="C1399" t="str">
            <v>Сумська ФВАТ КБ"Хрещатик"</v>
          </cell>
        </row>
        <row r="1400">
          <cell r="A1400" t="str">
            <v>USKA</v>
          </cell>
          <cell r="B1400">
            <v>337999</v>
          </cell>
          <cell r="C1400" t="str">
            <v>СФ КБ "Західінкомбанк" ТзОВ</v>
          </cell>
        </row>
        <row r="1401">
          <cell r="A1401" t="str">
            <v>USLB</v>
          </cell>
          <cell r="B1401">
            <v>337568</v>
          </cell>
          <cell r="C1401" t="str">
            <v>ФСумське обласне упрВАТОщад</v>
          </cell>
        </row>
        <row r="1402">
          <cell r="A1402" t="str">
            <v>USLC</v>
          </cell>
          <cell r="B1402">
            <v>337609</v>
          </cell>
          <cell r="C1402" t="str">
            <v>ФОхтирське відділеннВАТОщад</v>
          </cell>
        </row>
        <row r="1403">
          <cell r="A1403" t="str">
            <v>USLD</v>
          </cell>
          <cell r="B1403">
            <v>337610</v>
          </cell>
          <cell r="C1403" t="str">
            <v>ФБілопільське відділВАТОщад</v>
          </cell>
        </row>
        <row r="1404">
          <cell r="A1404" t="str">
            <v>USLF</v>
          </cell>
          <cell r="B1404">
            <v>337632</v>
          </cell>
          <cell r="C1404" t="str">
            <v>ФБуринське відділеннВАТОщад</v>
          </cell>
        </row>
        <row r="1405">
          <cell r="A1405" t="str">
            <v>USLG</v>
          </cell>
          <cell r="B1405">
            <v>337643</v>
          </cell>
          <cell r="C1405" t="str">
            <v>ФГлухівське відділенВАТОщад</v>
          </cell>
        </row>
        <row r="1406">
          <cell r="A1406" t="str">
            <v>USLH</v>
          </cell>
          <cell r="B1406">
            <v>337654</v>
          </cell>
          <cell r="C1406" t="str">
            <v>ФКонотопське відділеВАТОщад</v>
          </cell>
        </row>
        <row r="1407">
          <cell r="A1407" t="str">
            <v>USLI</v>
          </cell>
          <cell r="B1407">
            <v>337665</v>
          </cell>
          <cell r="C1407" t="str">
            <v>ФКраснопільське віддВАТОщад</v>
          </cell>
        </row>
        <row r="1408">
          <cell r="A1408" t="str">
            <v>USLJ</v>
          </cell>
          <cell r="B1408">
            <v>337676</v>
          </cell>
          <cell r="C1408" t="str">
            <v>ФКролевецьке відділеВАТОщад</v>
          </cell>
        </row>
        <row r="1409">
          <cell r="A1409" t="str">
            <v>USLK</v>
          </cell>
          <cell r="B1409">
            <v>337687</v>
          </cell>
          <cell r="C1409" t="str">
            <v>ФЛебединське відділеВАТОщад</v>
          </cell>
        </row>
        <row r="1410">
          <cell r="A1410" t="str">
            <v>USLM</v>
          </cell>
          <cell r="B1410">
            <v>337706</v>
          </cell>
          <cell r="C1410" t="str">
            <v>ФНедригайлівське відВАТОщад</v>
          </cell>
        </row>
        <row r="1411">
          <cell r="A1411" t="str">
            <v>USLO</v>
          </cell>
          <cell r="B1411">
            <v>337728</v>
          </cell>
          <cell r="C1411" t="str">
            <v>ФРоменське відділеннВАТОщад</v>
          </cell>
        </row>
        <row r="1412">
          <cell r="A1412" t="str">
            <v>USLR</v>
          </cell>
          <cell r="B1412">
            <v>337751</v>
          </cell>
          <cell r="C1412" t="str">
            <v>ФШосткинське відділеВАТОщад</v>
          </cell>
        </row>
        <row r="1413">
          <cell r="A1413" t="str">
            <v>USLU</v>
          </cell>
          <cell r="B1413">
            <v>337579</v>
          </cell>
          <cell r="C1413" t="str">
            <v>ФСумське відділення ВАТОщад</v>
          </cell>
        </row>
        <row r="1414">
          <cell r="A1414" t="str">
            <v>USQK</v>
          </cell>
          <cell r="B1414">
            <v>837013</v>
          </cell>
          <cell r="C1414" t="str">
            <v>ГУДКУ у Сумській області</v>
          </cell>
        </row>
        <row r="1415">
          <cell r="A1415" t="str">
            <v>USTS</v>
          </cell>
          <cell r="B1415">
            <v>399108</v>
          </cell>
          <cell r="C1415" t="str">
            <v>ДВНЗ "УКР.АКАДЕМІЯ БС НБУ"</v>
          </cell>
        </row>
        <row r="1416">
          <cell r="A1416" t="str">
            <v>UTAA</v>
          </cell>
          <cell r="B1416">
            <v>338426</v>
          </cell>
          <cell r="C1416" t="str">
            <v>Ф."ВІДДІЛ. ПІБ,М.ТЕРНОПІЛЬ"</v>
          </cell>
        </row>
        <row r="1417">
          <cell r="A1417" t="str">
            <v>UTAK</v>
          </cell>
          <cell r="B1417">
            <v>338921</v>
          </cell>
          <cell r="C1417" t="str">
            <v>Ф.ВІД.ПІБ В М.ЧОРТКІВ ТЕРН.</v>
          </cell>
        </row>
        <row r="1418">
          <cell r="A1418" t="str">
            <v>UTCA</v>
          </cell>
          <cell r="B1418">
            <v>338017</v>
          </cell>
          <cell r="C1418" t="str">
            <v>Тернопіль.обл.ф-я АКБ УСБ</v>
          </cell>
        </row>
        <row r="1419">
          <cell r="A1419" t="str">
            <v>UTFB</v>
          </cell>
          <cell r="B1419">
            <v>398206</v>
          </cell>
          <cell r="C1419" t="str">
            <v>ТФ КБ "Західінкомбанк"</v>
          </cell>
        </row>
        <row r="1420">
          <cell r="A1420" t="str">
            <v>UTFC</v>
          </cell>
          <cell r="B1420">
            <v>398217</v>
          </cell>
          <cell r="C1420" t="str">
            <v>Терн.філ. АБ"БРОКБІЗНЕСБАНК</v>
          </cell>
        </row>
        <row r="1421">
          <cell r="A1421" t="str">
            <v>UTGA</v>
          </cell>
          <cell r="B1421">
            <v>338879</v>
          </cell>
          <cell r="C1421" t="str">
            <v>Ф-я Укрексімбанк,Тернопіль</v>
          </cell>
        </row>
        <row r="1422">
          <cell r="A1422" t="str">
            <v>UTHA</v>
          </cell>
          <cell r="B1422">
            <v>338415</v>
          </cell>
          <cell r="C1422" t="str">
            <v>Упр. НБУ в Тернопіл. обл.</v>
          </cell>
        </row>
        <row r="1423">
          <cell r="A1423" t="str">
            <v>UTIC</v>
          </cell>
          <cell r="B1423">
            <v>338738</v>
          </cell>
          <cell r="C1423" t="str">
            <v>Тернопіль.ФТОВ"Укрпромбанк"</v>
          </cell>
        </row>
        <row r="1424">
          <cell r="A1424" t="str">
            <v>UTID</v>
          </cell>
          <cell r="B1424">
            <v>338802</v>
          </cell>
          <cell r="C1424" t="str">
            <v>ТЕРНОПОЛЬСФ АКБ "ІМЕКСБАНК"</v>
          </cell>
        </row>
        <row r="1425">
          <cell r="A1425" t="str">
            <v>UTIE</v>
          </cell>
          <cell r="B1425">
            <v>338244</v>
          </cell>
          <cell r="C1425" t="str">
            <v>Терноп.ф-я ВАТ "КРЕДОБАНК"</v>
          </cell>
        </row>
        <row r="1426">
          <cell r="A1426" t="str">
            <v>UTIN</v>
          </cell>
          <cell r="B1426">
            <v>338501</v>
          </cell>
          <cell r="C1426" t="str">
            <v>ТОД "РАЙФФАЙЗЕН БАНК АВАЛЬ"</v>
          </cell>
        </row>
        <row r="1427">
          <cell r="A1427" t="str">
            <v>UTIQ</v>
          </cell>
          <cell r="B1427">
            <v>338783</v>
          </cell>
          <cell r="C1427" t="str">
            <v>Терноп.філія ПриватБанку</v>
          </cell>
        </row>
        <row r="1428">
          <cell r="A1428" t="str">
            <v>UTJC</v>
          </cell>
          <cell r="B1428">
            <v>338705</v>
          </cell>
          <cell r="C1428" t="str">
            <v>ВАТКБ"Надра"Терноп. РУ</v>
          </cell>
        </row>
        <row r="1429">
          <cell r="A1429" t="str">
            <v>UTJD</v>
          </cell>
          <cell r="B1429">
            <v>338523</v>
          </cell>
          <cell r="C1429" t="str">
            <v>Тернопільська ФАТ"Укрінбанк</v>
          </cell>
        </row>
        <row r="1430">
          <cell r="A1430" t="str">
            <v>UTJE</v>
          </cell>
          <cell r="B1430">
            <v>338653</v>
          </cell>
          <cell r="C1430" t="str">
            <v>Терноп. ф.ВАТ КБ "ХРЕЩАТИК"</v>
          </cell>
        </row>
        <row r="1431">
          <cell r="A1431" t="str">
            <v>UTJH</v>
          </cell>
          <cell r="B1431">
            <v>338716</v>
          </cell>
          <cell r="C1431" t="str">
            <v>Тернопільська фПриватінвест</v>
          </cell>
        </row>
        <row r="1432">
          <cell r="A1432" t="str">
            <v>UTJI</v>
          </cell>
          <cell r="B1432">
            <v>338813</v>
          </cell>
          <cell r="C1432" t="str">
            <v>Терноп. Ф ВАТ ВТБ Банк</v>
          </cell>
        </row>
        <row r="1433">
          <cell r="A1433" t="str">
            <v>UTJX</v>
          </cell>
          <cell r="B1433">
            <v>338824</v>
          </cell>
          <cell r="C1433" t="str">
            <v>Тернопіль.ФВАТ"Укргазбанк"</v>
          </cell>
        </row>
        <row r="1434">
          <cell r="A1434" t="str">
            <v>UTKD</v>
          </cell>
          <cell r="B1434">
            <v>338835</v>
          </cell>
          <cell r="C1434" t="str">
            <v>Філія"ТД"АТ"НДЕКС-БАНК"</v>
          </cell>
        </row>
        <row r="1435">
          <cell r="A1435" t="str">
            <v>UTKE</v>
          </cell>
          <cell r="B1435">
            <v>338868</v>
          </cell>
          <cell r="C1435" t="str">
            <v>Філія ЗАТ "ОТП Банк"</v>
          </cell>
        </row>
        <row r="1436">
          <cell r="A1436" t="str">
            <v>UTKF</v>
          </cell>
          <cell r="B1436">
            <v>338846</v>
          </cell>
          <cell r="C1436" t="str">
            <v>Тернопільська Ф АКБ "Форум"</v>
          </cell>
        </row>
        <row r="1437">
          <cell r="A1437" t="str">
            <v>UTKG</v>
          </cell>
          <cell r="B1437">
            <v>338987</v>
          </cell>
          <cell r="C1437" t="str">
            <v>Тернопіл. ФВАТ"ВіЕйБі Банк"</v>
          </cell>
        </row>
        <row r="1438">
          <cell r="A1438" t="str">
            <v>UTLA</v>
          </cell>
          <cell r="B1438">
            <v>338545</v>
          </cell>
          <cell r="C1438" t="str">
            <v>ФТернопільське обласВАТОщад</v>
          </cell>
        </row>
        <row r="1439">
          <cell r="A1439" t="str">
            <v>UTLB</v>
          </cell>
          <cell r="B1439">
            <v>398035</v>
          </cell>
          <cell r="C1439" t="str">
            <v>ФТернопільське міськВАТОщад</v>
          </cell>
        </row>
        <row r="1440">
          <cell r="A1440" t="str">
            <v>UTLD</v>
          </cell>
          <cell r="B1440">
            <v>398057</v>
          </cell>
          <cell r="C1440" t="str">
            <v>ФБережанське відділеВАТОщад</v>
          </cell>
        </row>
        <row r="1441">
          <cell r="A1441" t="str">
            <v>UTLE</v>
          </cell>
          <cell r="B1441">
            <v>398068</v>
          </cell>
          <cell r="C1441" t="str">
            <v>ФБорщівське відділенВАТОщад</v>
          </cell>
        </row>
        <row r="1442">
          <cell r="A1442" t="str">
            <v>UTLF</v>
          </cell>
          <cell r="B1442">
            <v>398079</v>
          </cell>
          <cell r="C1442" t="str">
            <v>ФБучацьке відділенняВАТОщад</v>
          </cell>
        </row>
        <row r="1443">
          <cell r="A1443" t="str">
            <v>UTLG</v>
          </cell>
          <cell r="B1443">
            <v>398080</v>
          </cell>
          <cell r="C1443" t="str">
            <v>ФГусятинське відділеВАТОщад</v>
          </cell>
        </row>
        <row r="1444">
          <cell r="A1444" t="str">
            <v>UTLH</v>
          </cell>
          <cell r="B1444">
            <v>398091</v>
          </cell>
          <cell r="C1444" t="str">
            <v>ФЗаліщицьке відділенВАТОщад</v>
          </cell>
        </row>
        <row r="1445">
          <cell r="A1445" t="str">
            <v>UTLI</v>
          </cell>
          <cell r="B1445">
            <v>398132</v>
          </cell>
          <cell r="C1445" t="str">
            <v>ФЗбаразьке відділеннВАТОщад</v>
          </cell>
        </row>
        <row r="1446">
          <cell r="A1446" t="str">
            <v>UTLJ</v>
          </cell>
          <cell r="B1446">
            <v>398013</v>
          </cell>
          <cell r="C1446" t="str">
            <v>ФЗборівське відділенВАТОщад</v>
          </cell>
        </row>
        <row r="1447">
          <cell r="A1447" t="str">
            <v>UTLL</v>
          </cell>
          <cell r="B1447">
            <v>398262</v>
          </cell>
          <cell r="C1447" t="str">
            <v>ФКременецьке відділеВАТОщад</v>
          </cell>
        </row>
        <row r="1448">
          <cell r="A1448" t="str">
            <v>UTLM</v>
          </cell>
          <cell r="B1448">
            <v>398143</v>
          </cell>
          <cell r="C1448" t="str">
            <v>ФЛанівецьке відділенВАТОщад</v>
          </cell>
        </row>
        <row r="1449">
          <cell r="A1449" t="str">
            <v>UTLO</v>
          </cell>
          <cell r="B1449">
            <v>398165</v>
          </cell>
          <cell r="C1449" t="str">
            <v>ФПідволочиське віддіВАТОщад</v>
          </cell>
        </row>
        <row r="1450">
          <cell r="A1450" t="str">
            <v>UTLQ</v>
          </cell>
          <cell r="B1450">
            <v>398187</v>
          </cell>
          <cell r="C1450" t="str">
            <v>ФТеребовлянське віддВАТОщад</v>
          </cell>
        </row>
        <row r="1451">
          <cell r="A1451" t="str">
            <v>UTLR</v>
          </cell>
          <cell r="B1451">
            <v>398198</v>
          </cell>
          <cell r="C1451" t="str">
            <v>ФЧортківське відділеВАТОщад</v>
          </cell>
        </row>
        <row r="1452">
          <cell r="A1452" t="str">
            <v>UTQK</v>
          </cell>
          <cell r="B1452">
            <v>838012</v>
          </cell>
          <cell r="C1452" t="str">
            <v>ГУДКУ У ТЕРНОПІЛЬСЬКІЙ ОБЛ.</v>
          </cell>
        </row>
        <row r="1453">
          <cell r="A1453" t="str">
            <v>UTW1</v>
          </cell>
          <cell r="B1453">
            <v>398002</v>
          </cell>
          <cell r="C1453" t="str">
            <v>Філія АТ "УФГ" в м.Тернопіл</v>
          </cell>
        </row>
        <row r="1454">
          <cell r="A1454" t="str">
            <v>UTW2</v>
          </cell>
          <cell r="B1454">
            <v>398110</v>
          </cell>
          <cell r="C1454" t="str">
            <v>Перша ФАТ "УФГ" в м.Терноп.</v>
          </cell>
        </row>
        <row r="1455">
          <cell r="A1455" t="str">
            <v>UUAA</v>
          </cell>
          <cell r="B1455">
            <v>351458</v>
          </cell>
          <cell r="C1455" t="str">
            <v>Ф."ВІДДІЛЕННЯ ПІБ,М.ХАРКІВ"</v>
          </cell>
        </row>
        <row r="1456">
          <cell r="A1456" t="str">
            <v>UUAC</v>
          </cell>
          <cell r="B1456">
            <v>351492</v>
          </cell>
          <cell r="C1456" t="str">
            <v>Ф."ВІД.ПІБ В М.ІЗЮМ ХАРКІВ.</v>
          </cell>
        </row>
        <row r="1457">
          <cell r="A1457" t="str">
            <v>UUAI</v>
          </cell>
          <cell r="B1457">
            <v>351522</v>
          </cell>
          <cell r="C1457" t="str">
            <v>Ф."ВІД.ПІБ В М.ЛОЗОВА ХАРК.</v>
          </cell>
        </row>
        <row r="1458">
          <cell r="A1458" t="str">
            <v>UUAJ</v>
          </cell>
          <cell r="B1458">
            <v>351362</v>
          </cell>
          <cell r="C1458" t="str">
            <v>Ф."КОМІНТЕРН.ВІД.ПІБ В ХАР.</v>
          </cell>
        </row>
        <row r="1459">
          <cell r="A1459" t="str">
            <v>UUAO</v>
          </cell>
          <cell r="B1459">
            <v>351511</v>
          </cell>
          <cell r="C1459" t="str">
            <v>Ф."ВІД.ПІБ В М.КУП"ЯНСЬК"</v>
          </cell>
        </row>
        <row r="1460">
          <cell r="A1460" t="str">
            <v>UUAP</v>
          </cell>
          <cell r="B1460">
            <v>351210</v>
          </cell>
          <cell r="C1460" t="str">
            <v>Ф."ВІД.ПІБ В СМТ.КОМСОМ.ХАР</v>
          </cell>
        </row>
        <row r="1461">
          <cell r="A1461" t="str">
            <v>UUCA</v>
          </cell>
          <cell r="B1461">
            <v>351016</v>
          </cell>
          <cell r="C1461" t="str">
            <v>ХОФ АКБ "Укрсоцбанк"</v>
          </cell>
        </row>
        <row r="1462">
          <cell r="A1462" t="str">
            <v>UUFD</v>
          </cell>
          <cell r="B1462">
            <v>350813</v>
          </cell>
          <cell r="C1462" t="str">
            <v>Х.ФВАТ КБ "ПІВДЕНКОМБАНК"</v>
          </cell>
        </row>
        <row r="1463">
          <cell r="A1463" t="str">
            <v>UUGA</v>
          </cell>
          <cell r="B1463">
            <v>351618</v>
          </cell>
          <cell r="C1463" t="str">
            <v>Ф-я Укрексімбанк, Харків</v>
          </cell>
        </row>
        <row r="1464">
          <cell r="A1464" t="str">
            <v>UUHA</v>
          </cell>
          <cell r="B1464">
            <v>351447</v>
          </cell>
          <cell r="C1464" t="str">
            <v>Упр. НБУ в Харківській обл.</v>
          </cell>
        </row>
        <row r="1465">
          <cell r="A1465" t="str">
            <v>UUIA</v>
          </cell>
          <cell r="B1465">
            <v>351629</v>
          </cell>
          <cell r="C1465" t="str">
            <v>ВАТ "МЕГАБАНК"</v>
          </cell>
        </row>
        <row r="1466">
          <cell r="A1466" t="str">
            <v>UUIE</v>
          </cell>
          <cell r="B1466">
            <v>351588</v>
          </cell>
          <cell r="C1466" t="str">
            <v>ВАТ РЕАЛ БАНК</v>
          </cell>
        </row>
        <row r="1467">
          <cell r="A1467" t="str">
            <v>UUIF</v>
          </cell>
          <cell r="B1467">
            <v>351607</v>
          </cell>
          <cell r="C1467" t="str">
            <v>АСУБ "ГРАНТ"</v>
          </cell>
        </row>
        <row r="1468">
          <cell r="A1468" t="str">
            <v>UUIG</v>
          </cell>
          <cell r="B1468">
            <v>351652</v>
          </cell>
          <cell r="C1468" t="str">
            <v>ХАК  "ЗЕМБАНК"</v>
          </cell>
        </row>
        <row r="1469">
          <cell r="A1469" t="str">
            <v>UUIH</v>
          </cell>
          <cell r="B1469">
            <v>351254</v>
          </cell>
          <cell r="C1469" t="str">
            <v>АКРБ "РЕГІОН-БАНК"</v>
          </cell>
        </row>
        <row r="1470">
          <cell r="A1470" t="str">
            <v>UUIJ</v>
          </cell>
          <cell r="B1470">
            <v>351599</v>
          </cell>
          <cell r="C1470" t="str">
            <v>Перша Харківс.ФАКБ "БАЗИС"</v>
          </cell>
        </row>
        <row r="1471">
          <cell r="A1471" t="str">
            <v>UUIK</v>
          </cell>
          <cell r="B1471">
            <v>351663</v>
          </cell>
          <cell r="C1471" t="str">
            <v>АКБ "МЕРКУРІЙ"</v>
          </cell>
        </row>
        <row r="1472">
          <cell r="A1472" t="str">
            <v>UUIQ</v>
          </cell>
          <cell r="B1472">
            <v>351243</v>
          </cell>
          <cell r="C1472" t="str">
            <v>Харківська ФАТ"Укрінбанк"</v>
          </cell>
        </row>
        <row r="1473">
          <cell r="A1473" t="str">
            <v>UUIW</v>
          </cell>
          <cell r="B1473">
            <v>351953</v>
          </cell>
          <cell r="C1473" t="str">
            <v>ХАРКІВСЬКА ФАБ "ТАВРИКА"</v>
          </cell>
        </row>
        <row r="1474">
          <cell r="A1474" t="str">
            <v>UUIX</v>
          </cell>
          <cell r="B1474">
            <v>351760</v>
          </cell>
          <cell r="C1474" t="str">
            <v>АКБ "БАЗИС"</v>
          </cell>
        </row>
        <row r="1475">
          <cell r="A1475" t="str">
            <v>UUIZ</v>
          </cell>
          <cell r="B1475">
            <v>351715</v>
          </cell>
          <cell r="C1475" t="str">
            <v>АБ "ФАКТОРІАЛ-БАНК"</v>
          </cell>
        </row>
        <row r="1476">
          <cell r="A1476" t="str">
            <v>UUJD</v>
          </cell>
          <cell r="B1476">
            <v>351878</v>
          </cell>
          <cell r="C1476" t="str">
            <v>ВАТ "ІНПРОМБАНК"</v>
          </cell>
        </row>
        <row r="1477">
          <cell r="A1477" t="str">
            <v>UUJG</v>
          </cell>
          <cell r="B1477">
            <v>351931</v>
          </cell>
          <cell r="C1477" t="str">
            <v>АКБ "ЗОЛОТІ ВОРОТА"</v>
          </cell>
        </row>
        <row r="1478">
          <cell r="A1478" t="str">
            <v>UUJJ</v>
          </cell>
          <cell r="B1478">
            <v>351964</v>
          </cell>
          <cell r="C1478" t="str">
            <v>Харків.ф.ВАТ"КБ"Експобанк"</v>
          </cell>
        </row>
        <row r="1479">
          <cell r="A1479" t="str">
            <v>UUJK</v>
          </cell>
          <cell r="B1479">
            <v>351975</v>
          </cell>
          <cell r="C1479" t="str">
            <v>Ф.N1 АКРБ"РЕГІОН-БАНК",Харк</v>
          </cell>
        </row>
        <row r="1480">
          <cell r="A1480" t="str">
            <v>UUJL</v>
          </cell>
          <cell r="B1480">
            <v>351834</v>
          </cell>
          <cell r="C1480" t="str">
            <v>Ф ВАТ КБ"Надра"ХарківськеРУ</v>
          </cell>
        </row>
        <row r="1481">
          <cell r="A1481" t="str">
            <v>UUJN</v>
          </cell>
          <cell r="B1481">
            <v>351533</v>
          </cell>
          <cell r="C1481" t="str">
            <v>ХАРКІВСЬКЕ ГРУ ПРИВАТБАНКУ</v>
          </cell>
        </row>
        <row r="1482">
          <cell r="A1482" t="str">
            <v>UUJR</v>
          </cell>
          <cell r="B1482">
            <v>350631</v>
          </cell>
          <cell r="C1482" t="str">
            <v>Харківська Ф ВАТ ВТБ Банк</v>
          </cell>
        </row>
        <row r="1483">
          <cell r="A1483" t="str">
            <v>UUJU</v>
          </cell>
          <cell r="B1483">
            <v>350385</v>
          </cell>
          <cell r="C1483" t="str">
            <v>Філія ПУМБ в м. Харкові</v>
          </cell>
        </row>
        <row r="1484">
          <cell r="A1484" t="str">
            <v>UUKE</v>
          </cell>
          <cell r="B1484">
            <v>350578</v>
          </cell>
          <cell r="C1484" t="str">
            <v>ХФ АБ "Синтез", м.Харків</v>
          </cell>
        </row>
        <row r="1485">
          <cell r="A1485" t="str">
            <v>UUKF</v>
          </cell>
          <cell r="B1485">
            <v>350589</v>
          </cell>
          <cell r="C1485" t="str">
            <v>ХОД "Райффайзен Банк Аваль"</v>
          </cell>
        </row>
        <row r="1486">
          <cell r="A1486" t="str">
            <v>UUKG</v>
          </cell>
          <cell r="B1486">
            <v>350415</v>
          </cell>
          <cell r="C1486" t="str">
            <v>ХарківськаФ.ВАТ "КРЕДОБАНК"</v>
          </cell>
        </row>
        <row r="1487">
          <cell r="A1487" t="str">
            <v>UUKI</v>
          </cell>
          <cell r="B1487">
            <v>350448</v>
          </cell>
          <cell r="C1487" t="str">
            <v>ХФ ВАТ АБ "УКРГАЗБАНК"</v>
          </cell>
        </row>
        <row r="1488">
          <cell r="A1488" t="str">
            <v>UUKJ</v>
          </cell>
          <cell r="B1488">
            <v>350459</v>
          </cell>
          <cell r="C1488" t="str">
            <v>Ф-я N6 АСУБ "Грант"</v>
          </cell>
        </row>
        <row r="1489">
          <cell r="A1489" t="str">
            <v>UUKM</v>
          </cell>
          <cell r="B1489">
            <v>350697</v>
          </cell>
          <cell r="C1489" t="str">
            <v>ФСлобожанськеРУ Б ФІН ТА КР</v>
          </cell>
        </row>
        <row r="1490">
          <cell r="A1490" t="str">
            <v>UUKN</v>
          </cell>
          <cell r="B1490">
            <v>350705</v>
          </cell>
          <cell r="C1490" t="str">
            <v>ФАКБ "НК" в м.Балаклія</v>
          </cell>
        </row>
        <row r="1491">
          <cell r="A1491" t="str">
            <v>UUKO</v>
          </cell>
          <cell r="B1491">
            <v>350716</v>
          </cell>
          <cell r="C1491" t="str">
            <v>Харківська філ.АБ "Експр-Б"</v>
          </cell>
        </row>
        <row r="1492">
          <cell r="A1492" t="str">
            <v>UUKP</v>
          </cell>
          <cell r="B1492">
            <v>351005</v>
          </cell>
          <cell r="C1492" t="str">
            <v>АКІБ "УКРСИББАНК"</v>
          </cell>
        </row>
        <row r="1493">
          <cell r="A1493" t="str">
            <v>UUKQ</v>
          </cell>
          <cell r="B1493">
            <v>350727</v>
          </cell>
          <cell r="C1493" t="str">
            <v>ХФ ВАТ "КРЕДИТПРОМБАНК"</v>
          </cell>
        </row>
        <row r="1494">
          <cell r="A1494" t="str">
            <v>UUKR</v>
          </cell>
          <cell r="B1494">
            <v>350619</v>
          </cell>
          <cell r="C1494" t="str">
            <v>Ф"Харків.Дир." АТ"ІНДЕКС-Б"</v>
          </cell>
        </row>
        <row r="1495">
          <cell r="A1495" t="str">
            <v>UUKU</v>
          </cell>
          <cell r="B1495">
            <v>350686</v>
          </cell>
          <cell r="C1495" t="str">
            <v>Харків.ф.ТОВ"Укрпромбанк"</v>
          </cell>
        </row>
        <row r="1496">
          <cell r="A1496" t="str">
            <v>UUKV</v>
          </cell>
          <cell r="B1496">
            <v>350620</v>
          </cell>
          <cell r="C1496" t="str">
            <v>Харків.Ф.ВАТ"ВІЕЙБІБАНК"</v>
          </cell>
        </row>
        <row r="1497">
          <cell r="A1497" t="str">
            <v>UUKY</v>
          </cell>
          <cell r="B1497">
            <v>350749</v>
          </cell>
          <cell r="C1497" t="str">
            <v>ХФ ВАТ "ПІРЕУС БАНК МКБ"</v>
          </cell>
        </row>
        <row r="1498">
          <cell r="A1498" t="str">
            <v>UUKZ</v>
          </cell>
          <cell r="B1498">
            <v>350750</v>
          </cell>
          <cell r="C1498" t="str">
            <v>Філія ЗАТ "ОТП Банк"</v>
          </cell>
        </row>
        <row r="1499">
          <cell r="A1499" t="str">
            <v>UULA</v>
          </cell>
          <cell r="B1499">
            <v>351823</v>
          </cell>
          <cell r="C1499" t="str">
            <v>ФХарківське обласне ВАТОщад</v>
          </cell>
        </row>
        <row r="1500">
          <cell r="A1500" t="str">
            <v>UULB</v>
          </cell>
          <cell r="B1500">
            <v>350017</v>
          </cell>
          <cell r="C1500" t="str">
            <v>ФПервомайське відділВАТОщад</v>
          </cell>
        </row>
        <row r="1501">
          <cell r="A1501" t="str">
            <v>UULC</v>
          </cell>
          <cell r="B1501">
            <v>350028</v>
          </cell>
          <cell r="C1501" t="str">
            <v>ФБалаклійське відділВАТОщад</v>
          </cell>
        </row>
        <row r="1502">
          <cell r="A1502" t="str">
            <v>UULL</v>
          </cell>
          <cell r="B1502">
            <v>350114</v>
          </cell>
          <cell r="C1502" t="str">
            <v>ФДергачівське відділВАТОщад</v>
          </cell>
        </row>
        <row r="1503">
          <cell r="A1503" t="str">
            <v>UULM</v>
          </cell>
          <cell r="B1503">
            <v>350125</v>
          </cell>
          <cell r="C1503" t="str">
            <v>ФЗміївське відділеннВАТОщад</v>
          </cell>
        </row>
        <row r="1504">
          <cell r="A1504" t="str">
            <v>UULO</v>
          </cell>
          <cell r="B1504">
            <v>350147</v>
          </cell>
          <cell r="C1504" t="str">
            <v>ФІзюмське відділенняВАТОщад</v>
          </cell>
        </row>
        <row r="1505">
          <cell r="A1505" t="str">
            <v>UULP</v>
          </cell>
          <cell r="B1505">
            <v>350158</v>
          </cell>
          <cell r="C1505" t="str">
            <v>ФКегичівське відділеВАТОщад</v>
          </cell>
        </row>
        <row r="1506">
          <cell r="A1506" t="str">
            <v>UULS</v>
          </cell>
          <cell r="B1506">
            <v>350181</v>
          </cell>
          <cell r="C1506" t="str">
            <v>ФКуп`янське відділенВАТОщад</v>
          </cell>
        </row>
        <row r="1507">
          <cell r="A1507" t="str">
            <v>UULT</v>
          </cell>
          <cell r="B1507">
            <v>350192</v>
          </cell>
          <cell r="C1507" t="str">
            <v>ФЛозівське відділеннВАТОщад</v>
          </cell>
        </row>
        <row r="1508">
          <cell r="A1508" t="str">
            <v>UULW</v>
          </cell>
          <cell r="B1508">
            <v>350222</v>
          </cell>
          <cell r="C1508" t="str">
            <v>ФЧугуївське відділенВАТОщад</v>
          </cell>
        </row>
        <row r="1509">
          <cell r="A1509" t="str">
            <v>UUMC</v>
          </cell>
          <cell r="B1509">
            <v>350288</v>
          </cell>
          <cell r="C1509" t="str">
            <v>ФХарківське відділенВАТОщад</v>
          </cell>
        </row>
        <row r="1510">
          <cell r="A1510" t="str">
            <v>UUNB</v>
          </cell>
          <cell r="B1510">
            <v>350761</v>
          </cell>
          <cell r="C1510" t="str">
            <v>ФАБ "Південний" в м.Харків</v>
          </cell>
        </row>
        <row r="1511">
          <cell r="A1511" t="str">
            <v>UUNE</v>
          </cell>
          <cell r="B1511">
            <v>350772</v>
          </cell>
          <cell r="C1511" t="str">
            <v>Харківська ФАКБ "Форум"</v>
          </cell>
        </row>
        <row r="1512">
          <cell r="A1512" t="str">
            <v>UUNI</v>
          </cell>
          <cell r="B1512">
            <v>350880</v>
          </cell>
          <cell r="C1512" t="str">
            <v>Харківська ФВАТКБ"Хрещатик"</v>
          </cell>
        </row>
        <row r="1513">
          <cell r="A1513" t="str">
            <v>UUNJ</v>
          </cell>
          <cell r="B1513">
            <v>350794</v>
          </cell>
          <cell r="C1513" t="str">
            <v>ХАРКІВСФ АКБ "ІМЕКСБАНК"</v>
          </cell>
        </row>
        <row r="1514">
          <cell r="A1514" t="str">
            <v>UUNK</v>
          </cell>
          <cell r="B1514">
            <v>350910</v>
          </cell>
          <cell r="C1514" t="str">
            <v>Харківська ФАБ"БРОКБІЗНЕСБ"</v>
          </cell>
        </row>
        <row r="1515">
          <cell r="A1515" t="str">
            <v>UUNL</v>
          </cell>
          <cell r="B1515">
            <v>350802</v>
          </cell>
          <cell r="C1515" t="str">
            <v>Ф АБ"АвтоЗАЗбанк"в м.Харків</v>
          </cell>
        </row>
        <row r="1516">
          <cell r="A1516" t="str">
            <v>UUNN</v>
          </cell>
          <cell r="B1516">
            <v>350783</v>
          </cell>
          <cell r="C1516" t="str">
            <v>Ф ВАТ "ПершІнвБ"в м.Харкові</v>
          </cell>
        </row>
        <row r="1517">
          <cell r="A1517" t="str">
            <v>UUQK</v>
          </cell>
          <cell r="B1517">
            <v>851011</v>
          </cell>
          <cell r="C1517" t="str">
            <v>ГУДКУ у Харківській області</v>
          </cell>
        </row>
        <row r="1518">
          <cell r="A1518" t="str">
            <v>UUTS</v>
          </cell>
          <cell r="B1518">
            <v>399078</v>
          </cell>
          <cell r="C1518" t="str">
            <v>Харків.ін-т банк.справи УБС</v>
          </cell>
        </row>
        <row r="1519">
          <cell r="A1519" t="str">
            <v>UUUA</v>
          </cell>
          <cell r="B1519">
            <v>350006</v>
          </cell>
          <cell r="C1519" t="str">
            <v>Харківська ФТОВ"УНІКОМБАНК"</v>
          </cell>
        </row>
        <row r="1520">
          <cell r="A1520" t="str">
            <v>UUW1</v>
          </cell>
          <cell r="B1520">
            <v>350653</v>
          </cell>
          <cell r="C1520" t="str">
            <v>ФАТ "УФГ", м.Харків</v>
          </cell>
        </row>
        <row r="1521">
          <cell r="A1521" t="str">
            <v>UUW2</v>
          </cell>
          <cell r="B1521">
            <v>651040</v>
          </cell>
          <cell r="C1521" t="str">
            <v>Перша ф-я АТ"УФГ", м.Харків</v>
          </cell>
        </row>
        <row r="1522">
          <cell r="A1522" t="str">
            <v>UVAA</v>
          </cell>
          <cell r="B1522">
            <v>352286</v>
          </cell>
          <cell r="C1522" t="str">
            <v>Ф."Вiдділення ПІБ,м.Херсон"</v>
          </cell>
        </row>
        <row r="1523">
          <cell r="A1523" t="str">
            <v>UVAB</v>
          </cell>
          <cell r="B1523">
            <v>352264</v>
          </cell>
          <cell r="C1523" t="str">
            <v>Ф."Від.ПІБ В М.Н.Кахов.Херс</v>
          </cell>
        </row>
        <row r="1524">
          <cell r="A1524" t="str">
            <v>UVCA</v>
          </cell>
          <cell r="B1524">
            <v>352015</v>
          </cell>
          <cell r="C1524" t="str">
            <v>Херсон.обл.філія АКБ "УСБ"</v>
          </cell>
        </row>
        <row r="1525">
          <cell r="A1525" t="str">
            <v>UVGA</v>
          </cell>
          <cell r="B1525">
            <v>352639</v>
          </cell>
          <cell r="C1525" t="str">
            <v>Ф-я Укрексімбанк, Херсон</v>
          </cell>
        </row>
        <row r="1526">
          <cell r="A1526" t="str">
            <v>UVHA</v>
          </cell>
          <cell r="B1526">
            <v>352297</v>
          </cell>
          <cell r="C1526" t="str">
            <v>Упр. НБУ в Херсонській обл.</v>
          </cell>
        </row>
        <row r="1527">
          <cell r="A1527" t="str">
            <v>UVIB</v>
          </cell>
          <cell r="B1527">
            <v>352770</v>
          </cell>
          <cell r="C1527" t="str">
            <v>ВАТКБ"Надра"Херсонське РУ</v>
          </cell>
        </row>
        <row r="1528">
          <cell r="A1528" t="str">
            <v>UVIF</v>
          </cell>
          <cell r="B1528">
            <v>352327</v>
          </cell>
          <cell r="C1528" t="str">
            <v>ХФ КБ "Західінкомбанк" ТзОВ</v>
          </cell>
        </row>
        <row r="1529">
          <cell r="A1529" t="str">
            <v>UVIG</v>
          </cell>
          <cell r="B1529">
            <v>352372</v>
          </cell>
          <cell r="C1529" t="str">
            <v>ХерсФіл АБ "БРОКБІЗНЕСБАНК"</v>
          </cell>
        </row>
        <row r="1530">
          <cell r="A1530" t="str">
            <v>UVIH</v>
          </cell>
          <cell r="B1530">
            <v>352093</v>
          </cell>
          <cell r="C1530" t="str">
            <v>О.Д."Райффайзен Банк Аваль"</v>
          </cell>
        </row>
        <row r="1531">
          <cell r="A1531" t="str">
            <v>UVIN</v>
          </cell>
          <cell r="B1531">
            <v>352479</v>
          </cell>
          <cell r="C1531" t="str">
            <v>Херсонська ф-я ПриватБанку</v>
          </cell>
        </row>
        <row r="1532">
          <cell r="A1532" t="str">
            <v>UVIW</v>
          </cell>
          <cell r="B1532">
            <v>352413</v>
          </cell>
          <cell r="C1532" t="str">
            <v>Херсонська ф.ВАТ"КРЕДОБАНК"</v>
          </cell>
        </row>
        <row r="1533">
          <cell r="A1533" t="str">
            <v>UVJC</v>
          </cell>
          <cell r="B1533">
            <v>352736</v>
          </cell>
          <cell r="C1533" t="str">
            <v>ХФ АБ "Укоопспілка"</v>
          </cell>
        </row>
        <row r="1534">
          <cell r="A1534" t="str">
            <v>UVJI</v>
          </cell>
          <cell r="B1534">
            <v>352510</v>
          </cell>
          <cell r="C1534" t="str">
            <v>ХФ АКБ"ІНДУСТРІАЛБАНК"</v>
          </cell>
        </row>
        <row r="1535">
          <cell r="A1535" t="str">
            <v>UVJJ</v>
          </cell>
          <cell r="B1535">
            <v>352651</v>
          </cell>
          <cell r="C1535" t="str">
            <v>Херсон.ф-я "КРЕДИТПРОМБАНК"</v>
          </cell>
        </row>
        <row r="1536">
          <cell r="A1536" t="str">
            <v>UVJK</v>
          </cell>
          <cell r="B1536">
            <v>352822</v>
          </cell>
          <cell r="C1536" t="str">
            <v>Ф."Херсон-Трансб"АКБ"Трансб</v>
          </cell>
        </row>
        <row r="1537">
          <cell r="A1537" t="str">
            <v>UVJL</v>
          </cell>
          <cell r="B1537">
            <v>352628</v>
          </cell>
          <cell r="C1537" t="str">
            <v>Остр.ФАКБ "НК" в м.Хер.</v>
          </cell>
        </row>
        <row r="1538">
          <cell r="A1538" t="str">
            <v>UVJN</v>
          </cell>
          <cell r="B1538">
            <v>352640</v>
          </cell>
          <cell r="C1538" t="str">
            <v>ФАБ "ПІВДЕННИЙ", м.Херсон</v>
          </cell>
        </row>
        <row r="1539">
          <cell r="A1539" t="str">
            <v>UVJR</v>
          </cell>
          <cell r="B1539">
            <v>352703</v>
          </cell>
          <cell r="C1539" t="str">
            <v>Ф."Хер.дир"АТ"ІНДЕКС-БАНК"</v>
          </cell>
        </row>
        <row r="1540">
          <cell r="A1540" t="str">
            <v>UVJU</v>
          </cell>
          <cell r="B1540">
            <v>352725</v>
          </cell>
          <cell r="C1540" t="str">
            <v>Херсонська філ.Приватінвест</v>
          </cell>
        </row>
        <row r="1541">
          <cell r="A1541" t="str">
            <v>UVKA</v>
          </cell>
          <cell r="B1541">
            <v>352800</v>
          </cell>
          <cell r="C1541" t="str">
            <v>Херс.філіяТОВ "Укрпромбанк"</v>
          </cell>
        </row>
        <row r="1542">
          <cell r="A1542" t="str">
            <v>UVKF</v>
          </cell>
          <cell r="B1542">
            <v>342177</v>
          </cell>
          <cell r="C1542" t="str">
            <v>Херсонська ФАБ"Укргазбанк"</v>
          </cell>
        </row>
        <row r="1543">
          <cell r="A1543" t="str">
            <v>UVKG</v>
          </cell>
          <cell r="B1543">
            <v>342252</v>
          </cell>
          <cell r="C1543" t="str">
            <v>Херсонська філія АКБ"Форум"</v>
          </cell>
        </row>
        <row r="1544">
          <cell r="A1544" t="str">
            <v>UVKS</v>
          </cell>
          <cell r="B1544">
            <v>342296</v>
          </cell>
          <cell r="C1544" t="str">
            <v>ХЕРСОНСФ АКБ "ІМЕКСБАНК"</v>
          </cell>
        </row>
        <row r="1545">
          <cell r="A1545" t="str">
            <v>UVKT</v>
          </cell>
          <cell r="B1545">
            <v>342285</v>
          </cell>
          <cell r="C1545" t="str">
            <v>ФІЛІЯ ВАТ "МТБ" У М.ХЕРСОНІ</v>
          </cell>
        </row>
        <row r="1546">
          <cell r="A1546" t="str">
            <v>UVKU</v>
          </cell>
          <cell r="B1546">
            <v>342207</v>
          </cell>
          <cell r="C1546" t="str">
            <v>Херсон.ФВАТ КБ "Хрещатик"</v>
          </cell>
        </row>
        <row r="1547">
          <cell r="A1547" t="str">
            <v>UVKV</v>
          </cell>
          <cell r="B1547">
            <v>342003</v>
          </cell>
          <cell r="C1547" t="str">
            <v>Херсонська Ф ВАТ ВТБ Банк</v>
          </cell>
        </row>
        <row r="1548">
          <cell r="A1548" t="str">
            <v>UVKW</v>
          </cell>
          <cell r="B1548">
            <v>342144</v>
          </cell>
          <cell r="C1548" t="str">
            <v>Херсонська ФАТ"Укрінбанк"</v>
          </cell>
        </row>
        <row r="1549">
          <cell r="A1549" t="str">
            <v>UVKX</v>
          </cell>
          <cell r="B1549">
            <v>342337</v>
          </cell>
          <cell r="C1549" t="str">
            <v>Херсонська ФВАТ"ВіЕйБі Банк</v>
          </cell>
        </row>
        <row r="1550">
          <cell r="A1550" t="str">
            <v>UVLA</v>
          </cell>
          <cell r="B1550">
            <v>352457</v>
          </cell>
          <cell r="C1550" t="str">
            <v>ФХерсонське ОУ ВАТОщад</v>
          </cell>
        </row>
        <row r="1551">
          <cell r="A1551" t="str">
            <v>UVLF</v>
          </cell>
          <cell r="B1551">
            <v>342070</v>
          </cell>
          <cell r="C1551" t="str">
            <v>ФВеликоолександрiвсьВАТОщад</v>
          </cell>
        </row>
        <row r="1552">
          <cell r="A1552" t="str">
            <v>UVLG</v>
          </cell>
          <cell r="B1552">
            <v>342081</v>
          </cell>
          <cell r="C1552" t="str">
            <v>ФВеликолепетиське віВАТОщад</v>
          </cell>
        </row>
        <row r="1553">
          <cell r="A1553" t="str">
            <v>UVLH</v>
          </cell>
          <cell r="B1553">
            <v>342092</v>
          </cell>
          <cell r="C1553" t="str">
            <v>ФГенічеське відділенВАТОщад</v>
          </cell>
        </row>
        <row r="1554">
          <cell r="A1554" t="str">
            <v>UVLI</v>
          </cell>
          <cell r="B1554">
            <v>342133</v>
          </cell>
          <cell r="C1554" t="str">
            <v>ФГолопристанське відВАТОщад</v>
          </cell>
        </row>
        <row r="1555">
          <cell r="A1555" t="str">
            <v>UVLJ</v>
          </cell>
          <cell r="B1555">
            <v>342111</v>
          </cell>
          <cell r="C1555" t="str">
            <v>ФГорностаївське віддВАТОщад</v>
          </cell>
        </row>
        <row r="1556">
          <cell r="A1556" t="str">
            <v>UVLO</v>
          </cell>
          <cell r="B1556">
            <v>342166</v>
          </cell>
          <cell r="C1556" t="str">
            <v>ФНовотроїцьке відділВАТОщад</v>
          </cell>
        </row>
        <row r="1557">
          <cell r="A1557" t="str">
            <v>UVLP</v>
          </cell>
          <cell r="B1557">
            <v>342047</v>
          </cell>
          <cell r="C1557" t="str">
            <v>ФСкадовське відділенВАТОщад</v>
          </cell>
        </row>
        <row r="1558">
          <cell r="A1558" t="str">
            <v>UVLQ</v>
          </cell>
          <cell r="B1558">
            <v>342188</v>
          </cell>
          <cell r="C1558" t="str">
            <v>ФКаланчацьке відділеВАТОщад</v>
          </cell>
        </row>
        <row r="1559">
          <cell r="A1559" t="str">
            <v>UVLV</v>
          </cell>
          <cell r="B1559">
            <v>342230</v>
          </cell>
          <cell r="C1559" t="str">
            <v>ФБiлозерське відділеВАТОщад</v>
          </cell>
        </row>
        <row r="1560">
          <cell r="A1560" t="str">
            <v>UVLW</v>
          </cell>
          <cell r="B1560">
            <v>342241</v>
          </cell>
          <cell r="C1560" t="str">
            <v>ФНовокаховське віддіВАТОщад</v>
          </cell>
        </row>
        <row r="1561">
          <cell r="A1561" t="str">
            <v>UVQK</v>
          </cell>
          <cell r="B1561">
            <v>852010</v>
          </cell>
          <cell r="C1561" t="str">
            <v>ГУДКУ у Херсонській області</v>
          </cell>
        </row>
        <row r="1562">
          <cell r="A1562" t="str">
            <v>UVW1</v>
          </cell>
          <cell r="B1562">
            <v>352673</v>
          </cell>
          <cell r="C1562" t="str">
            <v>ФАТ "УФГ", м.Херсон</v>
          </cell>
        </row>
        <row r="1563">
          <cell r="A1563" t="str">
            <v>UWAA</v>
          </cell>
          <cell r="B1563">
            <v>315278</v>
          </cell>
          <cell r="C1563" t="str">
            <v>Ф."ВІД.ПІБ,М. ХМЕЛЬНИЦЬКИЙ"</v>
          </cell>
        </row>
        <row r="1564">
          <cell r="A1564" t="str">
            <v>UWAC</v>
          </cell>
          <cell r="B1564">
            <v>315472</v>
          </cell>
          <cell r="C1564" t="str">
            <v>Філія від.ПІБ в М.СЛАВУТА</v>
          </cell>
        </row>
        <row r="1565">
          <cell r="A1565" t="str">
            <v>UWAD</v>
          </cell>
          <cell r="B1565">
            <v>315416</v>
          </cell>
          <cell r="C1565" t="str">
            <v>Ф.від.ПІБ в м.Кам.-Под.Хм.</v>
          </cell>
        </row>
        <row r="1566">
          <cell r="A1566" t="str">
            <v>UWAE</v>
          </cell>
          <cell r="B1566">
            <v>315450</v>
          </cell>
          <cell r="C1566" t="str">
            <v>Ф.від ПІБ в м.Шепетівка Хм.</v>
          </cell>
        </row>
        <row r="1567">
          <cell r="A1567" t="str">
            <v>UWAG</v>
          </cell>
          <cell r="B1567">
            <v>315483</v>
          </cell>
          <cell r="C1567" t="str">
            <v>Ф-я від.ПІБ в м.Городок</v>
          </cell>
        </row>
        <row r="1568">
          <cell r="A1568" t="str">
            <v>UWCA</v>
          </cell>
          <cell r="B1568">
            <v>315018</v>
          </cell>
          <cell r="C1568" t="str">
            <v>Хмельн обл.ФАКБ"Укрсоцбанк"</v>
          </cell>
        </row>
        <row r="1569">
          <cell r="A1569" t="str">
            <v>UWFB</v>
          </cell>
          <cell r="B1569">
            <v>315803</v>
          </cell>
          <cell r="C1569" t="str">
            <v>ХмельницькаФВАТКБ"хрещатик"</v>
          </cell>
        </row>
        <row r="1570">
          <cell r="A1570" t="str">
            <v>UWGA</v>
          </cell>
          <cell r="B1570">
            <v>315609</v>
          </cell>
          <cell r="C1570" t="str">
            <v>Ф-я Укрексімбанк,Хмельницьк</v>
          </cell>
        </row>
        <row r="1571">
          <cell r="A1571" t="str">
            <v>UWHA</v>
          </cell>
          <cell r="B1571">
            <v>315438</v>
          </cell>
          <cell r="C1571" t="str">
            <v>Упр. НБУ у  Хмельницьк.обл.</v>
          </cell>
        </row>
        <row r="1572">
          <cell r="A1572" t="str">
            <v>UWID</v>
          </cell>
          <cell r="B1572">
            <v>315397</v>
          </cell>
          <cell r="C1572" t="str">
            <v>Хмельницька ФАТ "Укрінбанк"</v>
          </cell>
        </row>
        <row r="1573">
          <cell r="A1573" t="str">
            <v>UWIG</v>
          </cell>
          <cell r="B1573">
            <v>315568</v>
          </cell>
          <cell r="C1573" t="str">
            <v>ХРФ "Укоопспілка"</v>
          </cell>
        </row>
        <row r="1574">
          <cell r="A1574" t="str">
            <v>UWIN</v>
          </cell>
          <cell r="B1574">
            <v>315427</v>
          </cell>
          <cell r="C1574" t="str">
            <v>ІФ АБ "Укоопспілка"</v>
          </cell>
        </row>
        <row r="1575">
          <cell r="A1575" t="str">
            <v>UWIV</v>
          </cell>
          <cell r="B1575">
            <v>315654</v>
          </cell>
          <cell r="C1575" t="str">
            <v>Хмельн. ф-я ВАТ "КРЕДОБАНК"</v>
          </cell>
        </row>
        <row r="1576">
          <cell r="A1576" t="str">
            <v>UWJE</v>
          </cell>
          <cell r="B1576">
            <v>315966</v>
          </cell>
          <cell r="C1576" t="str">
            <v>ХОД"РАЙФФАЙЗЕН БАНК АВАЛЬ"</v>
          </cell>
        </row>
        <row r="1577">
          <cell r="A1577" t="str">
            <v>UWJK</v>
          </cell>
          <cell r="B1577">
            <v>315405</v>
          </cell>
          <cell r="C1577" t="str">
            <v>Хмельницька ф-я"ПриватБанк"</v>
          </cell>
        </row>
        <row r="1578">
          <cell r="A1578" t="str">
            <v>UWJL</v>
          </cell>
          <cell r="B1578">
            <v>315643</v>
          </cell>
          <cell r="C1578" t="str">
            <v>ФАКБ "НК" в м.Пол.</v>
          </cell>
        </row>
        <row r="1579">
          <cell r="A1579" t="str">
            <v>UWJO</v>
          </cell>
          <cell r="B1579">
            <v>315858</v>
          </cell>
          <cell r="C1579" t="str">
            <v>ХФ АБ "БРОКБІЗНЕСБАНК"</v>
          </cell>
        </row>
        <row r="1580">
          <cell r="A1580" t="str">
            <v>UWJP</v>
          </cell>
          <cell r="B1580">
            <v>315717</v>
          </cell>
          <cell r="C1580" t="str">
            <v>Хмельницька ф. Приватінвест</v>
          </cell>
        </row>
        <row r="1581">
          <cell r="A1581" t="str">
            <v>UWJR</v>
          </cell>
          <cell r="B1581">
            <v>315063</v>
          </cell>
          <cell r="C1581" t="str">
            <v>Славут.ф АБ"БРОКБІЗНЕСБАНК"</v>
          </cell>
        </row>
        <row r="1582">
          <cell r="A1582" t="str">
            <v>UWJV</v>
          </cell>
          <cell r="B1582">
            <v>315137</v>
          </cell>
          <cell r="C1582" t="str">
            <v>ФВАТКБ"Надра"Хмельницьке РУ</v>
          </cell>
        </row>
        <row r="1583">
          <cell r="A1583" t="str">
            <v>UWJX</v>
          </cell>
          <cell r="B1583">
            <v>315193</v>
          </cell>
          <cell r="C1583" t="str">
            <v>Хмельнф.ТОВ"Укрпромбанк"</v>
          </cell>
        </row>
        <row r="1584">
          <cell r="A1584" t="str">
            <v>UWKM</v>
          </cell>
          <cell r="B1584">
            <v>315591</v>
          </cell>
          <cell r="C1584" t="str">
            <v>Хмельницька Ф ВАТ ВТБ Банк</v>
          </cell>
        </row>
        <row r="1585">
          <cell r="A1585" t="str">
            <v>UWKN</v>
          </cell>
          <cell r="B1585">
            <v>315739</v>
          </cell>
          <cell r="C1585" t="str">
            <v>Хмельницька Ф АКБ "Форум"</v>
          </cell>
        </row>
        <row r="1586">
          <cell r="A1586" t="str">
            <v>UWKO</v>
          </cell>
          <cell r="B1586">
            <v>315999</v>
          </cell>
          <cell r="C1586" t="str">
            <v>Філ"Хмел.Д"ІНДЕКС-БАНК"</v>
          </cell>
        </row>
        <row r="1587">
          <cell r="A1587" t="str">
            <v>UWKP</v>
          </cell>
          <cell r="B1587">
            <v>315977</v>
          </cell>
          <cell r="C1587" t="str">
            <v>Хм.Ф.ВАТ"ВІЕЙБІБАНК"</v>
          </cell>
        </row>
        <row r="1588">
          <cell r="A1588" t="str">
            <v>UWKQ</v>
          </cell>
          <cell r="B1588">
            <v>315795</v>
          </cell>
          <cell r="C1588" t="str">
            <v>ХМЕЛЬНИЦЬКФ АКБ "ІМЕКСБАНК"</v>
          </cell>
        </row>
        <row r="1589">
          <cell r="A1589" t="str">
            <v>UWLA</v>
          </cell>
          <cell r="B1589">
            <v>315784</v>
          </cell>
          <cell r="C1589" t="str">
            <v>ФХмельницьке обласнеВАТОщад</v>
          </cell>
        </row>
        <row r="1590">
          <cell r="A1590" t="str">
            <v>UWLC</v>
          </cell>
          <cell r="B1590">
            <v>375025</v>
          </cell>
          <cell r="C1590" t="str">
            <v>ФБілогірське відділеВАТОщад</v>
          </cell>
        </row>
        <row r="1591">
          <cell r="A1591" t="str">
            <v>UWLE</v>
          </cell>
          <cell r="B1591">
            <v>375047</v>
          </cell>
          <cell r="C1591" t="str">
            <v>ФВолочиське відділенВАТОщад</v>
          </cell>
        </row>
        <row r="1592">
          <cell r="A1592" t="str">
            <v>UWLF</v>
          </cell>
          <cell r="B1592">
            <v>375058</v>
          </cell>
          <cell r="C1592" t="str">
            <v>ФГородоцьке відділенВАТОщад</v>
          </cell>
        </row>
        <row r="1593">
          <cell r="A1593" t="str">
            <v>UWLG</v>
          </cell>
          <cell r="B1593">
            <v>375069</v>
          </cell>
          <cell r="C1593" t="str">
            <v>ФДеражнянське відділВАТОщад</v>
          </cell>
        </row>
        <row r="1594">
          <cell r="A1594" t="str">
            <v>UWLH</v>
          </cell>
          <cell r="B1594">
            <v>375070</v>
          </cell>
          <cell r="C1594" t="str">
            <v>ФДунаєвецьке відділеВАТОщад</v>
          </cell>
        </row>
        <row r="1595">
          <cell r="A1595" t="str">
            <v>UWLI</v>
          </cell>
          <cell r="B1595">
            <v>375081</v>
          </cell>
          <cell r="C1595" t="str">
            <v>ФІзяславське відділеВАТОщад</v>
          </cell>
        </row>
        <row r="1596">
          <cell r="A1596" t="str">
            <v>UWLJ</v>
          </cell>
          <cell r="B1596">
            <v>375092</v>
          </cell>
          <cell r="C1596" t="str">
            <v>ФКам`янець-ПодільськВАТОщад</v>
          </cell>
        </row>
        <row r="1597">
          <cell r="A1597" t="str">
            <v>UWLL</v>
          </cell>
          <cell r="B1597">
            <v>375111</v>
          </cell>
          <cell r="C1597" t="str">
            <v>ФКрасилівське відділВАТОщад</v>
          </cell>
        </row>
        <row r="1598">
          <cell r="A1598" t="str">
            <v>UWLP</v>
          </cell>
          <cell r="B1598">
            <v>375155</v>
          </cell>
          <cell r="C1598" t="str">
            <v>ФСлавутське відділенВАТОщад</v>
          </cell>
        </row>
        <row r="1599">
          <cell r="A1599" t="str">
            <v>UWLQ</v>
          </cell>
          <cell r="B1599">
            <v>375166</v>
          </cell>
          <cell r="C1599" t="str">
            <v>ФСтарокостянтинівськВАТОщад</v>
          </cell>
        </row>
        <row r="1600">
          <cell r="A1600" t="str">
            <v>UWLS</v>
          </cell>
          <cell r="B1600">
            <v>375188</v>
          </cell>
          <cell r="C1600" t="str">
            <v>ФТеофіпольське віддіВАТОщад</v>
          </cell>
        </row>
        <row r="1601">
          <cell r="A1601" t="str">
            <v>UWLU</v>
          </cell>
          <cell r="B1601">
            <v>375100</v>
          </cell>
          <cell r="C1601" t="str">
            <v>ФЧемеровецьке відділВАТОщад</v>
          </cell>
        </row>
        <row r="1602">
          <cell r="A1602" t="str">
            <v>UWLV</v>
          </cell>
          <cell r="B1602">
            <v>375218</v>
          </cell>
          <cell r="C1602" t="str">
            <v>ФШепетівське відділеВАТОщад</v>
          </cell>
        </row>
        <row r="1603">
          <cell r="A1603" t="str">
            <v>UWQK</v>
          </cell>
          <cell r="B1603">
            <v>815013</v>
          </cell>
          <cell r="C1603" t="str">
            <v>ГУДКУ У ХМЕЛЬНИЦЬКІЙ ОБЛАСТ</v>
          </cell>
        </row>
        <row r="1604">
          <cell r="A1604" t="str">
            <v>UWW1</v>
          </cell>
          <cell r="B1604">
            <v>315494</v>
          </cell>
          <cell r="C1604" t="str">
            <v>Хмельницька обл.ф-я АТ"УФГ"</v>
          </cell>
        </row>
        <row r="1605">
          <cell r="A1605" t="str">
            <v>UXAA</v>
          </cell>
          <cell r="B1605">
            <v>354091</v>
          </cell>
          <cell r="C1605" t="str">
            <v>Ф."ВІДДІЛ. ПІБ, М. ЧЕРКАСИ"</v>
          </cell>
        </row>
        <row r="1606">
          <cell r="A1606" t="str">
            <v>UXAE</v>
          </cell>
          <cell r="B1606">
            <v>354381</v>
          </cell>
          <cell r="C1606" t="str">
            <v>ф."Від.ПІБ в УМАНЬ Черк.обл</v>
          </cell>
        </row>
        <row r="1607">
          <cell r="A1607" t="str">
            <v>UXCA</v>
          </cell>
          <cell r="B1607">
            <v>354013</v>
          </cell>
          <cell r="C1607" t="str">
            <v>Черкаська ОФ"Укрсоцбанк"</v>
          </cell>
        </row>
        <row r="1608">
          <cell r="A1608" t="str">
            <v>UXFA</v>
          </cell>
          <cell r="B1608">
            <v>354002</v>
          </cell>
          <cell r="C1608" t="str">
            <v>ЧеркаськаФВАТКБ"Хрещатик"</v>
          </cell>
        </row>
        <row r="1609">
          <cell r="A1609" t="str">
            <v>UXGA</v>
          </cell>
          <cell r="B1609">
            <v>354789</v>
          </cell>
          <cell r="C1609" t="str">
            <v>Ф-я Укрексімбанк, Черкаси</v>
          </cell>
        </row>
        <row r="1610">
          <cell r="A1610" t="str">
            <v>UXHA</v>
          </cell>
          <cell r="B1610">
            <v>354024</v>
          </cell>
          <cell r="C1610" t="str">
            <v>Упр. НБУ в Чеpкаській обл.</v>
          </cell>
        </row>
        <row r="1611">
          <cell r="A1611" t="str">
            <v>UXIA</v>
          </cell>
          <cell r="B1611">
            <v>354314</v>
          </cell>
          <cell r="C1611" t="str">
            <v>Черкаська ФАТ"Укрінбанк"</v>
          </cell>
        </row>
        <row r="1612">
          <cell r="A1612" t="str">
            <v>UXID</v>
          </cell>
          <cell r="B1612">
            <v>354336</v>
          </cell>
          <cell r="C1612" t="str">
            <v>Дніпровська ФАТ"Укрінбанк"</v>
          </cell>
        </row>
        <row r="1613">
          <cell r="A1613" t="str">
            <v>UXIG</v>
          </cell>
          <cell r="B1613">
            <v>354347</v>
          </cell>
          <cell r="C1613" t="str">
            <v>Черкаське ГРУ ПриватБанку</v>
          </cell>
        </row>
        <row r="1614">
          <cell r="A1614" t="str">
            <v>UXIH</v>
          </cell>
          <cell r="B1614">
            <v>354295</v>
          </cell>
          <cell r="C1614" t="str">
            <v>ЧФ ВАТ "ПІРЕУС БАНК МКБ"</v>
          </cell>
        </row>
        <row r="1615">
          <cell r="A1615" t="str">
            <v>UXIK</v>
          </cell>
          <cell r="B1615">
            <v>354411</v>
          </cell>
          <cell r="C1615" t="str">
            <v>Ч.ОД"Райффайзен Банк Аваль"</v>
          </cell>
        </row>
        <row r="1616">
          <cell r="A1616" t="str">
            <v>UXIM</v>
          </cell>
          <cell r="B1616">
            <v>354466</v>
          </cell>
          <cell r="C1616" t="str">
            <v>Черкаська ф. ВАТ"КРЕДОБАНК"</v>
          </cell>
        </row>
        <row r="1617">
          <cell r="A1617" t="str">
            <v>UXIO</v>
          </cell>
          <cell r="B1617">
            <v>354488</v>
          </cell>
          <cell r="C1617" t="str">
            <v>Черкаська ф.АБ "Енергобанк"</v>
          </cell>
        </row>
        <row r="1618">
          <cell r="A1618" t="str">
            <v>UXIS</v>
          </cell>
          <cell r="B1618">
            <v>354842</v>
          </cell>
          <cell r="C1618" t="str">
            <v>Черкас.ФВАТ АБ "УКРГАЗБАНК"</v>
          </cell>
        </row>
        <row r="1619">
          <cell r="A1619" t="str">
            <v>UXIT</v>
          </cell>
          <cell r="B1619">
            <v>354853</v>
          </cell>
          <cell r="C1619" t="str">
            <v>ЧЕРКАСЬКА ФАКБ "ЛЕГБАНК"</v>
          </cell>
        </row>
        <row r="1620">
          <cell r="A1620" t="str">
            <v>UXIU</v>
          </cell>
          <cell r="B1620">
            <v>354972</v>
          </cell>
          <cell r="C1620" t="str">
            <v>ФАКБ "НК" в.м.Канів</v>
          </cell>
        </row>
        <row r="1621">
          <cell r="A1621" t="str">
            <v>UXIV</v>
          </cell>
          <cell r="B1621">
            <v>354864</v>
          </cell>
          <cell r="C1621" t="str">
            <v>Черкаська ФАБ"КИЇВСЬКА РУСЬ</v>
          </cell>
        </row>
        <row r="1622">
          <cell r="A1622" t="str">
            <v>UXIW</v>
          </cell>
          <cell r="B1622">
            <v>354875</v>
          </cell>
          <cell r="C1622" t="str">
            <v>ЧФ ВАТ КБ "ПРОМЕКОНОМБАНК"</v>
          </cell>
        </row>
        <row r="1623">
          <cell r="A1623" t="str">
            <v>UXIZ</v>
          </cell>
          <cell r="B1623">
            <v>354897</v>
          </cell>
          <cell r="C1623" t="str">
            <v>Черк.ф. АБ "БРОКБІЗНЕСБАНК"</v>
          </cell>
        </row>
        <row r="1624">
          <cell r="A1624" t="str">
            <v>UXJD</v>
          </cell>
          <cell r="B1624">
            <v>354916</v>
          </cell>
          <cell r="C1624" t="str">
            <v>Ф ВАТ КБ"Надра"ЧеркаськеРУ</v>
          </cell>
        </row>
        <row r="1625">
          <cell r="A1625" t="str">
            <v>UXJJ</v>
          </cell>
          <cell r="B1625">
            <v>354927</v>
          </cell>
          <cell r="C1625" t="str">
            <v>Черк.філіяТОВ "Укрпромбанк"</v>
          </cell>
        </row>
        <row r="1626">
          <cell r="A1626" t="str">
            <v>UXJN</v>
          </cell>
          <cell r="B1626">
            <v>354938</v>
          </cell>
          <cell r="C1626" t="str">
            <v>Черкаська Ф ВАТ ВТБ Банк</v>
          </cell>
        </row>
        <row r="1627">
          <cell r="A1627" t="str">
            <v>UXJZ</v>
          </cell>
          <cell r="B1627">
            <v>344001</v>
          </cell>
          <cell r="C1627" t="str">
            <v>Черкаська ФВАТ"ВіЕйБі Банк"</v>
          </cell>
        </row>
        <row r="1628">
          <cell r="A1628" t="str">
            <v>UXKA</v>
          </cell>
          <cell r="B1628">
            <v>344023</v>
          </cell>
          <cell r="C1628" t="str">
            <v>Ф Чер.Д.АТ"ІНДЕКС-БАНК"</v>
          </cell>
        </row>
        <row r="1629">
          <cell r="A1629" t="str">
            <v>UXKB</v>
          </cell>
          <cell r="B1629">
            <v>344153</v>
          </cell>
          <cell r="C1629" t="str">
            <v>ЧФ КБ "Західінкомбанк" ТзОВ</v>
          </cell>
        </row>
        <row r="1630">
          <cell r="A1630" t="str">
            <v>UXKC</v>
          </cell>
          <cell r="B1630">
            <v>344034</v>
          </cell>
          <cell r="C1630" t="str">
            <v>Філія ЗАТ "ОТП Банк"</v>
          </cell>
        </row>
        <row r="1631">
          <cell r="A1631" t="str">
            <v>UXKD</v>
          </cell>
          <cell r="B1631">
            <v>344045</v>
          </cell>
          <cell r="C1631" t="str">
            <v>Ф.ТОВКБ"Столиця"у м.Черкаси</v>
          </cell>
        </row>
        <row r="1632">
          <cell r="A1632" t="str">
            <v>UXKE</v>
          </cell>
          <cell r="B1632">
            <v>344090</v>
          </cell>
          <cell r="C1632" t="str">
            <v>Черкаська філія АКБ "Форум"</v>
          </cell>
        </row>
        <row r="1633">
          <cell r="A1633" t="str">
            <v>UXLA</v>
          </cell>
          <cell r="B1633">
            <v>354507</v>
          </cell>
          <cell r="C1633" t="str">
            <v>ФЧеркаське ОУ ВАТОщадбанк</v>
          </cell>
        </row>
        <row r="1634">
          <cell r="A1634" t="str">
            <v>UXLB</v>
          </cell>
          <cell r="B1634">
            <v>354745</v>
          </cell>
          <cell r="C1634" t="str">
            <v>ФСоснівськеВАТОщадбанк</v>
          </cell>
        </row>
        <row r="1635">
          <cell r="A1635" t="str">
            <v>UXLD</v>
          </cell>
          <cell r="B1635">
            <v>354529</v>
          </cell>
          <cell r="C1635" t="str">
            <v>ФГородищенськеВАТОщадбанк</v>
          </cell>
        </row>
        <row r="1636">
          <cell r="A1636" t="str">
            <v>UXLE</v>
          </cell>
          <cell r="B1636">
            <v>354530</v>
          </cell>
          <cell r="C1636" t="str">
            <v>ФДрабівськеВАТОщадбанк</v>
          </cell>
        </row>
        <row r="1637">
          <cell r="A1637" t="str">
            <v>UXLF</v>
          </cell>
          <cell r="B1637">
            <v>354541</v>
          </cell>
          <cell r="C1637" t="str">
            <v>ФЖашківськеВАТОщадбанк</v>
          </cell>
        </row>
        <row r="1638">
          <cell r="A1638" t="str">
            <v>UXLG</v>
          </cell>
          <cell r="B1638">
            <v>354552</v>
          </cell>
          <cell r="C1638" t="str">
            <v>ФЗвенигородськеВАТОщадбанк</v>
          </cell>
        </row>
        <row r="1639">
          <cell r="A1639" t="str">
            <v>UXLH</v>
          </cell>
          <cell r="B1639">
            <v>354574</v>
          </cell>
          <cell r="C1639" t="str">
            <v>ФЗолотоніське ВАТОщадбанк</v>
          </cell>
        </row>
        <row r="1640">
          <cell r="A1640" t="str">
            <v>UXLI</v>
          </cell>
          <cell r="B1640">
            <v>354585</v>
          </cell>
          <cell r="C1640" t="str">
            <v>ФКанівськеВАТОщадбанк</v>
          </cell>
        </row>
        <row r="1641">
          <cell r="A1641" t="str">
            <v>UXLJ</v>
          </cell>
          <cell r="B1641">
            <v>354596</v>
          </cell>
          <cell r="C1641" t="str">
            <v>ФКам`янськеВАТОщадбанк</v>
          </cell>
        </row>
        <row r="1642">
          <cell r="A1642" t="str">
            <v>UXLK</v>
          </cell>
          <cell r="B1642">
            <v>354604</v>
          </cell>
          <cell r="C1642" t="str">
            <v>ФКатеринопільськеВАТОщад</v>
          </cell>
        </row>
        <row r="1643">
          <cell r="A1643" t="str">
            <v>UXLL</v>
          </cell>
          <cell r="B1643">
            <v>354615</v>
          </cell>
          <cell r="C1643" t="str">
            <v>ФКорсунь-ШевченківсьВАТОщад</v>
          </cell>
        </row>
        <row r="1644">
          <cell r="A1644" t="str">
            <v>UXLM</v>
          </cell>
          <cell r="B1644">
            <v>354626</v>
          </cell>
          <cell r="C1644" t="str">
            <v>ФЛисянське від. ВАТОщадбанк</v>
          </cell>
        </row>
        <row r="1645">
          <cell r="A1645" t="str">
            <v>UXLN</v>
          </cell>
          <cell r="B1645">
            <v>354637</v>
          </cell>
          <cell r="C1645" t="str">
            <v>ФМаньківське від. ВАТОщадба</v>
          </cell>
        </row>
        <row r="1646">
          <cell r="A1646" t="str">
            <v>UXLO</v>
          </cell>
          <cell r="B1646">
            <v>354648</v>
          </cell>
          <cell r="C1646" t="str">
            <v>ФМонастирищенське ВАТОщад</v>
          </cell>
        </row>
        <row r="1647">
          <cell r="A1647" t="str">
            <v>UXLP</v>
          </cell>
          <cell r="B1647">
            <v>354659</v>
          </cell>
          <cell r="C1647" t="str">
            <v>ФСмілянське відділенВАТОщад</v>
          </cell>
        </row>
        <row r="1648">
          <cell r="A1648" t="str">
            <v>UXLQ</v>
          </cell>
          <cell r="B1648">
            <v>354660</v>
          </cell>
          <cell r="C1648" t="str">
            <v>ФТальнівське ВАТОщадбанк</v>
          </cell>
        </row>
        <row r="1649">
          <cell r="A1649" t="str">
            <v>UXLR</v>
          </cell>
          <cell r="B1649">
            <v>354671</v>
          </cell>
          <cell r="C1649" t="str">
            <v>ФУманське ВАТОщадбанк</v>
          </cell>
        </row>
        <row r="1650">
          <cell r="A1650" t="str">
            <v>UXLS</v>
          </cell>
          <cell r="B1650">
            <v>354682</v>
          </cell>
          <cell r="C1650" t="str">
            <v>ФХристинівськеВАТОщадбанк</v>
          </cell>
        </row>
        <row r="1651">
          <cell r="A1651" t="str">
            <v>UXLT</v>
          </cell>
          <cell r="B1651">
            <v>354701</v>
          </cell>
          <cell r="C1651" t="str">
            <v>ФЧорнобаївськеВАТОщадбанк</v>
          </cell>
        </row>
        <row r="1652">
          <cell r="A1652" t="str">
            <v>UXLU</v>
          </cell>
          <cell r="B1652">
            <v>354712</v>
          </cell>
          <cell r="C1652" t="str">
            <v>ФЧеркаськеВАТОщадбанк</v>
          </cell>
        </row>
        <row r="1653">
          <cell r="A1653" t="str">
            <v>UXLV</v>
          </cell>
          <cell r="B1653">
            <v>354734</v>
          </cell>
          <cell r="C1653" t="str">
            <v>ФЧигиринськеВАТОщадбанк</v>
          </cell>
        </row>
        <row r="1654">
          <cell r="A1654" t="str">
            <v>UXLW</v>
          </cell>
          <cell r="B1654">
            <v>354767</v>
          </cell>
          <cell r="C1654" t="str">
            <v>ФШполянськеВАТОщадбанк</v>
          </cell>
        </row>
        <row r="1655">
          <cell r="A1655" t="str">
            <v>UXQK</v>
          </cell>
          <cell r="B1655">
            <v>854018</v>
          </cell>
          <cell r="C1655" t="str">
            <v>ГУДКУ У ЧЕРКАСЬКІЙ ОБЛАСТІ</v>
          </cell>
        </row>
        <row r="1656">
          <cell r="A1656" t="str">
            <v>UXTS</v>
          </cell>
          <cell r="B1656">
            <v>399089</v>
          </cell>
          <cell r="C1656" t="str">
            <v>Черк.інстит.банк.справи УБС</v>
          </cell>
        </row>
        <row r="1657">
          <cell r="A1657" t="str">
            <v>UXW1</v>
          </cell>
          <cell r="B1657">
            <v>354983</v>
          </cell>
          <cell r="C1657" t="str">
            <v>ФАТ "УФГ", м.Черкаси</v>
          </cell>
        </row>
        <row r="1658">
          <cell r="A1658" t="str">
            <v>UXXA</v>
          </cell>
          <cell r="B1658">
            <v>344056</v>
          </cell>
          <cell r="C1658" t="str">
            <v>ЧЕРКАСЬКА ФАКБ "ІМЕКСБАНК"</v>
          </cell>
        </row>
        <row r="1659">
          <cell r="A1659" t="str">
            <v>UYAA</v>
          </cell>
          <cell r="B1659">
            <v>353456</v>
          </cell>
          <cell r="C1659" t="str">
            <v>Ф."ВІДДІЛ. ПІБ, М.ЧЕРНІГІВ"</v>
          </cell>
        </row>
        <row r="1660">
          <cell r="A1660" t="str">
            <v>UYAB</v>
          </cell>
          <cell r="B1660">
            <v>353434</v>
          </cell>
          <cell r="C1660" t="str">
            <v>Ф.ВІД.ПІБ В М.НІЖИН ЧЕРНІГ.</v>
          </cell>
        </row>
        <row r="1661">
          <cell r="A1661" t="str">
            <v>UYAC</v>
          </cell>
          <cell r="B1661">
            <v>353423</v>
          </cell>
          <cell r="C1661" t="str">
            <v>Ф.ВІД.ПІБ М.ПРИЛУКИ ЧЕРНІГ.</v>
          </cell>
        </row>
        <row r="1662">
          <cell r="A1662" t="str">
            <v>UYCA</v>
          </cell>
          <cell r="B1662">
            <v>353014</v>
          </cell>
          <cell r="C1662" t="str">
            <v>Чернігів.філія АКБ "УСБ"</v>
          </cell>
        </row>
        <row r="1663">
          <cell r="A1663" t="str">
            <v>UYFA</v>
          </cell>
          <cell r="B1663">
            <v>353757</v>
          </cell>
          <cell r="C1663" t="str">
            <v>Чернігів.Ф.ВАТ "ВіЕйБіБанк"</v>
          </cell>
        </row>
        <row r="1664">
          <cell r="A1664" t="str">
            <v>UYFB</v>
          </cell>
          <cell r="B1664">
            <v>353694</v>
          </cell>
          <cell r="C1664" t="str">
            <v>Черніг.ФАБ "БРОКБІЗНЕСБАНК"</v>
          </cell>
        </row>
        <row r="1665">
          <cell r="A1665" t="str">
            <v>UYFC</v>
          </cell>
          <cell r="B1665">
            <v>353702</v>
          </cell>
          <cell r="C1665" t="str">
            <v>ЧернігівськФВАТКБ"Хрещатик"</v>
          </cell>
        </row>
        <row r="1666">
          <cell r="A1666" t="str">
            <v>UYFD</v>
          </cell>
          <cell r="B1666">
            <v>353713</v>
          </cell>
          <cell r="C1666" t="str">
            <v>Чернігівська ф-я"КРЕДОБАНК"</v>
          </cell>
        </row>
        <row r="1667">
          <cell r="A1667" t="str">
            <v>UYGA</v>
          </cell>
          <cell r="B1667">
            <v>353649</v>
          </cell>
          <cell r="C1667" t="str">
            <v>Ф-я Укрексімбанк, Чернігів</v>
          </cell>
        </row>
        <row r="1668">
          <cell r="A1668" t="str">
            <v>UYHA</v>
          </cell>
          <cell r="B1668">
            <v>353467</v>
          </cell>
          <cell r="C1668" t="str">
            <v>Упр.НБУ в Чернігівській обл</v>
          </cell>
        </row>
        <row r="1669">
          <cell r="A1669" t="str">
            <v>UYIB</v>
          </cell>
          <cell r="B1669">
            <v>353489</v>
          </cell>
          <cell r="C1669" t="str">
            <v>"ПРИВАТІНВЕСТ"</v>
          </cell>
        </row>
        <row r="1670">
          <cell r="A1670" t="str">
            <v>UYID</v>
          </cell>
          <cell r="B1670">
            <v>353100</v>
          </cell>
          <cell r="C1670" t="str">
            <v>"ПОЛІКОМБАНК"</v>
          </cell>
        </row>
        <row r="1671">
          <cell r="A1671" t="str">
            <v>UYIE</v>
          </cell>
          <cell r="B1671">
            <v>353564</v>
          </cell>
          <cell r="C1671" t="str">
            <v>Чернігівська ФАТ"Укрінбанк"</v>
          </cell>
        </row>
        <row r="1672">
          <cell r="A1672" t="str">
            <v>UYIF</v>
          </cell>
          <cell r="B1672">
            <v>353575</v>
          </cell>
          <cell r="C1672" t="str">
            <v>ВАТ БАНК "ДЕМАРК"</v>
          </cell>
        </row>
        <row r="1673">
          <cell r="A1673" t="str">
            <v>UYIQ</v>
          </cell>
          <cell r="B1673">
            <v>353348</v>
          </cell>
          <cell r="C1673" t="str">
            <v>ЧД "РАЙФФАЙЗЕН БАНК АВАЛЬ"</v>
          </cell>
        </row>
        <row r="1674">
          <cell r="A1674" t="str">
            <v>UYIW</v>
          </cell>
          <cell r="B1674">
            <v>353326</v>
          </cell>
          <cell r="C1674" t="str">
            <v>Чернігівська ФАБ "СИНТЕЗ"</v>
          </cell>
        </row>
        <row r="1675">
          <cell r="A1675" t="str">
            <v>UYJA</v>
          </cell>
          <cell r="B1675">
            <v>353508</v>
          </cell>
          <cell r="C1675" t="str">
            <v>ЧФ ВАТ Банку "БІГ Енергія"</v>
          </cell>
        </row>
        <row r="1676">
          <cell r="A1676" t="str">
            <v>UYJB</v>
          </cell>
          <cell r="B1676">
            <v>353586</v>
          </cell>
          <cell r="C1676" t="str">
            <v>Чернігівське РУ ПриватБанку</v>
          </cell>
        </row>
        <row r="1677">
          <cell r="A1677" t="str">
            <v>UYJD</v>
          </cell>
          <cell r="B1677">
            <v>353627</v>
          </cell>
          <cell r="C1677" t="str">
            <v>Ф ВАТ КБ"НАДРА"Ч.РУ</v>
          </cell>
        </row>
        <row r="1678">
          <cell r="A1678" t="str">
            <v>UYJJ</v>
          </cell>
          <cell r="B1678">
            <v>353661</v>
          </cell>
          <cell r="C1678" t="str">
            <v>Чернігів.ф.ТОВ"Укрпромбанк"</v>
          </cell>
        </row>
        <row r="1679">
          <cell r="A1679" t="str">
            <v>UYKG</v>
          </cell>
          <cell r="B1679">
            <v>343273</v>
          </cell>
          <cell r="C1679" t="str">
            <v>Філ."Чернг.Д"АТ"ІНД-БАНК"</v>
          </cell>
        </row>
        <row r="1680">
          <cell r="A1680" t="str">
            <v>UYKI</v>
          </cell>
          <cell r="B1680">
            <v>343002</v>
          </cell>
          <cell r="C1680" t="str">
            <v>Чернігівська Ф АКБ "Форум"</v>
          </cell>
        </row>
        <row r="1681">
          <cell r="A1681" t="str">
            <v>UYLA</v>
          </cell>
          <cell r="B1681">
            <v>353553</v>
          </cell>
          <cell r="C1681" t="str">
            <v>ФЧернігівське обласнВАТОщад</v>
          </cell>
        </row>
        <row r="1682">
          <cell r="A1682" t="str">
            <v>UYLB</v>
          </cell>
          <cell r="B1682">
            <v>343013</v>
          </cell>
          <cell r="C1682" t="str">
            <v>ФБахмацьке відділеннВАТОщад</v>
          </cell>
        </row>
        <row r="1683">
          <cell r="A1683" t="str">
            <v>UYLC</v>
          </cell>
          <cell r="B1683">
            <v>343024</v>
          </cell>
          <cell r="C1683" t="str">
            <v>ФБобровицьке відділеВАТОщад</v>
          </cell>
        </row>
        <row r="1684">
          <cell r="A1684" t="str">
            <v>UYLD</v>
          </cell>
          <cell r="B1684">
            <v>343035</v>
          </cell>
          <cell r="C1684" t="str">
            <v>ФБорзнянське відділеВАТОщад</v>
          </cell>
        </row>
        <row r="1685">
          <cell r="A1685" t="str">
            <v>UYLE</v>
          </cell>
          <cell r="B1685">
            <v>343046</v>
          </cell>
          <cell r="C1685" t="str">
            <v>ФВарвинське відділенВАТОщад</v>
          </cell>
        </row>
        <row r="1686">
          <cell r="A1686" t="str">
            <v>UYLF</v>
          </cell>
          <cell r="B1686">
            <v>343057</v>
          </cell>
          <cell r="C1686" t="str">
            <v>ФГороднянське відділВАТОщад</v>
          </cell>
        </row>
        <row r="1687">
          <cell r="A1687" t="str">
            <v>UYLG</v>
          </cell>
          <cell r="B1687">
            <v>343068</v>
          </cell>
          <cell r="C1687" t="str">
            <v>ФІчнянське відділеннВАТОщад</v>
          </cell>
        </row>
        <row r="1688">
          <cell r="A1688" t="str">
            <v>UYLH</v>
          </cell>
          <cell r="B1688">
            <v>343079</v>
          </cell>
          <cell r="C1688" t="str">
            <v>ФКозелецьке відділенВАТОщад</v>
          </cell>
        </row>
        <row r="1689">
          <cell r="A1689" t="str">
            <v>UYLI</v>
          </cell>
          <cell r="B1689">
            <v>343080</v>
          </cell>
          <cell r="C1689" t="str">
            <v>ФКоропське відділеннВАТОщад</v>
          </cell>
        </row>
        <row r="1690">
          <cell r="A1690" t="str">
            <v>UYLJ</v>
          </cell>
          <cell r="B1690">
            <v>343091</v>
          </cell>
          <cell r="C1690" t="str">
            <v>ФКорюківське відділеВАТОщад</v>
          </cell>
        </row>
        <row r="1691">
          <cell r="A1691" t="str">
            <v>UYLL</v>
          </cell>
          <cell r="B1691">
            <v>343110</v>
          </cell>
          <cell r="C1691" t="str">
            <v>ФМенське відділення ВАТОщад</v>
          </cell>
        </row>
        <row r="1692">
          <cell r="A1692" t="str">
            <v>UYLM</v>
          </cell>
          <cell r="B1692">
            <v>343121</v>
          </cell>
          <cell r="C1692" t="str">
            <v>ФНіжинське відділеннВАТОщад</v>
          </cell>
        </row>
        <row r="1693">
          <cell r="A1693" t="str">
            <v>UYLN</v>
          </cell>
          <cell r="B1693">
            <v>343262</v>
          </cell>
          <cell r="C1693" t="str">
            <v>ФНосівське відділеннВАТОщад</v>
          </cell>
        </row>
        <row r="1694">
          <cell r="A1694" t="str">
            <v>UYLO</v>
          </cell>
          <cell r="B1694">
            <v>343143</v>
          </cell>
          <cell r="C1694" t="str">
            <v>ФНовгород-Сіверське ВАТОщад</v>
          </cell>
        </row>
        <row r="1695">
          <cell r="A1695" t="str">
            <v>UYLP</v>
          </cell>
          <cell r="B1695">
            <v>343154</v>
          </cell>
          <cell r="C1695" t="str">
            <v>ФПрилуцьке відділеннВАТОщад</v>
          </cell>
        </row>
        <row r="1696">
          <cell r="A1696" t="str">
            <v>UYLQ</v>
          </cell>
          <cell r="B1696">
            <v>343165</v>
          </cell>
          <cell r="C1696" t="str">
            <v>ФРіпкинське відділенВАТОщад</v>
          </cell>
        </row>
        <row r="1697">
          <cell r="A1697" t="str">
            <v>UYLR</v>
          </cell>
          <cell r="B1697">
            <v>343176</v>
          </cell>
          <cell r="C1697" t="str">
            <v>ФСеменівське відділеВАТОщад</v>
          </cell>
        </row>
        <row r="1698">
          <cell r="A1698" t="str">
            <v>UYLU</v>
          </cell>
          <cell r="B1698">
            <v>343109</v>
          </cell>
          <cell r="C1698" t="str">
            <v>ФТалалаївське відділВАТОщад</v>
          </cell>
        </row>
        <row r="1699">
          <cell r="A1699" t="str">
            <v>UYLX</v>
          </cell>
          <cell r="B1699">
            <v>343239</v>
          </cell>
          <cell r="C1699" t="str">
            <v>ФЧернігівське відділВАТОщад</v>
          </cell>
        </row>
        <row r="1700">
          <cell r="A1700" t="str">
            <v>UYLY</v>
          </cell>
          <cell r="B1700">
            <v>343240</v>
          </cell>
          <cell r="C1700" t="str">
            <v>ФЩорське відділення ВАТОщад</v>
          </cell>
        </row>
        <row r="1701">
          <cell r="A1701" t="str">
            <v>UYQK</v>
          </cell>
          <cell r="B1701">
            <v>853592</v>
          </cell>
          <cell r="C1701" t="str">
            <v>ГУДК У ЧЕРНІГІВСЬКІЙ ОБЛАСТ</v>
          </cell>
        </row>
        <row r="1702">
          <cell r="A1702" t="str">
            <v>UZA0</v>
          </cell>
          <cell r="B1702">
            <v>356163</v>
          </cell>
          <cell r="C1702" t="str">
            <v>Ф."ВІДДІЛ. ПІБ, М.ЧЕРНІВЦІ"</v>
          </cell>
        </row>
        <row r="1703">
          <cell r="A1703" t="str">
            <v>UZCA</v>
          </cell>
          <cell r="B1703">
            <v>356011</v>
          </cell>
          <cell r="C1703" t="str">
            <v>Чернівецька обл.Ф АКБ"УСБ"</v>
          </cell>
        </row>
        <row r="1704">
          <cell r="A1704" t="str">
            <v>UZFA</v>
          </cell>
          <cell r="B1704">
            <v>356538</v>
          </cell>
          <cell r="C1704" t="str">
            <v>Чернівецька ф.ВАТ"КРЕДОБАНК</v>
          </cell>
        </row>
        <row r="1705">
          <cell r="A1705" t="str">
            <v>UZFB</v>
          </cell>
          <cell r="B1705">
            <v>356549</v>
          </cell>
          <cell r="C1705" t="str">
            <v>Філ.АКБ"Трансбанк"м.Чернівц</v>
          </cell>
        </row>
        <row r="1706">
          <cell r="A1706" t="str">
            <v>UZFC</v>
          </cell>
          <cell r="B1706">
            <v>356602</v>
          </cell>
          <cell r="C1706" t="str">
            <v>ЧернівецькаФВАТКБ"Хрещатик"</v>
          </cell>
        </row>
        <row r="1707">
          <cell r="A1707" t="str">
            <v>UZFD</v>
          </cell>
          <cell r="B1707">
            <v>356624</v>
          </cell>
          <cell r="C1707" t="str">
            <v>Чернів.ф.АБ"БРОКБІЗНЕСБАНК"</v>
          </cell>
        </row>
        <row r="1708">
          <cell r="A1708" t="str">
            <v>UZGA</v>
          </cell>
          <cell r="B1708">
            <v>356271</v>
          </cell>
          <cell r="C1708" t="str">
            <v>Ф-я Укрексімбанк,Чернівці</v>
          </cell>
        </row>
        <row r="1709">
          <cell r="A1709" t="str">
            <v>UZHA</v>
          </cell>
          <cell r="B1709">
            <v>356185</v>
          </cell>
          <cell r="C1709" t="str">
            <v>Упр. НБУ в Чернівецькій обл</v>
          </cell>
        </row>
        <row r="1710">
          <cell r="A1710" t="str">
            <v>UZIB</v>
          </cell>
          <cell r="B1710">
            <v>356204</v>
          </cell>
          <cell r="C1710" t="str">
            <v>Чернівецька ФАТ"Укрінбанк"</v>
          </cell>
        </row>
        <row r="1711">
          <cell r="A1711" t="str">
            <v>UZIF</v>
          </cell>
          <cell r="B1711">
            <v>356226</v>
          </cell>
          <cell r="C1711" t="str">
            <v>ЧФ АБ"Укоопспілка"</v>
          </cell>
        </row>
        <row r="1712">
          <cell r="A1712" t="str">
            <v>UZII</v>
          </cell>
          <cell r="B1712">
            <v>356282</v>
          </cell>
          <cell r="C1712" t="str">
            <v>Чернівец.філ. ПриватБанку</v>
          </cell>
        </row>
        <row r="1713">
          <cell r="A1713" t="str">
            <v>UZIJ</v>
          </cell>
          <cell r="B1713">
            <v>356464</v>
          </cell>
          <cell r="C1713" t="str">
            <v>ЧОД "Райффайзен Банк Аваль"</v>
          </cell>
        </row>
        <row r="1714">
          <cell r="A1714" t="str">
            <v>UZIP</v>
          </cell>
          <cell r="B1714">
            <v>356505</v>
          </cell>
          <cell r="C1714" t="str">
            <v>ВАТКБ"Надра"Чернівецьке РУ</v>
          </cell>
        </row>
        <row r="1715">
          <cell r="A1715" t="str">
            <v>UZIQ</v>
          </cell>
          <cell r="B1715">
            <v>356293</v>
          </cell>
          <cell r="C1715" t="str">
            <v>Чернівец.ф.ТОВ"Укрпромбанк"</v>
          </cell>
        </row>
        <row r="1716">
          <cell r="A1716" t="str">
            <v>UZJG</v>
          </cell>
          <cell r="B1716">
            <v>356583</v>
          </cell>
          <cell r="C1716" t="str">
            <v>Чернівецька Ф ВАТ ВТБ Банк</v>
          </cell>
        </row>
        <row r="1717">
          <cell r="A1717" t="str">
            <v>UZJH</v>
          </cell>
          <cell r="B1717">
            <v>356000</v>
          </cell>
          <cell r="C1717" t="str">
            <v>ЧЕРНІВЕЦЬКФ АКБ "ІМЕКСБАНК"</v>
          </cell>
        </row>
        <row r="1718">
          <cell r="A1718" t="str">
            <v>UZJI</v>
          </cell>
          <cell r="B1718">
            <v>356561</v>
          </cell>
          <cell r="C1718" t="str">
            <v>Ф"ЧЕРНІВ.Д"АТ"ІНДЕКС-БАНК"</v>
          </cell>
        </row>
        <row r="1719">
          <cell r="A1719" t="str">
            <v>UZJJ</v>
          </cell>
          <cell r="B1719">
            <v>356516</v>
          </cell>
          <cell r="C1719" t="str">
            <v>Чернівецька Ф АКБ "Форум"</v>
          </cell>
        </row>
        <row r="1720">
          <cell r="A1720" t="str">
            <v>UZJK</v>
          </cell>
          <cell r="B1720">
            <v>356572</v>
          </cell>
          <cell r="C1720" t="str">
            <v>Чернівецька ф"Фортуна-банк"</v>
          </cell>
        </row>
        <row r="1721">
          <cell r="A1721" t="str">
            <v>UZJL</v>
          </cell>
          <cell r="B1721">
            <v>356657</v>
          </cell>
          <cell r="C1721" t="str">
            <v>Буковинська Ф "ВіЕйБіБанк"</v>
          </cell>
        </row>
        <row r="1722">
          <cell r="A1722" t="str">
            <v>UZLA</v>
          </cell>
          <cell r="B1722">
            <v>356334</v>
          </cell>
          <cell r="C1722" t="str">
            <v>ФЧернівецьке обласнеВАТОщад</v>
          </cell>
        </row>
        <row r="1723">
          <cell r="A1723" t="str">
            <v>UZLB</v>
          </cell>
          <cell r="B1723">
            <v>356345</v>
          </cell>
          <cell r="C1723" t="str">
            <v>ФВижницьке відділеннВАТОщад</v>
          </cell>
        </row>
        <row r="1724">
          <cell r="A1724" t="str">
            <v>UZLC</v>
          </cell>
          <cell r="B1724">
            <v>356356</v>
          </cell>
          <cell r="C1724" t="str">
            <v>ФГлибоцьке відділеннВАТОщад</v>
          </cell>
        </row>
        <row r="1725">
          <cell r="A1725" t="str">
            <v>UZLD</v>
          </cell>
          <cell r="B1725">
            <v>356367</v>
          </cell>
          <cell r="C1725" t="str">
            <v>ФЗаставнівське віддіВАТОщад</v>
          </cell>
        </row>
        <row r="1726">
          <cell r="A1726" t="str">
            <v>UZLE</v>
          </cell>
          <cell r="B1726">
            <v>356378</v>
          </cell>
          <cell r="C1726" t="str">
            <v>ФКельменецьке відділВАТОщад</v>
          </cell>
        </row>
        <row r="1727">
          <cell r="A1727" t="str">
            <v>UZLI</v>
          </cell>
          <cell r="B1727">
            <v>356419</v>
          </cell>
          <cell r="C1727" t="str">
            <v>ФСокирянське відділеВАТОщад</v>
          </cell>
        </row>
        <row r="1728">
          <cell r="A1728" t="str">
            <v>UZLJ</v>
          </cell>
          <cell r="B1728">
            <v>356420</v>
          </cell>
          <cell r="C1728" t="str">
            <v>ФСторожинецьке віддіВАТОщад</v>
          </cell>
        </row>
        <row r="1729">
          <cell r="A1729" t="str">
            <v>UZLK</v>
          </cell>
          <cell r="B1729">
            <v>356431</v>
          </cell>
          <cell r="C1729" t="str">
            <v>ФХотинське відділеннВАТОщад</v>
          </cell>
        </row>
        <row r="1730">
          <cell r="A1730" t="str">
            <v>UZQK</v>
          </cell>
          <cell r="B1730">
            <v>856135</v>
          </cell>
          <cell r="C1730" t="str">
            <v>ГУДК України у Чернівец.обл</v>
          </cell>
        </row>
        <row r="1731">
          <cell r="A1731" t="str">
            <v>UZW2</v>
          </cell>
          <cell r="B1731">
            <v>356323</v>
          </cell>
          <cell r="C1731" t="str">
            <v>Чернівецька обласна ФАТ"УФГ</v>
          </cell>
        </row>
        <row r="1736">
          <cell r="A1736" t="str">
            <v>MFO</v>
          </cell>
          <cell r="B1736" t="str">
            <v>GLMFO</v>
          </cell>
          <cell r="C1736" t="str">
            <v>NLF</v>
          </cell>
          <cell r="D1736" t="str">
            <v>GLB</v>
          </cell>
          <cell r="E1736" t="str">
            <v>PRKB</v>
          </cell>
          <cell r="F1736" t="str">
            <v>RC</v>
          </cell>
          <cell r="G1736" t="str">
            <v>PRB</v>
          </cell>
          <cell r="H1736" t="str">
            <v>KB</v>
          </cell>
          <cell r="I1736" t="str">
            <v>NB</v>
          </cell>
          <cell r="J1736" t="str">
            <v>KNB</v>
          </cell>
          <cell r="K1736" t="str">
            <v>NCKS</v>
          </cell>
          <cell r="L1736" t="str">
            <v>HCKS</v>
          </cell>
          <cell r="M1736" t="str">
            <v>KU</v>
          </cell>
          <cell r="N1736" t="str">
            <v>KO</v>
          </cell>
          <cell r="O1736" t="str">
            <v>OBLUPR</v>
          </cell>
        </row>
        <row r="1737">
          <cell r="A1737">
            <v>300001</v>
          </cell>
          <cell r="B1737">
            <v>300001</v>
          </cell>
          <cell r="C1737" t="str">
            <v>"НАЦІОНАЛЬНИЙ БАНК"</v>
          </cell>
          <cell r="D1737">
            <v>1</v>
          </cell>
          <cell r="E1737">
            <v>1</v>
          </cell>
          <cell r="F1737">
            <v>0</v>
          </cell>
          <cell r="G1737" t="str">
            <v>1</v>
          </cell>
          <cell r="H1737">
            <v>102</v>
          </cell>
          <cell r="I1737" t="str">
            <v>ОПЕРАЦІЙНЕ УПРАВЛІННЯ НБУ, М.КИЇВ</v>
          </cell>
          <cell r="J1737" t="str">
            <v>"НАЦІОНАЛЬНИЙ БАНК"</v>
          </cell>
          <cell r="K1737" t="str">
            <v>U1HA</v>
          </cell>
          <cell r="L1737" t="str">
            <v>U0H0</v>
          </cell>
          <cell r="M1737">
            <v>27</v>
          </cell>
          <cell r="N1737">
            <v>27</v>
          </cell>
          <cell r="O1737" t="str">
            <v>`НАЦІОНАЛЬНИЙ БАНК`  Київ</v>
          </cell>
        </row>
        <row r="1738">
          <cell r="A1738">
            <v>300012</v>
          </cell>
          <cell r="B1738">
            <v>300012</v>
          </cell>
          <cell r="C1738" t="str">
            <v>ПРОМІНВЕСТБАНК</v>
          </cell>
          <cell r="D1738">
            <v>3</v>
          </cell>
          <cell r="E1738">
            <v>3</v>
          </cell>
          <cell r="F1738">
            <v>0</v>
          </cell>
          <cell r="G1738" t="str">
            <v>3</v>
          </cell>
          <cell r="H1738">
            <v>347</v>
          </cell>
          <cell r="I1738" t="str">
            <v>АК ПРОМІНВЕСТБАНК (ЗАТ) У М.КИЄВІ</v>
          </cell>
          <cell r="J1738" t="str">
            <v>ПРОМІНВЕСТБАНК</v>
          </cell>
          <cell r="K1738" t="str">
            <v>U1AA</v>
          </cell>
          <cell r="L1738" t="str">
            <v>U0A0</v>
          </cell>
          <cell r="M1738">
            <v>26</v>
          </cell>
          <cell r="N1738">
            <v>26</v>
          </cell>
          <cell r="O1738" t="str">
            <v>ГУ НБУ по м.Києву і області</v>
          </cell>
        </row>
        <row r="1739">
          <cell r="A1739">
            <v>300023</v>
          </cell>
          <cell r="B1739">
            <v>300023</v>
          </cell>
          <cell r="C1739" t="str">
            <v>АКБ "УКРСОЦБАНК"</v>
          </cell>
          <cell r="D1739">
            <v>5</v>
          </cell>
          <cell r="E1739">
            <v>5</v>
          </cell>
          <cell r="F1739">
            <v>0</v>
          </cell>
          <cell r="G1739" t="str">
            <v>5</v>
          </cell>
          <cell r="H1739">
            <v>524</v>
          </cell>
          <cell r="I1739" t="str">
            <v>АКБ "УКРСОЦБАНК" У М. КИЄВІ</v>
          </cell>
          <cell r="J1739" t="str">
            <v>АКБ "УКРСОЦБАНК"</v>
          </cell>
          <cell r="K1739" t="str">
            <v>UICK</v>
          </cell>
          <cell r="L1739" t="str">
            <v>UICK</v>
          </cell>
          <cell r="M1739">
            <v>26</v>
          </cell>
          <cell r="N1739">
            <v>26</v>
          </cell>
          <cell r="O1739" t="str">
            <v>ГУ НБУ по м.Києву і області</v>
          </cell>
        </row>
        <row r="1740">
          <cell r="A1740">
            <v>300056</v>
          </cell>
          <cell r="B1740">
            <v>300056</v>
          </cell>
          <cell r="C1740" t="str">
            <v>АКБ "ЛЕГБАНК"</v>
          </cell>
          <cell r="D1740">
            <v>13</v>
          </cell>
          <cell r="E1740">
            <v>13</v>
          </cell>
          <cell r="F1740">
            <v>0</v>
          </cell>
          <cell r="G1740" t="str">
            <v>8</v>
          </cell>
          <cell r="H1740">
            <v>703</v>
          </cell>
          <cell r="I1740" t="str">
            <v>АКБ "ЛЕГБАНК" М.КИЇВ</v>
          </cell>
          <cell r="J1740" t="str">
            <v>АКБ "ЛЕГБАНК"</v>
          </cell>
          <cell r="K1740" t="str">
            <v>UIIC</v>
          </cell>
          <cell r="L1740" t="str">
            <v>UIIC</v>
          </cell>
          <cell r="M1740">
            <v>26</v>
          </cell>
          <cell r="N1740">
            <v>26</v>
          </cell>
          <cell r="O1740" t="str">
            <v>ГУ НБУ по м.Києву і області</v>
          </cell>
        </row>
        <row r="1741">
          <cell r="A1741">
            <v>300078</v>
          </cell>
          <cell r="B1741">
            <v>300078</v>
          </cell>
          <cell r="C1741" t="str">
            <v>"ГРАДОБАНК"</v>
          </cell>
          <cell r="D1741">
            <v>15</v>
          </cell>
          <cell r="E1741">
            <v>15</v>
          </cell>
          <cell r="F1741">
            <v>0</v>
          </cell>
          <cell r="G1741" t="str">
            <v>8</v>
          </cell>
          <cell r="H1741">
            <v>705</v>
          </cell>
          <cell r="I1741" t="str">
            <v>АТ  "ГРАДОБАНК" М.КИЇВ</v>
          </cell>
          <cell r="J1741" t="str">
            <v>"ГРАДОБАНК"</v>
          </cell>
          <cell r="K1741" t="str">
            <v>UIIE</v>
          </cell>
          <cell r="L1741" t="str">
            <v>UIIE</v>
          </cell>
          <cell r="M1741">
            <v>26</v>
          </cell>
          <cell r="N1741">
            <v>26</v>
          </cell>
          <cell r="O1741" t="str">
            <v>ГУ НБУ по м.Києву і області</v>
          </cell>
        </row>
        <row r="1742">
          <cell r="A1742">
            <v>300089</v>
          </cell>
          <cell r="B1742">
            <v>300089</v>
          </cell>
          <cell r="C1742" t="str">
            <v>АКБ  "ТРАНСБАНК"</v>
          </cell>
          <cell r="D1742">
            <v>26</v>
          </cell>
          <cell r="E1742">
            <v>26</v>
          </cell>
          <cell r="F1742">
            <v>0</v>
          </cell>
          <cell r="G1742" t="str">
            <v>8</v>
          </cell>
          <cell r="H1742">
            <v>719</v>
          </cell>
          <cell r="I1742" t="str">
            <v>АКБ  "ТРАНСБАНК"  М. КИЇВ</v>
          </cell>
          <cell r="J1742" t="str">
            <v>АКБ  "ТРАНСБАНК"</v>
          </cell>
          <cell r="K1742" t="str">
            <v>UIIN</v>
          </cell>
          <cell r="L1742" t="str">
            <v>UIIN</v>
          </cell>
          <cell r="M1742">
            <v>26</v>
          </cell>
          <cell r="N1742">
            <v>26</v>
          </cell>
          <cell r="O1742" t="str">
            <v>ГУ НБУ по м.Києву і області</v>
          </cell>
        </row>
        <row r="1743">
          <cell r="A1743">
            <v>300108</v>
          </cell>
          <cell r="B1743">
            <v>319092</v>
          </cell>
          <cell r="D1743">
            <v>0</v>
          </cell>
          <cell r="E1743">
            <v>280</v>
          </cell>
          <cell r="F1743">
            <v>0</v>
          </cell>
          <cell r="G1743" t="str">
            <v>B</v>
          </cell>
          <cell r="H1743">
            <v>201</v>
          </cell>
          <cell r="I1743" t="str">
            <v>КИЇВСЬКА Ф АБ"КИЇВСЬКА РУСЬ" М. КИЇВ</v>
          </cell>
          <cell r="J1743" t="str">
            <v>Київська ф-я АБКиївськаРусь</v>
          </cell>
          <cell r="K1743" t="str">
            <v>UIFA</v>
          </cell>
          <cell r="L1743" t="str">
            <v>UIFA</v>
          </cell>
          <cell r="M1743">
            <v>26</v>
          </cell>
          <cell r="N1743">
            <v>26</v>
          </cell>
          <cell r="O1743" t="str">
            <v>ГУ НБУ по м.Києву і області</v>
          </cell>
        </row>
        <row r="1744">
          <cell r="A1744">
            <v>300119</v>
          </cell>
          <cell r="B1744">
            <v>300119</v>
          </cell>
          <cell r="C1744" t="str">
            <v>АКБ "АЛЬЯНС"</v>
          </cell>
          <cell r="D1744">
            <v>29</v>
          </cell>
          <cell r="E1744">
            <v>29</v>
          </cell>
          <cell r="F1744">
            <v>0</v>
          </cell>
          <cell r="G1744" t="str">
            <v>8</v>
          </cell>
          <cell r="H1744">
            <v>722</v>
          </cell>
          <cell r="I1744" t="str">
            <v>АКБ "АЛЬЯНС" У М.КИЄВІ</v>
          </cell>
          <cell r="J1744" t="str">
            <v>АКБ "АЛЬЯНС"</v>
          </cell>
          <cell r="K1744" t="str">
            <v>UIIY</v>
          </cell>
          <cell r="L1744" t="str">
            <v>UIIY</v>
          </cell>
          <cell r="M1744">
            <v>26</v>
          </cell>
          <cell r="N1744">
            <v>26</v>
          </cell>
          <cell r="O1744" t="str">
            <v>ГУ НБУ по м.Києву і області</v>
          </cell>
        </row>
        <row r="1745">
          <cell r="A1745">
            <v>300120</v>
          </cell>
          <cell r="B1745">
            <v>300120</v>
          </cell>
          <cell r="C1745" t="str">
            <v>"БАНК ПЕТРОКОММЕРЦ-УКРАЇНА"</v>
          </cell>
          <cell r="D1745">
            <v>283</v>
          </cell>
          <cell r="E1745">
            <v>283</v>
          </cell>
          <cell r="F1745">
            <v>0</v>
          </cell>
          <cell r="G1745" t="str">
            <v>B</v>
          </cell>
          <cell r="H1745">
            <v>723</v>
          </cell>
          <cell r="I1745" t="str">
            <v>ЗАТ"БАНК ПЕТРОКОММЕРЦ-УКРАЇНА"УМ.КИЄВІ</v>
          </cell>
          <cell r="J1745" t="str">
            <v>"БАНК ПЕТРОКОММЕРЦ-УКРАЇНА"</v>
          </cell>
          <cell r="K1745" t="str">
            <v>UIIV</v>
          </cell>
          <cell r="L1745" t="str">
            <v>UIIV</v>
          </cell>
          <cell r="M1745">
            <v>26</v>
          </cell>
          <cell r="N1745">
            <v>26</v>
          </cell>
          <cell r="O1745" t="str">
            <v>ГУ НБУ по м.Києву і області</v>
          </cell>
        </row>
        <row r="1746">
          <cell r="A1746">
            <v>300131</v>
          </cell>
          <cell r="B1746">
            <v>300131</v>
          </cell>
          <cell r="C1746" t="str">
            <v>ВАТ"Банк"Фінанси та Кредит"</v>
          </cell>
          <cell r="D1746">
            <v>17</v>
          </cell>
          <cell r="E1746">
            <v>17</v>
          </cell>
          <cell r="F1746">
            <v>0</v>
          </cell>
          <cell r="G1746" t="str">
            <v>8</v>
          </cell>
          <cell r="H1746">
            <v>708</v>
          </cell>
          <cell r="I1746" t="str">
            <v>ВАТ"Банк"Фінанси та Кредит"</v>
          </cell>
          <cell r="J1746" t="str">
            <v>ВАТ"Банк"Фінанси та Кредит"</v>
          </cell>
          <cell r="K1746" t="str">
            <v>UIIH</v>
          </cell>
          <cell r="L1746" t="str">
            <v>UIIH</v>
          </cell>
          <cell r="M1746">
            <v>26</v>
          </cell>
          <cell r="N1746">
            <v>26</v>
          </cell>
          <cell r="O1746" t="str">
            <v>ГУ НБУ по м.Києву і області</v>
          </cell>
        </row>
        <row r="1747">
          <cell r="A1747">
            <v>300142</v>
          </cell>
          <cell r="B1747">
            <v>300142</v>
          </cell>
          <cell r="C1747" t="str">
            <v>АТ "УКРІНБАНК"</v>
          </cell>
          <cell r="D1747">
            <v>18</v>
          </cell>
          <cell r="E1747">
            <v>18</v>
          </cell>
          <cell r="F1747">
            <v>0</v>
          </cell>
          <cell r="G1747" t="str">
            <v>8</v>
          </cell>
          <cell r="H1747">
            <v>709</v>
          </cell>
          <cell r="I1747" t="str">
            <v>АТ "УКРІНБАНК" У М.КИЄВІ</v>
          </cell>
          <cell r="J1747" t="str">
            <v>АТ "УКРІНБАНК"</v>
          </cell>
          <cell r="K1747" t="str">
            <v>UIII</v>
          </cell>
          <cell r="L1747" t="str">
            <v>UIII</v>
          </cell>
          <cell r="M1747">
            <v>26</v>
          </cell>
          <cell r="N1747">
            <v>26</v>
          </cell>
          <cell r="O1747" t="str">
            <v>ГУ НБУ по м.Києву і області</v>
          </cell>
        </row>
        <row r="1748">
          <cell r="A1748">
            <v>300164</v>
          </cell>
          <cell r="B1748">
            <v>300164</v>
          </cell>
          <cell r="C1748" t="str">
            <v>ВАТ "СВЕДБАНК"</v>
          </cell>
          <cell r="D1748">
            <v>11</v>
          </cell>
          <cell r="E1748">
            <v>11</v>
          </cell>
          <cell r="F1748">
            <v>0</v>
          </cell>
          <cell r="G1748" t="str">
            <v>B</v>
          </cell>
          <cell r="H1748">
            <v>701</v>
          </cell>
          <cell r="I1748" t="str">
            <v>ВАТ "СВЕДБАНК" У М.КИЄВІ</v>
          </cell>
          <cell r="J1748" t="str">
            <v>ВАТ "СВЕДБАНК"</v>
          </cell>
          <cell r="K1748" t="str">
            <v>UIIA</v>
          </cell>
          <cell r="L1748" t="str">
            <v>UIIA</v>
          </cell>
          <cell r="M1748">
            <v>26</v>
          </cell>
          <cell r="N1748">
            <v>26</v>
          </cell>
          <cell r="O1748" t="str">
            <v>ГУ НБУ по м.Києву і області</v>
          </cell>
        </row>
        <row r="1749">
          <cell r="A1749">
            <v>300175</v>
          </cell>
          <cell r="B1749">
            <v>300175</v>
          </cell>
          <cell r="C1749" t="str">
            <v>ВАТ "СЕБ Банк"</v>
          </cell>
          <cell r="D1749">
            <v>22</v>
          </cell>
          <cell r="E1749">
            <v>22</v>
          </cell>
          <cell r="F1749">
            <v>0</v>
          </cell>
          <cell r="G1749" t="str">
            <v>B</v>
          </cell>
          <cell r="H1749">
            <v>715</v>
          </cell>
          <cell r="I1749" t="str">
            <v>ВАТ "СЕБ БАНК", М.КИЇВ</v>
          </cell>
          <cell r="J1749" t="str">
            <v>ВАТ "СЕБ Банк"</v>
          </cell>
          <cell r="K1749" t="str">
            <v>UIIO</v>
          </cell>
          <cell r="L1749" t="str">
            <v>UIIO</v>
          </cell>
          <cell r="M1749">
            <v>26</v>
          </cell>
          <cell r="N1749">
            <v>26</v>
          </cell>
          <cell r="O1749" t="str">
            <v>ГУ НБУ по м.Києву і області</v>
          </cell>
        </row>
        <row r="1750">
          <cell r="A1750">
            <v>300205</v>
          </cell>
          <cell r="B1750">
            <v>300205</v>
          </cell>
          <cell r="C1750" t="str">
            <v>ВАТ "УПБ"</v>
          </cell>
          <cell r="D1750">
            <v>34</v>
          </cell>
          <cell r="E1750">
            <v>34</v>
          </cell>
          <cell r="F1750">
            <v>0</v>
          </cell>
          <cell r="G1750" t="str">
            <v>8</v>
          </cell>
          <cell r="H1750">
            <v>728</v>
          </cell>
          <cell r="I1750" t="str">
            <v>ВАТ"УКРАЇНСЬКИЙ ПРОФЕСІЙНИЙ БАНК" КИЇВ</v>
          </cell>
          <cell r="J1750" t="str">
            <v>ВАТ "УПБ"</v>
          </cell>
          <cell r="K1750" t="str">
            <v>UIJC</v>
          </cell>
          <cell r="L1750" t="str">
            <v>UIJC</v>
          </cell>
          <cell r="M1750">
            <v>26</v>
          </cell>
          <cell r="N1750">
            <v>26</v>
          </cell>
          <cell r="O1750" t="str">
            <v>ГУ НБУ по м.Києву і області</v>
          </cell>
        </row>
        <row r="1751">
          <cell r="A1751">
            <v>300216</v>
          </cell>
          <cell r="B1751">
            <v>300216</v>
          </cell>
          <cell r="C1751" t="str">
            <v>ВАТ КБ "ІНТЕРБАНК"</v>
          </cell>
          <cell r="D1751">
            <v>35</v>
          </cell>
          <cell r="E1751">
            <v>35</v>
          </cell>
          <cell r="F1751">
            <v>0</v>
          </cell>
          <cell r="G1751" t="str">
            <v>8</v>
          </cell>
          <cell r="H1751">
            <v>729</v>
          </cell>
          <cell r="I1751" t="str">
            <v>ВАТ КБ "ІНТЕРБАНК" У М.КИЄВІ</v>
          </cell>
          <cell r="J1751" t="str">
            <v>ВАТ КБ "ІНТЕРБАНК"</v>
          </cell>
          <cell r="K1751" t="str">
            <v>UIJD</v>
          </cell>
          <cell r="L1751" t="str">
            <v>UIJD</v>
          </cell>
          <cell r="M1751">
            <v>26</v>
          </cell>
          <cell r="N1751">
            <v>26</v>
          </cell>
          <cell r="O1751" t="str">
            <v>ГУ НБУ по м.Києву і області</v>
          </cell>
        </row>
        <row r="1752">
          <cell r="A1752">
            <v>300238</v>
          </cell>
          <cell r="B1752">
            <v>351931</v>
          </cell>
          <cell r="D1752">
            <v>0</v>
          </cell>
          <cell r="E1752">
            <v>209</v>
          </cell>
          <cell r="F1752">
            <v>0</v>
          </cell>
          <cell r="G1752" t="str">
            <v>8</v>
          </cell>
          <cell r="H1752">
            <v>936</v>
          </cell>
          <cell r="I1752" t="str">
            <v>ФІЛІЯ АКБ "ЗОЛОТІ ВОРОТА" У М. КИЄВІ</v>
          </cell>
          <cell r="J1752" t="str">
            <v>ФАКБ "ЗОЛОТІ ВОРОТА" М.КИЇВ</v>
          </cell>
          <cell r="K1752" t="str">
            <v>UINK</v>
          </cell>
          <cell r="L1752" t="str">
            <v>UINK</v>
          </cell>
          <cell r="M1752">
            <v>26</v>
          </cell>
          <cell r="N1752">
            <v>20</v>
          </cell>
          <cell r="O1752" t="str">
            <v>ГУ НБУ по м.Києву і області</v>
          </cell>
        </row>
        <row r="1753">
          <cell r="A1753">
            <v>300249</v>
          </cell>
          <cell r="B1753">
            <v>300249</v>
          </cell>
          <cell r="C1753" t="str">
            <v>АБ "БРОКБІЗНЕСБАНК"</v>
          </cell>
          <cell r="D1753">
            <v>37</v>
          </cell>
          <cell r="E1753">
            <v>37</v>
          </cell>
          <cell r="F1753">
            <v>0</v>
          </cell>
          <cell r="G1753" t="str">
            <v>8</v>
          </cell>
          <cell r="H1753">
            <v>735</v>
          </cell>
          <cell r="I1753" t="str">
            <v>АБ"БРОКБІЗНЕСБАНК" У М.КИЄВІ</v>
          </cell>
          <cell r="J1753" t="str">
            <v>АБ "БРОКБІЗНЕСБАНК"</v>
          </cell>
          <cell r="K1753" t="str">
            <v>UIIR</v>
          </cell>
          <cell r="L1753" t="str">
            <v>UIIR</v>
          </cell>
          <cell r="M1753">
            <v>26</v>
          </cell>
          <cell r="N1753">
            <v>26</v>
          </cell>
          <cell r="O1753" t="str">
            <v>ГУ НБУ по м.Києву і області</v>
          </cell>
        </row>
        <row r="1754">
          <cell r="A1754">
            <v>300250</v>
          </cell>
          <cell r="B1754">
            <v>300142</v>
          </cell>
          <cell r="D1754">
            <v>0</v>
          </cell>
          <cell r="E1754">
            <v>18</v>
          </cell>
          <cell r="F1754">
            <v>0</v>
          </cell>
          <cell r="G1754" t="str">
            <v>8</v>
          </cell>
          <cell r="H1754">
            <v>736</v>
          </cell>
          <cell r="I1754" t="str">
            <v>КИЇВСЬКА ФАТ"УКРІНБАНК" М.КИЇВ</v>
          </cell>
          <cell r="J1754" t="str">
            <v>Київська ФАТ"Укрінбанк"</v>
          </cell>
          <cell r="K1754" t="str">
            <v>UIIJ</v>
          </cell>
          <cell r="L1754" t="str">
            <v>UIIJ</v>
          </cell>
          <cell r="M1754">
            <v>26</v>
          </cell>
          <cell r="N1754">
            <v>26</v>
          </cell>
          <cell r="O1754" t="str">
            <v>ГУ НБУ по м.Києву і області</v>
          </cell>
        </row>
        <row r="1755">
          <cell r="A1755">
            <v>300272</v>
          </cell>
          <cell r="B1755">
            <v>300272</v>
          </cell>
          <cell r="C1755" t="str">
            <v>АБ "ЕНЕРГОБАНК"</v>
          </cell>
          <cell r="D1755">
            <v>31</v>
          </cell>
          <cell r="E1755">
            <v>31</v>
          </cell>
          <cell r="F1755">
            <v>0</v>
          </cell>
          <cell r="G1755" t="str">
            <v>B</v>
          </cell>
          <cell r="H1755">
            <v>725</v>
          </cell>
          <cell r="I1755" t="str">
            <v>АБ "ЕНЕРГОБАНК" У М.КИЄВІ</v>
          </cell>
          <cell r="J1755" t="str">
            <v>АБ "ЕНЕРГОБАНК"</v>
          </cell>
          <cell r="K1755" t="str">
            <v>UIIT</v>
          </cell>
          <cell r="L1755" t="str">
            <v>UIIT</v>
          </cell>
          <cell r="M1755">
            <v>26</v>
          </cell>
          <cell r="N1755">
            <v>26</v>
          </cell>
          <cell r="O1755" t="str">
            <v>ГУ НБУ по м.Києву і області</v>
          </cell>
        </row>
        <row r="1756">
          <cell r="A1756">
            <v>300302</v>
          </cell>
          <cell r="B1756">
            <v>300001</v>
          </cell>
          <cell r="D1756">
            <v>0</v>
          </cell>
          <cell r="E1756">
            <v>1</v>
          </cell>
          <cell r="F1756">
            <v>0</v>
          </cell>
          <cell r="G1756" t="str">
            <v>1</v>
          </cell>
          <cell r="H1756">
            <v>103</v>
          </cell>
          <cell r="I1756" t="str">
            <v>ЦЕНТРАЛЬНЕ СХОВИЩЕ НБУ</v>
          </cell>
          <cell r="J1756" t="str">
            <v>Центральне сховище НБУ</v>
          </cell>
          <cell r="K1756" t="str">
            <v>U1HB</v>
          </cell>
          <cell r="L1756" t="str">
            <v>U1HB</v>
          </cell>
          <cell r="M1756">
            <v>28</v>
          </cell>
          <cell r="N1756">
            <v>27</v>
          </cell>
        </row>
        <row r="1757">
          <cell r="A1757">
            <v>300313</v>
          </cell>
          <cell r="B1757">
            <v>300313</v>
          </cell>
          <cell r="C1757" t="str">
            <v>АКБ "ІНТЕРКОНТИНЕНТБАНК"</v>
          </cell>
          <cell r="D1757">
            <v>40</v>
          </cell>
          <cell r="E1757">
            <v>40</v>
          </cell>
          <cell r="F1757">
            <v>0</v>
          </cell>
          <cell r="G1757" t="str">
            <v>8</v>
          </cell>
          <cell r="H1757">
            <v>742</v>
          </cell>
          <cell r="I1757" t="str">
            <v>АКБ "ІНТЕРКОНТИНЕНТБАНК" У М.КИЄВІ</v>
          </cell>
          <cell r="J1757" t="str">
            <v>АКБ "ІНТЕРКОНТИНЕНТБАНК"</v>
          </cell>
          <cell r="K1757" t="str">
            <v>UIJH</v>
          </cell>
          <cell r="L1757" t="str">
            <v>UIJH</v>
          </cell>
          <cell r="M1757">
            <v>26</v>
          </cell>
          <cell r="N1757">
            <v>26</v>
          </cell>
          <cell r="O1757" t="str">
            <v>ГУ НБУ по м.Києву і області</v>
          </cell>
        </row>
        <row r="1758">
          <cell r="A1758">
            <v>300335</v>
          </cell>
          <cell r="B1758">
            <v>300335</v>
          </cell>
          <cell r="C1758" t="str">
            <v>"Райффайзен Банк Аваль"</v>
          </cell>
          <cell r="D1758">
            <v>36</v>
          </cell>
          <cell r="E1758">
            <v>36</v>
          </cell>
          <cell r="F1758">
            <v>0</v>
          </cell>
          <cell r="G1758" t="str">
            <v>7</v>
          </cell>
          <cell r="H1758">
            <v>731</v>
          </cell>
          <cell r="I1758" t="str">
            <v>"РАЙФФАЙЗЕН БАНК АВАЛЬ", М.КИЇВ</v>
          </cell>
          <cell r="J1758" t="str">
            <v>"Райффайзен Банк Аваль"</v>
          </cell>
          <cell r="K1758" t="str">
            <v>UIJB</v>
          </cell>
          <cell r="L1758" t="str">
            <v>UIJB</v>
          </cell>
          <cell r="M1758">
            <v>26</v>
          </cell>
          <cell r="N1758">
            <v>26</v>
          </cell>
          <cell r="O1758" t="str">
            <v>ГУ НБУ по м.Києву і області</v>
          </cell>
        </row>
        <row r="1759">
          <cell r="A1759">
            <v>300346</v>
          </cell>
          <cell r="B1759">
            <v>300346</v>
          </cell>
          <cell r="C1759" t="str">
            <v>ЗАТ "АЛЬФА-БАНК"</v>
          </cell>
          <cell r="D1759">
            <v>272</v>
          </cell>
          <cell r="E1759">
            <v>272</v>
          </cell>
          <cell r="F1759">
            <v>0</v>
          </cell>
          <cell r="G1759" t="str">
            <v>B</v>
          </cell>
          <cell r="H1759">
            <v>862</v>
          </cell>
          <cell r="I1759" t="str">
            <v>ЗАТ "АЛЬФА-БАНК" У М.КИЄВІ</v>
          </cell>
          <cell r="J1759" t="str">
            <v>ЗАТ "АЛЬФА-БАНК"</v>
          </cell>
          <cell r="K1759" t="str">
            <v>UIZT</v>
          </cell>
          <cell r="L1759" t="str">
            <v>UIZT</v>
          </cell>
          <cell r="M1759">
            <v>26</v>
          </cell>
          <cell r="N1759">
            <v>26</v>
          </cell>
          <cell r="O1759" t="str">
            <v>ГУ НБУ по м.Києву і області</v>
          </cell>
        </row>
        <row r="1760">
          <cell r="A1760">
            <v>300379</v>
          </cell>
          <cell r="B1760">
            <v>300379</v>
          </cell>
          <cell r="C1760" t="str">
            <v>АТ "Каліон Банк Україна"</v>
          </cell>
          <cell r="D1760">
            <v>234</v>
          </cell>
          <cell r="E1760">
            <v>234</v>
          </cell>
          <cell r="F1760">
            <v>0</v>
          </cell>
          <cell r="G1760" t="str">
            <v>9</v>
          </cell>
          <cell r="H1760">
            <v>878</v>
          </cell>
          <cell r="I1760" t="str">
            <v>АТ "КАЛІОH БАНК УКРАЇНА" У М.КИЄВІ</v>
          </cell>
          <cell r="J1760" t="str">
            <v>АТ "Каліон Банк Україна"</v>
          </cell>
          <cell r="K1760" t="str">
            <v>UISG</v>
          </cell>
          <cell r="L1760" t="str">
            <v>UISG</v>
          </cell>
          <cell r="M1760">
            <v>26</v>
          </cell>
          <cell r="N1760">
            <v>26</v>
          </cell>
          <cell r="O1760" t="str">
            <v>ГУ НБУ по м.Києву і області</v>
          </cell>
        </row>
        <row r="1761">
          <cell r="A1761">
            <v>300380</v>
          </cell>
          <cell r="B1761">
            <v>300012</v>
          </cell>
          <cell r="D1761">
            <v>0</v>
          </cell>
          <cell r="E1761">
            <v>3</v>
          </cell>
          <cell r="F1761">
            <v>0</v>
          </cell>
          <cell r="G1761" t="str">
            <v>3</v>
          </cell>
          <cell r="H1761">
            <v>303</v>
          </cell>
          <cell r="I1761" t="str">
            <v>ЦЕНТРАЛЬНА РП  ПІБ, М.КИЇВ</v>
          </cell>
          <cell r="J1761" t="str">
            <v>ЦЕНТРАЛЬНА РП ПІБ, М.КИЇВ</v>
          </cell>
          <cell r="K1761" t="str">
            <v>U1AB</v>
          </cell>
          <cell r="L1761" t="str">
            <v>U1AB</v>
          </cell>
          <cell r="M1761">
            <v>26</v>
          </cell>
          <cell r="N1761">
            <v>26</v>
          </cell>
          <cell r="O1761" t="str">
            <v>ГУ НБУ по м.Києву і області</v>
          </cell>
        </row>
        <row r="1762">
          <cell r="A1762">
            <v>300410</v>
          </cell>
          <cell r="B1762">
            <v>300410</v>
          </cell>
          <cell r="C1762" t="str">
            <v>ЛІКВІДАТОР БАНКУ "УКРАЇНА"</v>
          </cell>
          <cell r="D1762">
            <v>4</v>
          </cell>
          <cell r="E1762">
            <v>4</v>
          </cell>
          <cell r="F1762">
            <v>0</v>
          </cell>
          <cell r="G1762" t="str">
            <v>4</v>
          </cell>
          <cell r="H1762">
            <v>446</v>
          </cell>
          <cell r="I1762" t="str">
            <v>ЛІКВІДАТОР БАНКУ "УКРАЇНА"</v>
          </cell>
          <cell r="J1762" t="str">
            <v>ЛІКВІДАТОР БАНКУ "УКРАЇНА"</v>
          </cell>
          <cell r="K1762" t="str">
            <v>UIEG</v>
          </cell>
          <cell r="L1762" t="str">
            <v>UIEG</v>
          </cell>
          <cell r="M1762">
            <v>27</v>
          </cell>
          <cell r="N1762">
            <v>27</v>
          </cell>
          <cell r="O1762" t="str">
            <v>`НАЦІОНАЛЬНИЙ БАНК`  Київ</v>
          </cell>
        </row>
        <row r="1763">
          <cell r="A1763">
            <v>300421</v>
          </cell>
          <cell r="B1763">
            <v>300421</v>
          </cell>
          <cell r="C1763" t="str">
            <v>"ВІДРОДЖЕННЯ"</v>
          </cell>
          <cell r="D1763">
            <v>28</v>
          </cell>
          <cell r="E1763">
            <v>28</v>
          </cell>
          <cell r="F1763">
            <v>0</v>
          </cell>
          <cell r="G1763" t="str">
            <v>8</v>
          </cell>
          <cell r="H1763">
            <v>740</v>
          </cell>
          <cell r="I1763" t="str">
            <v>УКРАЇНСЬКИЙ  КБ "ВІДРОДЖЕННЯ" М.КИЇВ</v>
          </cell>
          <cell r="J1763" t="str">
            <v>"ВІДРОДЖЕННЯ"</v>
          </cell>
          <cell r="K1763" t="str">
            <v>UIJF</v>
          </cell>
          <cell r="L1763" t="str">
            <v>UIJF</v>
          </cell>
          <cell r="M1763">
            <v>26</v>
          </cell>
          <cell r="N1763">
            <v>26</v>
          </cell>
          <cell r="O1763" t="str">
            <v>ГУ НБУ по м.Києву і області</v>
          </cell>
        </row>
        <row r="1764">
          <cell r="A1764">
            <v>300465</v>
          </cell>
          <cell r="B1764">
            <v>300465</v>
          </cell>
          <cell r="C1764" t="str">
            <v>ВАТ "ОЩАДБАНК"</v>
          </cell>
          <cell r="D1764">
            <v>6</v>
          </cell>
          <cell r="E1764">
            <v>6</v>
          </cell>
          <cell r="F1764">
            <v>0</v>
          </cell>
          <cell r="G1764" t="str">
            <v>6</v>
          </cell>
          <cell r="H1764">
            <v>614</v>
          </cell>
          <cell r="I1764" t="str">
            <v>ВАТ "ОЩАДБАНК" В М.КИЄВІ</v>
          </cell>
          <cell r="J1764" t="str">
            <v>ВАТ "ОЩАДБАНК"</v>
          </cell>
          <cell r="K1764" t="str">
            <v>UILP</v>
          </cell>
          <cell r="L1764" t="str">
            <v>UILP</v>
          </cell>
          <cell r="M1764">
            <v>26</v>
          </cell>
          <cell r="N1764">
            <v>26</v>
          </cell>
          <cell r="O1764" t="str">
            <v>ГУ НБУ по м.Києву і області</v>
          </cell>
        </row>
        <row r="1765">
          <cell r="A1765">
            <v>300498</v>
          </cell>
          <cell r="B1765">
            <v>300498</v>
          </cell>
          <cell r="C1765" t="str">
            <v>АБ "НАЦІОНАЛЬНІ ІНВЕСТИЦІЇ"</v>
          </cell>
          <cell r="D1765">
            <v>227</v>
          </cell>
          <cell r="E1765">
            <v>227</v>
          </cell>
          <cell r="F1765">
            <v>0</v>
          </cell>
          <cell r="G1765" t="str">
            <v>8</v>
          </cell>
          <cell r="H1765">
            <v>907</v>
          </cell>
          <cell r="I1765" t="str">
            <v>АБ "НАЦІОНАЛЬНІ ІНВЕСТИЦІЇ" У М.КИЄВІ</v>
          </cell>
          <cell r="J1765" t="str">
            <v>АБ "НАЦІОНАЛЬНІ ІНВЕСТИЦІЇ"</v>
          </cell>
          <cell r="K1765" t="str">
            <v>UIWA</v>
          </cell>
          <cell r="L1765" t="str">
            <v>UIWA</v>
          </cell>
          <cell r="M1765">
            <v>26</v>
          </cell>
          <cell r="N1765">
            <v>26</v>
          </cell>
          <cell r="O1765" t="str">
            <v>ГУ НБУ по м.Києву і області</v>
          </cell>
        </row>
        <row r="1766">
          <cell r="A1766">
            <v>300506</v>
          </cell>
          <cell r="B1766">
            <v>300506</v>
          </cell>
          <cell r="C1766" t="str">
            <v>"ПЕРШИЙ ІНВЕСТИЦІЙНИЙ БАНК"</v>
          </cell>
          <cell r="D1766">
            <v>290</v>
          </cell>
          <cell r="E1766">
            <v>290</v>
          </cell>
          <cell r="F1766">
            <v>0</v>
          </cell>
          <cell r="G1766" t="str">
            <v>8</v>
          </cell>
          <cell r="H1766">
            <v>761</v>
          </cell>
          <cell r="I1766" t="str">
            <v>ВАТ"ПЕРШИЙ ІНВЕСТИЦІЙНИЙ БАНК"УМ.КИЄВІ</v>
          </cell>
          <cell r="J1766" t="str">
            <v>"ПЕРШИЙ ІНВЕСТИЦІЙНИЙ БАНК"</v>
          </cell>
          <cell r="K1766" t="str">
            <v>UIST</v>
          </cell>
          <cell r="L1766" t="str">
            <v>UIST</v>
          </cell>
          <cell r="M1766">
            <v>26</v>
          </cell>
          <cell r="N1766">
            <v>26</v>
          </cell>
          <cell r="O1766" t="str">
            <v>ГУ НБУ по м.Києву і області</v>
          </cell>
        </row>
        <row r="1767">
          <cell r="A1767">
            <v>300528</v>
          </cell>
          <cell r="B1767">
            <v>300528</v>
          </cell>
          <cell r="C1767" t="str">
            <v>ЗАТ "ОТП Банк"</v>
          </cell>
          <cell r="D1767">
            <v>296</v>
          </cell>
          <cell r="E1767">
            <v>296</v>
          </cell>
          <cell r="F1767">
            <v>0</v>
          </cell>
          <cell r="G1767" t="str">
            <v>F</v>
          </cell>
          <cell r="H1767">
            <v>910</v>
          </cell>
          <cell r="I1767" t="str">
            <v>ЗАТ "ОТП БАНК", М.КИЇВ</v>
          </cell>
          <cell r="J1767" t="str">
            <v>ЗАТ "ОТП Банк"</v>
          </cell>
          <cell r="K1767" t="str">
            <v>UIWJ</v>
          </cell>
          <cell r="L1767" t="str">
            <v>UIWJ</v>
          </cell>
          <cell r="M1767">
            <v>26</v>
          </cell>
          <cell r="N1767">
            <v>26</v>
          </cell>
          <cell r="O1767" t="str">
            <v>ГУ НБУ по м.Києву і області</v>
          </cell>
        </row>
        <row r="1768">
          <cell r="A1768">
            <v>300539</v>
          </cell>
          <cell r="B1768">
            <v>300539</v>
          </cell>
          <cell r="C1768" t="str">
            <v>АБ "ІНГ БАНК УКРАЇНА"</v>
          </cell>
          <cell r="D1768">
            <v>295</v>
          </cell>
          <cell r="E1768">
            <v>295</v>
          </cell>
          <cell r="F1768">
            <v>0</v>
          </cell>
          <cell r="G1768" t="str">
            <v>9</v>
          </cell>
          <cell r="H1768">
            <v>908</v>
          </cell>
          <cell r="I1768" t="str">
            <v>АБ "ІНГ БАНК УКРАЇНА" У М.КИЄВІ</v>
          </cell>
          <cell r="J1768" t="str">
            <v>АБ "ІНГ БАНК УКРАЇНА"</v>
          </cell>
          <cell r="K1768" t="str">
            <v>UIWG</v>
          </cell>
          <cell r="L1768" t="str">
            <v>UIWG</v>
          </cell>
          <cell r="M1768">
            <v>26</v>
          </cell>
          <cell r="N1768">
            <v>26</v>
          </cell>
          <cell r="O1768" t="str">
            <v>ГУ НБУ по м.Києву і області</v>
          </cell>
        </row>
        <row r="1769">
          <cell r="A1769">
            <v>300540</v>
          </cell>
          <cell r="B1769">
            <v>300540</v>
          </cell>
          <cell r="C1769" t="str">
            <v>АБ "БРР"</v>
          </cell>
          <cell r="D1769">
            <v>87</v>
          </cell>
          <cell r="E1769">
            <v>87</v>
          </cell>
          <cell r="F1769">
            <v>0</v>
          </cell>
          <cell r="G1769" t="str">
            <v>8</v>
          </cell>
          <cell r="H1769">
            <v>909</v>
          </cell>
          <cell r="I1769" t="str">
            <v>АБ"БАНК РЕГІОНАЛЬНОГО РОЗВИТКУ",М.КИЇВ</v>
          </cell>
          <cell r="J1769" t="str">
            <v>АБ "БРР"</v>
          </cell>
          <cell r="K1769" t="str">
            <v>UIWH</v>
          </cell>
          <cell r="L1769" t="str">
            <v>UIWH</v>
          </cell>
          <cell r="M1769">
            <v>26</v>
          </cell>
          <cell r="N1769">
            <v>26</v>
          </cell>
          <cell r="O1769" t="str">
            <v>ГУ НБУ по м.Києву і області</v>
          </cell>
        </row>
        <row r="1770">
          <cell r="A1770">
            <v>300584</v>
          </cell>
          <cell r="B1770">
            <v>300584</v>
          </cell>
          <cell r="C1770" t="str">
            <v>АКБ "СІТІБАНК" (УКРАЇНА)</v>
          </cell>
          <cell r="D1770">
            <v>297</v>
          </cell>
          <cell r="E1770">
            <v>297</v>
          </cell>
          <cell r="F1770">
            <v>0</v>
          </cell>
          <cell r="G1770" t="str">
            <v>9</v>
          </cell>
          <cell r="H1770">
            <v>916</v>
          </cell>
          <cell r="I1770" t="str">
            <v>АКБ "СІТІБАНК" (УКРАЇНА) У М.КИЄВІ</v>
          </cell>
          <cell r="J1770" t="str">
            <v>АКБ "СІТІБАНК" (УКРАЇНА)</v>
          </cell>
          <cell r="K1770" t="str">
            <v>UIWI</v>
          </cell>
          <cell r="L1770" t="str">
            <v>UIWI</v>
          </cell>
          <cell r="M1770">
            <v>26</v>
          </cell>
          <cell r="N1770">
            <v>26</v>
          </cell>
          <cell r="O1770" t="str">
            <v>ГУ НБУ по м.Києву і області</v>
          </cell>
        </row>
        <row r="1771">
          <cell r="A1771">
            <v>300603</v>
          </cell>
          <cell r="B1771">
            <v>300410</v>
          </cell>
          <cell r="D1771">
            <v>0</v>
          </cell>
          <cell r="E1771">
            <v>4</v>
          </cell>
          <cell r="F1771">
            <v>0</v>
          </cell>
          <cell r="G1771" t="str">
            <v>4</v>
          </cell>
          <cell r="H1771">
            <v>407</v>
          </cell>
          <cell r="I1771" t="str">
            <v>ЛІКВІДАТОР ГОУ БАНКУ "УКРАЇНА", М.КИЇВ</v>
          </cell>
          <cell r="J1771" t="str">
            <v>Ліквідатор ГОУ банку"УКРАЇН</v>
          </cell>
          <cell r="K1771" t="str">
            <v>UIED</v>
          </cell>
          <cell r="L1771" t="str">
            <v>UIED</v>
          </cell>
          <cell r="M1771">
            <v>27</v>
          </cell>
          <cell r="N1771">
            <v>27</v>
          </cell>
          <cell r="O1771" t="str">
            <v>`НАЦІОНАЛЬНИЙ БАНК`  Київ</v>
          </cell>
        </row>
        <row r="1772">
          <cell r="A1772">
            <v>300614</v>
          </cell>
          <cell r="B1772">
            <v>300614</v>
          </cell>
          <cell r="C1772" t="str">
            <v>"ІНДЕКС-БАНК"</v>
          </cell>
          <cell r="D1772">
            <v>171</v>
          </cell>
          <cell r="E1772">
            <v>171</v>
          </cell>
          <cell r="F1772">
            <v>0</v>
          </cell>
          <cell r="G1772" t="str">
            <v>8</v>
          </cell>
          <cell r="H1772">
            <v>929</v>
          </cell>
          <cell r="I1772" t="str">
            <v>АТ "ІНДЕКС-БАНК" У М.КИЄВІ</v>
          </cell>
          <cell r="J1772" t="str">
            <v>"ІНДЕКС-БАНК"</v>
          </cell>
          <cell r="K1772" t="str">
            <v>UIWZ</v>
          </cell>
          <cell r="L1772" t="str">
            <v>UIWZ</v>
          </cell>
          <cell r="M1772">
            <v>26</v>
          </cell>
          <cell r="N1772">
            <v>26</v>
          </cell>
          <cell r="O1772" t="str">
            <v>ГУ НБУ по м.Києву і області</v>
          </cell>
        </row>
        <row r="1773">
          <cell r="A1773">
            <v>300636</v>
          </cell>
          <cell r="B1773">
            <v>320702</v>
          </cell>
          <cell r="D1773">
            <v>0</v>
          </cell>
          <cell r="E1773">
            <v>277</v>
          </cell>
          <cell r="F1773">
            <v>0</v>
          </cell>
          <cell r="G1773" t="str">
            <v>8</v>
          </cell>
          <cell r="H1773">
            <v>918</v>
          </cell>
          <cell r="I1773" t="str">
            <v>РОЗРАХ.ПАЛАТА АКБ"НАЦІОНАЛЬНИЙ КРЕДИТ"</v>
          </cell>
          <cell r="J1773" t="str">
            <v>АКБ"НАЦІОНАЛЬНИЙ КРЕДИТ",РП</v>
          </cell>
          <cell r="K1773" t="str">
            <v>UIWO</v>
          </cell>
          <cell r="L1773" t="str">
            <v>UIWO</v>
          </cell>
          <cell r="M1773">
            <v>26</v>
          </cell>
          <cell r="N1773">
            <v>26</v>
          </cell>
          <cell r="O1773" t="str">
            <v>ГУ НБУ по м.Києву і області</v>
          </cell>
        </row>
        <row r="1774">
          <cell r="A1774">
            <v>300647</v>
          </cell>
          <cell r="B1774">
            <v>300647</v>
          </cell>
          <cell r="C1774" t="str">
            <v>АБ "КЛІРИНГОВИЙ ДІМ"</v>
          </cell>
          <cell r="D1774">
            <v>288</v>
          </cell>
          <cell r="E1774">
            <v>288</v>
          </cell>
          <cell r="F1774">
            <v>0</v>
          </cell>
          <cell r="G1774" t="str">
            <v>8</v>
          </cell>
          <cell r="H1774">
            <v>704</v>
          </cell>
          <cell r="I1774" t="str">
            <v>АБ "КЛІРИНГОВИЙ ДІМ" У М.КИЄВІ</v>
          </cell>
          <cell r="J1774" t="str">
            <v>АБ "КЛІРИНГОВИЙ ДІМ"</v>
          </cell>
          <cell r="K1774" t="str">
            <v>UINE</v>
          </cell>
          <cell r="L1774" t="str">
            <v>UINE</v>
          </cell>
          <cell r="M1774">
            <v>26</v>
          </cell>
          <cell r="N1774">
            <v>26</v>
          </cell>
          <cell r="O1774" t="str">
            <v>ГУ НБУ по м.Києву і області</v>
          </cell>
        </row>
        <row r="1775">
          <cell r="A1775">
            <v>300658</v>
          </cell>
          <cell r="B1775">
            <v>300658</v>
          </cell>
          <cell r="C1775" t="str">
            <v>ВАТ "ПІРЕУС БАНК МКБ"</v>
          </cell>
          <cell r="D1775">
            <v>251</v>
          </cell>
          <cell r="E1775">
            <v>251</v>
          </cell>
          <cell r="F1775">
            <v>0</v>
          </cell>
          <cell r="G1775" t="str">
            <v>B</v>
          </cell>
          <cell r="H1775">
            <v>923</v>
          </cell>
          <cell r="I1775" t="str">
            <v>ВАТ "ПІРЕУС БАНК МКБ"</v>
          </cell>
          <cell r="J1775" t="str">
            <v>ВАТ "ПІРЕУС БАНК МКБ"</v>
          </cell>
          <cell r="K1775" t="str">
            <v>UIWU</v>
          </cell>
          <cell r="L1775" t="str">
            <v>UIWU</v>
          </cell>
          <cell r="M1775">
            <v>26</v>
          </cell>
          <cell r="N1775">
            <v>26</v>
          </cell>
          <cell r="O1775" t="str">
            <v>ГУ НБУ по м.Києву і області</v>
          </cell>
        </row>
        <row r="1776">
          <cell r="A1776">
            <v>300669</v>
          </cell>
          <cell r="B1776">
            <v>300669</v>
          </cell>
          <cell r="C1776" t="str">
            <v>ЗАТ "ПРАЙМ-БАНК"</v>
          </cell>
          <cell r="D1776">
            <v>300</v>
          </cell>
          <cell r="E1776">
            <v>300</v>
          </cell>
          <cell r="F1776">
            <v>0</v>
          </cell>
          <cell r="G1776" t="str">
            <v>8</v>
          </cell>
          <cell r="H1776">
            <v>937</v>
          </cell>
          <cell r="I1776" t="str">
            <v>ЗАТ "ПРАЙМ-БАНК" У М. КИЄВІ</v>
          </cell>
          <cell r="J1776" t="str">
            <v>ЗАТ "ПРАЙМ-БАНК"</v>
          </cell>
          <cell r="K1776" t="str">
            <v>UINL</v>
          </cell>
          <cell r="L1776" t="str">
            <v>UINL</v>
          </cell>
          <cell r="M1776">
            <v>26</v>
          </cell>
          <cell r="N1776">
            <v>26</v>
          </cell>
          <cell r="O1776" t="str">
            <v>ГУ НБУ по м.Києву і області</v>
          </cell>
        </row>
        <row r="1777">
          <cell r="A1777">
            <v>300670</v>
          </cell>
          <cell r="B1777">
            <v>300670</v>
          </cell>
          <cell r="C1777" t="str">
            <v>ВАТ КБ "ХРЕЩАТИК"</v>
          </cell>
          <cell r="D1777">
            <v>202</v>
          </cell>
          <cell r="E1777">
            <v>202</v>
          </cell>
          <cell r="F1777">
            <v>0</v>
          </cell>
          <cell r="G1777" t="str">
            <v>8</v>
          </cell>
          <cell r="H1777">
            <v>912</v>
          </cell>
          <cell r="I1777" t="str">
            <v>ВАТ КБ "ХРЕЩАТИК" У М.КИЄВІ</v>
          </cell>
          <cell r="J1777" t="str">
            <v>ВАТ КБ "ХРЕЩАТИК"</v>
          </cell>
          <cell r="K1777" t="str">
            <v>UIWL</v>
          </cell>
          <cell r="L1777" t="str">
            <v>UIWL</v>
          </cell>
          <cell r="M1777">
            <v>26</v>
          </cell>
          <cell r="N1777">
            <v>26</v>
          </cell>
          <cell r="O1777" t="str">
            <v>ГУ НБУ по м.Києву і області</v>
          </cell>
        </row>
        <row r="1778">
          <cell r="A1778">
            <v>300681</v>
          </cell>
          <cell r="B1778">
            <v>322498</v>
          </cell>
          <cell r="D1778">
            <v>0</v>
          </cell>
          <cell r="E1778">
            <v>203</v>
          </cell>
          <cell r="F1778">
            <v>0</v>
          </cell>
          <cell r="G1778" t="str">
            <v>8</v>
          </cell>
          <cell r="H1778">
            <v>913</v>
          </cell>
          <cell r="I1778" t="str">
            <v>СОЛОМ`ЯНСЬКА ФІЛІЯ АКБ "КИЇВ" М.КИЇВ</v>
          </cell>
          <cell r="J1778" t="str">
            <v>Солом`янська ФАКБ "Київ"</v>
          </cell>
          <cell r="K1778" t="str">
            <v>UIWM</v>
          </cell>
          <cell r="L1778" t="str">
            <v>UIWM</v>
          </cell>
          <cell r="M1778">
            <v>26</v>
          </cell>
          <cell r="N1778">
            <v>26</v>
          </cell>
          <cell r="O1778" t="str">
            <v>ГУ НБУ по м.Києву і області</v>
          </cell>
        </row>
        <row r="1779">
          <cell r="A1779">
            <v>300700</v>
          </cell>
          <cell r="B1779">
            <v>320702</v>
          </cell>
          <cell r="D1779">
            <v>0</v>
          </cell>
          <cell r="E1779">
            <v>277</v>
          </cell>
          <cell r="F1779">
            <v>0</v>
          </cell>
          <cell r="G1779" t="str">
            <v>8</v>
          </cell>
          <cell r="H1779">
            <v>925</v>
          </cell>
          <cell r="I1779" t="str">
            <v>ФАКБ "НАЦ. КРЕДИТ" В М.БОРИСПІЛЬ</v>
          </cell>
          <cell r="J1779" t="str">
            <v>ФАКБ "НК" в м.Бориспіль</v>
          </cell>
          <cell r="K1779" t="str">
            <v>UIWW</v>
          </cell>
          <cell r="L1779" t="str">
            <v>UIWW</v>
          </cell>
          <cell r="M1779">
            <v>9</v>
          </cell>
          <cell r="N1779">
            <v>26</v>
          </cell>
        </row>
        <row r="1780">
          <cell r="A1780">
            <v>300711</v>
          </cell>
          <cell r="B1780">
            <v>305299</v>
          </cell>
          <cell r="D1780">
            <v>0</v>
          </cell>
          <cell r="E1780">
            <v>46</v>
          </cell>
          <cell r="F1780">
            <v>0</v>
          </cell>
          <cell r="G1780" t="str">
            <v>A</v>
          </cell>
          <cell r="H1780">
            <v>926</v>
          </cell>
          <cell r="I1780" t="str">
            <v>ПЕЧЕРСЬКА ФІЛІЯ ПРИВАТБАНКУ, М.КИЇВ</v>
          </cell>
          <cell r="J1780" t="str">
            <v>Печерська ф-я ПриватБанку</v>
          </cell>
          <cell r="K1780" t="str">
            <v>UIWX</v>
          </cell>
          <cell r="L1780" t="str">
            <v>UIWX</v>
          </cell>
          <cell r="M1780">
            <v>26</v>
          </cell>
          <cell r="N1780">
            <v>3</v>
          </cell>
          <cell r="O1780" t="str">
            <v>ГУ НБУ по м.Києву і області</v>
          </cell>
        </row>
        <row r="1781">
          <cell r="A1781">
            <v>300722</v>
          </cell>
          <cell r="B1781">
            <v>325569</v>
          </cell>
          <cell r="D1781">
            <v>0</v>
          </cell>
          <cell r="E1781">
            <v>93</v>
          </cell>
          <cell r="F1781">
            <v>0</v>
          </cell>
          <cell r="G1781" t="str">
            <v>8</v>
          </cell>
          <cell r="H1781">
            <v>930</v>
          </cell>
          <cell r="I1781" t="str">
            <v>Київська філія ВАТ СКБ "Дністер"</v>
          </cell>
          <cell r="J1781" t="str">
            <v>Київс.ф-я ВАТ СКБ "Дністер"</v>
          </cell>
          <cell r="K1781" t="str">
            <v>UIWN</v>
          </cell>
          <cell r="L1781" t="str">
            <v>UIWN</v>
          </cell>
          <cell r="M1781">
            <v>26</v>
          </cell>
          <cell r="N1781">
            <v>13</v>
          </cell>
          <cell r="O1781" t="str">
            <v>ГУ НБУ по м.Києву і області</v>
          </cell>
        </row>
        <row r="1782">
          <cell r="A1782">
            <v>300744</v>
          </cell>
          <cell r="B1782">
            <v>303536</v>
          </cell>
          <cell r="D1782">
            <v>0</v>
          </cell>
          <cell r="E1782">
            <v>287</v>
          </cell>
          <cell r="F1782">
            <v>0</v>
          </cell>
          <cell r="G1782" t="str">
            <v>9</v>
          </cell>
          <cell r="H1782">
            <v>974</v>
          </cell>
          <cell r="I1782" t="str">
            <v>Філія УніКредит Банку ТзОВ у м.Києві</v>
          </cell>
          <cell r="J1782" t="str">
            <v>Ф.УніКредит Банку, м.Київ</v>
          </cell>
          <cell r="K1782" t="str">
            <v>UINO</v>
          </cell>
          <cell r="L1782" t="str">
            <v>UINO</v>
          </cell>
          <cell r="M1782">
            <v>26</v>
          </cell>
          <cell r="N1782">
            <v>2</v>
          </cell>
          <cell r="O1782" t="str">
            <v>ГУ НБУ по м.Києву і області</v>
          </cell>
        </row>
        <row r="1783">
          <cell r="A1783">
            <v>300755</v>
          </cell>
          <cell r="B1783">
            <v>351663</v>
          </cell>
          <cell r="D1783">
            <v>0</v>
          </cell>
          <cell r="E1783">
            <v>98</v>
          </cell>
          <cell r="F1783">
            <v>0</v>
          </cell>
          <cell r="G1783" t="str">
            <v>8</v>
          </cell>
          <cell r="H1783">
            <v>959</v>
          </cell>
          <cell r="I1783" t="str">
            <v>ФІЛІЯ АКБ "МЕРКУРІЙ" В М.КИЄВІ</v>
          </cell>
          <cell r="J1783" t="str">
            <v>ФАКБ "МЕРКУРІЙ" в м.Києві</v>
          </cell>
          <cell r="K1783" t="str">
            <v>UIYL</v>
          </cell>
          <cell r="L1783" t="str">
            <v>UIYL</v>
          </cell>
          <cell r="M1783">
            <v>26</v>
          </cell>
          <cell r="N1783">
            <v>20</v>
          </cell>
          <cell r="O1783" t="str">
            <v>ГУ НБУ по м.Києву і області</v>
          </cell>
        </row>
        <row r="1784">
          <cell r="A1784">
            <v>300766</v>
          </cell>
          <cell r="B1784">
            <v>328384</v>
          </cell>
          <cell r="D1784">
            <v>0</v>
          </cell>
          <cell r="E1784">
            <v>258</v>
          </cell>
          <cell r="F1784">
            <v>0</v>
          </cell>
          <cell r="G1784" t="str">
            <v>8</v>
          </cell>
          <cell r="H1784">
            <v>921</v>
          </cell>
          <cell r="I1784" t="str">
            <v>ФІЛІЯ АКБ "ІМЕКСБАНК" У М.КИЄВІ</v>
          </cell>
          <cell r="J1784" t="str">
            <v>КИЇВСЬКАФ АКБ "ІМЕКСБАНК"</v>
          </cell>
          <cell r="K1784" t="str">
            <v>UIWR</v>
          </cell>
          <cell r="L1784" t="str">
            <v>UIWR</v>
          </cell>
          <cell r="M1784">
            <v>26</v>
          </cell>
          <cell r="N1784">
            <v>15</v>
          </cell>
          <cell r="O1784" t="str">
            <v>ГУ НБУ по м.Києву і області</v>
          </cell>
        </row>
        <row r="1785">
          <cell r="A1785">
            <v>300788</v>
          </cell>
          <cell r="B1785">
            <v>300788</v>
          </cell>
          <cell r="C1785" t="str">
            <v>АБ "Таврика"</v>
          </cell>
          <cell r="D1785">
            <v>84</v>
          </cell>
          <cell r="E1785">
            <v>84</v>
          </cell>
          <cell r="F1785">
            <v>0</v>
          </cell>
          <cell r="G1785" t="str">
            <v>8</v>
          </cell>
          <cell r="H1785">
            <v>949</v>
          </cell>
          <cell r="I1785" t="str">
            <v>АБ "ТАВРИКА" У М.КИЄВІ</v>
          </cell>
          <cell r="J1785" t="str">
            <v>АБ "Таврика"</v>
          </cell>
          <cell r="K1785" t="str">
            <v>UINP</v>
          </cell>
          <cell r="L1785" t="str">
            <v>UINP</v>
          </cell>
          <cell r="M1785">
            <v>26</v>
          </cell>
          <cell r="N1785">
            <v>26</v>
          </cell>
          <cell r="O1785" t="str">
            <v>ГУ НБУ по м.Києву і області</v>
          </cell>
        </row>
        <row r="1786">
          <cell r="A1786">
            <v>300799</v>
          </cell>
          <cell r="B1786">
            <v>322498</v>
          </cell>
          <cell r="D1786">
            <v>0</v>
          </cell>
          <cell r="E1786">
            <v>203</v>
          </cell>
          <cell r="F1786">
            <v>0</v>
          </cell>
          <cell r="G1786" t="str">
            <v>8</v>
          </cell>
          <cell r="H1786">
            <v>940</v>
          </cell>
          <cell r="I1786" t="str">
            <v>ШЕВЧЕНКІВСЬКА Ф-Я АКБ "КИЇВ" У М.КИЄВІ</v>
          </cell>
          <cell r="J1786" t="str">
            <v>Шевченківська ф-я АКБ"КИЇВ"</v>
          </cell>
          <cell r="K1786" t="str">
            <v>UINN</v>
          </cell>
          <cell r="L1786" t="str">
            <v>UINN</v>
          </cell>
          <cell r="M1786">
            <v>26</v>
          </cell>
          <cell r="N1786">
            <v>26</v>
          </cell>
          <cell r="O1786" t="str">
            <v>ГУ НБУ по м.Києву і області</v>
          </cell>
        </row>
        <row r="1787">
          <cell r="A1787">
            <v>300807</v>
          </cell>
          <cell r="B1787">
            <v>300807</v>
          </cell>
          <cell r="C1787" t="str">
            <v>АКБ "ГАРАНТ"</v>
          </cell>
          <cell r="D1787">
            <v>180</v>
          </cell>
          <cell r="E1787">
            <v>180</v>
          </cell>
          <cell r="F1787">
            <v>0</v>
          </cell>
          <cell r="G1787" t="str">
            <v>8</v>
          </cell>
          <cell r="H1787">
            <v>919</v>
          </cell>
          <cell r="I1787" t="str">
            <v>АКБ "ГАРАНТ" У М.КИЄВІ</v>
          </cell>
          <cell r="J1787" t="str">
            <v>АКБ "ГАРАНТ"</v>
          </cell>
          <cell r="K1787" t="str">
            <v>UIWP</v>
          </cell>
          <cell r="L1787" t="str">
            <v>UIWP</v>
          </cell>
          <cell r="M1787">
            <v>26</v>
          </cell>
          <cell r="N1787">
            <v>26</v>
          </cell>
          <cell r="O1787" t="str">
            <v>ГУ НБУ по м.Києву і області</v>
          </cell>
        </row>
        <row r="1788">
          <cell r="A1788">
            <v>300829</v>
          </cell>
          <cell r="B1788">
            <v>328168</v>
          </cell>
          <cell r="D1788">
            <v>0</v>
          </cell>
          <cell r="E1788">
            <v>105</v>
          </cell>
          <cell r="F1788">
            <v>0</v>
          </cell>
          <cell r="G1788" t="str">
            <v>B</v>
          </cell>
          <cell r="H1788">
            <v>953</v>
          </cell>
          <cell r="I1788" t="str">
            <v>ФІЛІЯ ВАТ "МТБ" У М.КИЄВІ</v>
          </cell>
          <cell r="J1788" t="str">
            <v>ФІЛІЯ ВАТ "МТБ" У М.КИЄВІ</v>
          </cell>
          <cell r="K1788" t="str">
            <v>UINS</v>
          </cell>
          <cell r="L1788" t="str">
            <v>UINS</v>
          </cell>
          <cell r="M1788">
            <v>26</v>
          </cell>
          <cell r="N1788">
            <v>15</v>
          </cell>
          <cell r="O1788" t="str">
            <v>ГУ НБУ по м.Києву і області</v>
          </cell>
        </row>
        <row r="1789">
          <cell r="A1789">
            <v>300830</v>
          </cell>
          <cell r="B1789">
            <v>300670</v>
          </cell>
          <cell r="D1789">
            <v>0</v>
          </cell>
          <cell r="E1789">
            <v>202</v>
          </cell>
          <cell r="F1789">
            <v>0</v>
          </cell>
          <cell r="G1789" t="str">
            <v>8</v>
          </cell>
          <cell r="H1789">
            <v>954</v>
          </cell>
          <cell r="I1789" t="str">
            <v>КИЇВ.РЕГІОН.Ф.ВАТКБ"ХРЕЩАТИК"У М.КИЄВІ</v>
          </cell>
          <cell r="J1789" t="str">
            <v>Київ.рег.ф.ВАТ КБ"ХРЕЩАТИК"</v>
          </cell>
          <cell r="K1789" t="str">
            <v>UINT</v>
          </cell>
          <cell r="L1789" t="str">
            <v>UINT</v>
          </cell>
          <cell r="M1789">
            <v>26</v>
          </cell>
          <cell r="N1789">
            <v>26</v>
          </cell>
          <cell r="O1789" t="str">
            <v>ГУ НБУ по м.Києву і області</v>
          </cell>
        </row>
        <row r="1790">
          <cell r="A1790">
            <v>300852</v>
          </cell>
          <cell r="B1790">
            <v>300852</v>
          </cell>
          <cell r="C1790" t="str">
            <v>ВАТ "КБ "АКТИВ-БАНК"</v>
          </cell>
          <cell r="D1790">
            <v>302</v>
          </cell>
          <cell r="E1790">
            <v>302</v>
          </cell>
          <cell r="F1790">
            <v>0</v>
          </cell>
          <cell r="G1790" t="str">
            <v>8</v>
          </cell>
          <cell r="H1790">
            <v>943</v>
          </cell>
          <cell r="I1790" t="str">
            <v>ВАТ"КОМЕРЦІЙНИЙ БАНК"АКТИВ-БАНК"М.КИЇВ</v>
          </cell>
          <cell r="J1790" t="str">
            <v>ВАТ "КБ "АКТИВ-БАНК"</v>
          </cell>
          <cell r="K1790" t="str">
            <v>UINW</v>
          </cell>
          <cell r="L1790" t="str">
            <v>UINW</v>
          </cell>
          <cell r="M1790">
            <v>26</v>
          </cell>
          <cell r="N1790">
            <v>26</v>
          </cell>
          <cell r="O1790" t="str">
            <v>ГУ НБУ по м.Києву і області</v>
          </cell>
        </row>
        <row r="1791">
          <cell r="A1791">
            <v>300863</v>
          </cell>
          <cell r="B1791">
            <v>300863</v>
          </cell>
          <cell r="C1791" t="str">
            <v>ВАТ "КРЕДИТПРОМБАНК"</v>
          </cell>
          <cell r="D1791">
            <v>289</v>
          </cell>
          <cell r="E1791">
            <v>289</v>
          </cell>
          <cell r="F1791">
            <v>0</v>
          </cell>
          <cell r="G1791" t="str">
            <v>9</v>
          </cell>
          <cell r="H1791">
            <v>885</v>
          </cell>
          <cell r="I1791" t="str">
            <v>ВАТ "КРЕДИТПРОМБАНК" У М.КИЄВІ</v>
          </cell>
          <cell r="J1791" t="str">
            <v>ВАТ "КРЕДИТПРОМБАНК"</v>
          </cell>
          <cell r="K1791" t="str">
            <v>UISR</v>
          </cell>
          <cell r="L1791" t="str">
            <v>UISR</v>
          </cell>
          <cell r="M1791">
            <v>26</v>
          </cell>
          <cell r="N1791">
            <v>26</v>
          </cell>
          <cell r="O1791" t="str">
            <v>ГУ НБУ по м.Києву і області</v>
          </cell>
        </row>
        <row r="1792">
          <cell r="A1792">
            <v>300885</v>
          </cell>
          <cell r="B1792">
            <v>300885</v>
          </cell>
          <cell r="C1792" t="str">
            <v>ВАТ "АРТЕМ-БАНК"</v>
          </cell>
          <cell r="D1792">
            <v>303</v>
          </cell>
          <cell r="E1792">
            <v>303</v>
          </cell>
          <cell r="F1792">
            <v>0</v>
          </cell>
          <cell r="G1792" t="str">
            <v>8</v>
          </cell>
          <cell r="H1792">
            <v>962</v>
          </cell>
          <cell r="I1792" t="str">
            <v>ВАТ "АРТЕМ-БАНК" У М.КИЄВІ</v>
          </cell>
          <cell r="J1792" t="str">
            <v>ВАТ "АРТЕМ-БАНК"</v>
          </cell>
          <cell r="K1792" t="str">
            <v>UINX</v>
          </cell>
          <cell r="L1792" t="str">
            <v>UINX</v>
          </cell>
          <cell r="M1792">
            <v>26</v>
          </cell>
          <cell r="N1792">
            <v>26</v>
          </cell>
          <cell r="O1792" t="str">
            <v>ГУ НБУ по м.Києву і області</v>
          </cell>
        </row>
        <row r="1793">
          <cell r="A1793">
            <v>300896</v>
          </cell>
          <cell r="B1793">
            <v>300896</v>
          </cell>
          <cell r="C1793" t="str">
            <v>ВАТ "ТММ-БАНК"</v>
          </cell>
          <cell r="D1793">
            <v>159</v>
          </cell>
          <cell r="E1793">
            <v>159</v>
          </cell>
          <cell r="F1793">
            <v>0</v>
          </cell>
          <cell r="G1793" t="str">
            <v>8</v>
          </cell>
          <cell r="H1793">
            <v>947</v>
          </cell>
          <cell r="I1793" t="str">
            <v>ВАТ "ТММ-БАНК" У М.КИЄВІ</v>
          </cell>
          <cell r="J1793" t="str">
            <v>ВАТ "ТММ-БАНК"</v>
          </cell>
          <cell r="K1793" t="str">
            <v>UINM</v>
          </cell>
          <cell r="L1793" t="str">
            <v>UINM</v>
          </cell>
          <cell r="M1793">
            <v>26</v>
          </cell>
          <cell r="N1793">
            <v>26</v>
          </cell>
          <cell r="O1793" t="str">
            <v>ГУ НБУ по м.Києву і області</v>
          </cell>
        </row>
        <row r="1794">
          <cell r="A1794">
            <v>300904</v>
          </cell>
          <cell r="B1794">
            <v>300904</v>
          </cell>
          <cell r="C1794" t="str">
            <v>ТОВ "ФОРТУНА-БАНК"</v>
          </cell>
          <cell r="D1794">
            <v>304</v>
          </cell>
          <cell r="E1794">
            <v>304</v>
          </cell>
          <cell r="F1794">
            <v>0</v>
          </cell>
          <cell r="G1794" t="str">
            <v>8</v>
          </cell>
          <cell r="H1794">
            <v>990</v>
          </cell>
          <cell r="I1794" t="str">
            <v>ТОВ "ФОРТУНА-БАНК" У М.КИЄВІ</v>
          </cell>
          <cell r="J1794" t="str">
            <v>ТОВ "ФОРТУНА-БАНК"</v>
          </cell>
          <cell r="K1794" t="str">
            <v>UINY</v>
          </cell>
          <cell r="L1794" t="str">
            <v>UINY</v>
          </cell>
          <cell r="M1794">
            <v>26</v>
          </cell>
          <cell r="N1794">
            <v>26</v>
          </cell>
          <cell r="O1794" t="str">
            <v>ГУ НБУ по м.Києву і області</v>
          </cell>
        </row>
        <row r="1795">
          <cell r="A1795">
            <v>300915</v>
          </cell>
          <cell r="B1795">
            <v>322498</v>
          </cell>
          <cell r="D1795">
            <v>0</v>
          </cell>
          <cell r="E1795">
            <v>203</v>
          </cell>
          <cell r="F1795">
            <v>0</v>
          </cell>
          <cell r="G1795" t="str">
            <v>8</v>
          </cell>
          <cell r="H1795">
            <v>975</v>
          </cell>
          <cell r="I1795" t="str">
            <v>ГОЛОСІЇВСЬКА ФІЛІЯ АКБ "КИЇВ" М.КИЇВ</v>
          </cell>
          <cell r="J1795" t="str">
            <v>Голосіївська філіяАКБ"Київ"</v>
          </cell>
          <cell r="K1795" t="str">
            <v>UINZ</v>
          </cell>
          <cell r="L1795" t="str">
            <v>UINZ</v>
          </cell>
          <cell r="M1795">
            <v>26</v>
          </cell>
          <cell r="N1795">
            <v>26</v>
          </cell>
          <cell r="O1795" t="str">
            <v>ГУ НБУ по м.Києву і області</v>
          </cell>
        </row>
        <row r="1796">
          <cell r="A1796">
            <v>300926</v>
          </cell>
          <cell r="B1796">
            <v>300926</v>
          </cell>
          <cell r="C1796" t="str">
            <v>АТ "УФГ"</v>
          </cell>
          <cell r="D1796">
            <v>899</v>
          </cell>
          <cell r="E1796">
            <v>899</v>
          </cell>
          <cell r="F1796">
            <v>0</v>
          </cell>
          <cell r="G1796" t="str">
            <v>8</v>
          </cell>
          <cell r="H1796">
            <v>989</v>
          </cell>
          <cell r="I1796" t="str">
            <v>АТ "УКРАЇНСЬКА ФІНАНСОВА ГРУПА", КИЇВ</v>
          </cell>
          <cell r="J1796" t="str">
            <v>АТ "УФГ"</v>
          </cell>
          <cell r="K1796" t="str">
            <v>U1WF</v>
          </cell>
          <cell r="L1796" t="str">
            <v>U1WF</v>
          </cell>
          <cell r="M1796">
            <v>26</v>
          </cell>
          <cell r="N1796">
            <v>26</v>
          </cell>
          <cell r="O1796" t="str">
            <v>ГУ НБУ по м.Києву і області</v>
          </cell>
        </row>
        <row r="1797">
          <cell r="A1797">
            <v>300937</v>
          </cell>
          <cell r="B1797">
            <v>300131</v>
          </cell>
          <cell r="D1797">
            <v>0</v>
          </cell>
          <cell r="E1797">
            <v>17</v>
          </cell>
          <cell r="F1797">
            <v>0</v>
          </cell>
          <cell r="G1797" t="str">
            <v>8</v>
          </cell>
          <cell r="H1797">
            <v>922</v>
          </cell>
          <cell r="I1797" t="str">
            <v>Ф"ЦРУ" ВАТ"Б"ФІНАНСИ ТА КРЕДИТ"М.КИЇВ</v>
          </cell>
          <cell r="J1797" t="str">
            <v>Ф "ЦРУ" ВАТ"Б" ФІН ТА КРЕД"</v>
          </cell>
          <cell r="K1797" t="str">
            <v>UIWT</v>
          </cell>
          <cell r="L1797" t="str">
            <v>UIWT</v>
          </cell>
          <cell r="M1797">
            <v>26</v>
          </cell>
          <cell r="N1797">
            <v>26</v>
          </cell>
          <cell r="O1797" t="str">
            <v>ГУ НБУ по м.Києву і області</v>
          </cell>
        </row>
        <row r="1798">
          <cell r="A1798">
            <v>300948</v>
          </cell>
          <cell r="B1798">
            <v>322948</v>
          </cell>
          <cell r="D1798">
            <v>0</v>
          </cell>
          <cell r="E1798">
            <v>248</v>
          </cell>
          <cell r="F1798">
            <v>0</v>
          </cell>
          <cell r="G1798" t="str">
            <v>B</v>
          </cell>
          <cell r="H1798">
            <v>978</v>
          </cell>
          <cell r="I1798" t="str">
            <v>ПЕРША КИЇВСЬКА ФІЛІЯ АКБ "ФОРУМ"М.КИЇВ</v>
          </cell>
          <cell r="J1798" t="str">
            <v>Перша КФ АКБ "ФОРУМ"</v>
          </cell>
          <cell r="K1798" t="str">
            <v>UINV</v>
          </cell>
          <cell r="L1798" t="str">
            <v>UINV</v>
          </cell>
          <cell r="M1798">
            <v>26</v>
          </cell>
          <cell r="N1798">
            <v>26</v>
          </cell>
          <cell r="O1798" t="str">
            <v>ГУ НБУ по м.Києву і області</v>
          </cell>
        </row>
        <row r="1799">
          <cell r="A1799">
            <v>300959</v>
          </cell>
          <cell r="B1799">
            <v>300249</v>
          </cell>
          <cell r="D1799">
            <v>0</v>
          </cell>
          <cell r="E1799">
            <v>37</v>
          </cell>
          <cell r="F1799">
            <v>0</v>
          </cell>
          <cell r="G1799" t="str">
            <v>8</v>
          </cell>
          <cell r="H1799">
            <v>966</v>
          </cell>
          <cell r="I1799" t="str">
            <v>КИЇВСЬКА Ф. АБ "БРОКБІЗНЕСБАНК" М.КИЇВ</v>
          </cell>
          <cell r="J1799" t="str">
            <v>КИЇВС.Ф АБ "БРОКБІЗHЕСБАHК"</v>
          </cell>
          <cell r="K1799" t="str">
            <v>UIUP</v>
          </cell>
          <cell r="L1799" t="str">
            <v>UIUP</v>
          </cell>
          <cell r="M1799">
            <v>26</v>
          </cell>
          <cell r="N1799">
            <v>26</v>
          </cell>
          <cell r="O1799" t="str">
            <v>ГУ НБУ по м.Києву і області</v>
          </cell>
        </row>
        <row r="1800">
          <cell r="A1800">
            <v>302010</v>
          </cell>
          <cell r="B1800">
            <v>300023</v>
          </cell>
          <cell r="D1800">
            <v>0</v>
          </cell>
          <cell r="E1800">
            <v>5</v>
          </cell>
          <cell r="F1800">
            <v>0</v>
          </cell>
          <cell r="G1800" t="str">
            <v>5</v>
          </cell>
          <cell r="H1800">
            <v>505</v>
          </cell>
          <cell r="I1800" t="str">
            <v>ФІЛІЯ АКБ"УКРСОЦБАНК", М.ВІННИЦЯ</v>
          </cell>
          <cell r="J1800" t="str">
            <v>Вінниц.обл.філ.АКБ"УСБ"</v>
          </cell>
          <cell r="K1800" t="str">
            <v>UACA</v>
          </cell>
          <cell r="L1800" t="str">
            <v>UACA</v>
          </cell>
          <cell r="M1800">
            <v>1</v>
          </cell>
          <cell r="N1800">
            <v>26</v>
          </cell>
          <cell r="O1800" t="str">
            <v>Управління НБУ у Вінниц.обл</v>
          </cell>
        </row>
        <row r="1801">
          <cell r="A1801">
            <v>302076</v>
          </cell>
          <cell r="B1801">
            <v>300465</v>
          </cell>
          <cell r="D1801">
            <v>0</v>
          </cell>
          <cell r="E1801">
            <v>6</v>
          </cell>
          <cell r="F1801">
            <v>0</v>
          </cell>
          <cell r="G1801" t="str">
            <v>6</v>
          </cell>
          <cell r="H1801">
            <v>602</v>
          </cell>
          <cell r="I1801" t="str">
            <v>ФВІННИЦЬКЕ ОБЛАСНЕ У ВАТОЩАД М.ВІННИЦЯ</v>
          </cell>
          <cell r="J1801" t="str">
            <v>ФВінницьке обласне уВАТОщад</v>
          </cell>
          <cell r="K1801" t="str">
            <v>UALA</v>
          </cell>
          <cell r="L1801" t="str">
            <v>UALA</v>
          </cell>
          <cell r="M1801">
            <v>1</v>
          </cell>
          <cell r="N1801">
            <v>26</v>
          </cell>
          <cell r="O1801" t="str">
            <v>Управління НБУ у Вінниц.обл</v>
          </cell>
        </row>
        <row r="1802">
          <cell r="A1802">
            <v>302247</v>
          </cell>
          <cell r="B1802">
            <v>300335</v>
          </cell>
          <cell r="D1802">
            <v>0</v>
          </cell>
          <cell r="E1802">
            <v>36</v>
          </cell>
          <cell r="F1802">
            <v>0</v>
          </cell>
          <cell r="G1802" t="str">
            <v>7</v>
          </cell>
          <cell r="H1802">
            <v>762</v>
          </cell>
          <cell r="I1802" t="str">
            <v>ОД "РАЙФФАЙЗЕН БАНК АВАЛЬ", М.ВІННИЦЯ</v>
          </cell>
          <cell r="J1802" t="str">
            <v>ОД "Райффайзен Банк Аваль"</v>
          </cell>
          <cell r="K1802" t="str">
            <v>UAIJ</v>
          </cell>
          <cell r="L1802" t="str">
            <v>UAIJ</v>
          </cell>
          <cell r="M1802">
            <v>1</v>
          </cell>
          <cell r="N1802">
            <v>26</v>
          </cell>
          <cell r="O1802" t="str">
            <v>Управління НБУ у Вінниц.обл</v>
          </cell>
        </row>
        <row r="1803">
          <cell r="A1803">
            <v>302322</v>
          </cell>
          <cell r="B1803">
            <v>300012</v>
          </cell>
          <cell r="D1803">
            <v>0</v>
          </cell>
          <cell r="E1803">
            <v>3</v>
          </cell>
          <cell r="F1803">
            <v>0</v>
          </cell>
          <cell r="G1803" t="str">
            <v>3</v>
          </cell>
          <cell r="H1803">
            <v>376</v>
          </cell>
          <cell r="I1803" t="str">
            <v>Ф."В.ПІБ В М.ЖМЕРИНКА ВІННИЦЬКОЇ ОБЛ."</v>
          </cell>
          <cell r="J1803" t="str">
            <v>Ф.ВІД.ПІБ В М.ЖМЕРИНКА ВІН.</v>
          </cell>
          <cell r="K1803" t="str">
            <v>UAAC</v>
          </cell>
          <cell r="L1803" t="str">
            <v>UAA0</v>
          </cell>
          <cell r="M1803">
            <v>1</v>
          </cell>
          <cell r="N1803">
            <v>26</v>
          </cell>
          <cell r="O1803" t="str">
            <v>Управління НБУ у Вінниц.обл</v>
          </cell>
        </row>
        <row r="1804">
          <cell r="A1804">
            <v>302333</v>
          </cell>
          <cell r="B1804">
            <v>300142</v>
          </cell>
          <cell r="D1804">
            <v>0</v>
          </cell>
          <cell r="E1804">
            <v>18</v>
          </cell>
          <cell r="F1804">
            <v>0</v>
          </cell>
          <cell r="G1804" t="str">
            <v>8</v>
          </cell>
          <cell r="H1804">
            <v>742</v>
          </cell>
          <cell r="I1804" t="str">
            <v>ВІННИЦЬКА ФАТ"УКРІНБАНК" М.ВІННИЦЯ</v>
          </cell>
          <cell r="J1804" t="str">
            <v>Вінницька ФАТ"Укрінбанк"</v>
          </cell>
          <cell r="K1804" t="str">
            <v>UAIH</v>
          </cell>
          <cell r="L1804" t="str">
            <v>UAIH</v>
          </cell>
          <cell r="M1804">
            <v>1</v>
          </cell>
          <cell r="N1804">
            <v>26</v>
          </cell>
          <cell r="O1804" t="str">
            <v>Управління НБУ у Вінниц.обл</v>
          </cell>
        </row>
        <row r="1805">
          <cell r="A1805">
            <v>302355</v>
          </cell>
          <cell r="B1805">
            <v>320003</v>
          </cell>
          <cell r="D1805">
            <v>0</v>
          </cell>
          <cell r="E1805">
            <v>225</v>
          </cell>
          <cell r="F1805">
            <v>0</v>
          </cell>
          <cell r="G1805" t="str">
            <v>B</v>
          </cell>
          <cell r="H1805">
            <v>702</v>
          </cell>
          <cell r="I1805" t="str">
            <v>Ф.ВАТ КБ "НАДРА"ВІН.РЕГ.УПР.,М.ВІННИЦЯ</v>
          </cell>
          <cell r="J1805" t="str">
            <v>Ф ВАТ КБ "НАДРА" В.РУ</v>
          </cell>
          <cell r="K1805" t="str">
            <v>UAIQ</v>
          </cell>
          <cell r="L1805" t="str">
            <v>UAIQ</v>
          </cell>
          <cell r="M1805">
            <v>1</v>
          </cell>
          <cell r="N1805">
            <v>26</v>
          </cell>
          <cell r="O1805" t="str">
            <v>Управління НБУ у Вінниц.обл</v>
          </cell>
        </row>
        <row r="1806">
          <cell r="A1806">
            <v>302429</v>
          </cell>
          <cell r="B1806">
            <v>322313</v>
          </cell>
          <cell r="D1806">
            <v>0</v>
          </cell>
          <cell r="E1806">
            <v>2</v>
          </cell>
          <cell r="F1806">
            <v>0</v>
          </cell>
          <cell r="G1806" t="str">
            <v>2</v>
          </cell>
          <cell r="H1806">
            <v>201</v>
          </cell>
          <cell r="I1806" t="str">
            <v>Ф-Я ВАТ УКРЕКСІМБАНК, М.ВІННИЦЯ</v>
          </cell>
          <cell r="J1806" t="str">
            <v>Ф-я Укрексімбанк, Вінниця</v>
          </cell>
          <cell r="K1806" t="str">
            <v>UAGA</v>
          </cell>
          <cell r="L1806" t="str">
            <v>UAGA</v>
          </cell>
          <cell r="M1806">
            <v>1</v>
          </cell>
          <cell r="N1806">
            <v>26</v>
          </cell>
          <cell r="O1806" t="str">
            <v>Управління НБУ у Вінниц.обл</v>
          </cell>
        </row>
        <row r="1807">
          <cell r="A1807">
            <v>302430</v>
          </cell>
          <cell r="B1807">
            <v>325569</v>
          </cell>
          <cell r="D1807">
            <v>0</v>
          </cell>
          <cell r="E1807">
            <v>93</v>
          </cell>
          <cell r="F1807">
            <v>0</v>
          </cell>
          <cell r="G1807" t="str">
            <v>8</v>
          </cell>
          <cell r="H1807">
            <v>707</v>
          </cell>
          <cell r="I1807" t="str">
            <v>Вінницька філія ВАТ СКБ "Дністер"</v>
          </cell>
          <cell r="J1807" t="str">
            <v>Вінниц.ф-я ВАТ СКБ"Дністер"</v>
          </cell>
          <cell r="K1807" t="str">
            <v>UAIR</v>
          </cell>
          <cell r="L1807" t="str">
            <v>UAIR</v>
          </cell>
          <cell r="M1807">
            <v>1</v>
          </cell>
          <cell r="N1807">
            <v>13</v>
          </cell>
          <cell r="O1807" t="str">
            <v>Управління НБУ у Вінниц.обл</v>
          </cell>
        </row>
        <row r="1808">
          <cell r="A1808">
            <v>302485</v>
          </cell>
          <cell r="B1808">
            <v>300012</v>
          </cell>
          <cell r="D1808">
            <v>0</v>
          </cell>
          <cell r="E1808">
            <v>3</v>
          </cell>
          <cell r="F1808">
            <v>0</v>
          </cell>
          <cell r="G1808" t="str">
            <v>3</v>
          </cell>
          <cell r="H1808">
            <v>308</v>
          </cell>
          <cell r="I1808" t="str">
            <v>Ф."В.ПІБ В М.ЛАДИЖИН ВІННИЦЬКОЇ ОБЛ."</v>
          </cell>
          <cell r="J1808" t="str">
            <v>Ф.ВІД.ПІБ В М.ЛАДИЖИН ВІН.</v>
          </cell>
          <cell r="K1808" t="str">
            <v>UAAE</v>
          </cell>
          <cell r="L1808" t="str">
            <v>UAA0</v>
          </cell>
          <cell r="M1808">
            <v>1</v>
          </cell>
          <cell r="N1808">
            <v>26</v>
          </cell>
          <cell r="O1808" t="str">
            <v>Управління НБУ у Вінниц.обл</v>
          </cell>
        </row>
        <row r="1809">
          <cell r="A1809">
            <v>302504</v>
          </cell>
          <cell r="B1809">
            <v>300001</v>
          </cell>
          <cell r="D1809">
            <v>0</v>
          </cell>
          <cell r="E1809">
            <v>1</v>
          </cell>
          <cell r="F1809">
            <v>0</v>
          </cell>
          <cell r="G1809" t="str">
            <v>1</v>
          </cell>
          <cell r="H1809">
            <v>150</v>
          </cell>
          <cell r="I1809" t="str">
            <v>УПРАВЛІННЯ НБУ У ВІННИЦЬКІЙ ОБЛАСТІ</v>
          </cell>
          <cell r="J1809" t="str">
            <v>Упр. НБУ у Вінницькій обл.</v>
          </cell>
          <cell r="K1809" t="str">
            <v>UAHA</v>
          </cell>
          <cell r="L1809" t="str">
            <v>UAH0</v>
          </cell>
          <cell r="M1809">
            <v>1</v>
          </cell>
          <cell r="N1809">
            <v>27</v>
          </cell>
          <cell r="O1809" t="str">
            <v>Управління НБУ у Вінниц.обл</v>
          </cell>
        </row>
        <row r="1810">
          <cell r="A1810">
            <v>302515</v>
          </cell>
          <cell r="B1810">
            <v>321228</v>
          </cell>
          <cell r="D1810">
            <v>0</v>
          </cell>
          <cell r="E1810">
            <v>68</v>
          </cell>
          <cell r="F1810">
            <v>0</v>
          </cell>
          <cell r="G1810" t="str">
            <v>8</v>
          </cell>
          <cell r="H1810">
            <v>715</v>
          </cell>
          <cell r="I1810" t="str">
            <v>Ф-Я TOB "УКР.ПРОМИСЛОВИЙ БАНК",ВІННИЦЯ</v>
          </cell>
          <cell r="J1810" t="str">
            <v>Вінниц.ф. ТОВ "УКРПРОМБАНК"</v>
          </cell>
          <cell r="K1810" t="str">
            <v>UAIT</v>
          </cell>
          <cell r="L1810" t="str">
            <v>UAIT</v>
          </cell>
          <cell r="M1810">
            <v>1</v>
          </cell>
          <cell r="N1810">
            <v>26</v>
          </cell>
          <cell r="O1810" t="str">
            <v>Управління НБУ у Вінниц.обл</v>
          </cell>
        </row>
        <row r="1811">
          <cell r="A1811">
            <v>302537</v>
          </cell>
          <cell r="B1811">
            <v>300614</v>
          </cell>
          <cell r="D1811">
            <v>0</v>
          </cell>
          <cell r="E1811">
            <v>171</v>
          </cell>
          <cell r="F1811">
            <v>0</v>
          </cell>
          <cell r="G1811" t="str">
            <v>8</v>
          </cell>
          <cell r="H1811">
            <v>704</v>
          </cell>
          <cell r="I1811" t="str">
            <v>Ф.ВІН.Д.АТ "ІНДЕКС-БАНК" В М.ВІННИЦЯ</v>
          </cell>
          <cell r="J1811" t="str">
            <v>Філ.Він.дир.АТ"ІНДЕКС-БАНК"</v>
          </cell>
          <cell r="K1811" t="str">
            <v>UAIU</v>
          </cell>
          <cell r="L1811" t="str">
            <v>UAIU</v>
          </cell>
          <cell r="M1811">
            <v>1</v>
          </cell>
          <cell r="N1811">
            <v>26</v>
          </cell>
          <cell r="O1811" t="str">
            <v>Управління НБУ у Вінниц.обл</v>
          </cell>
        </row>
        <row r="1812">
          <cell r="A1812">
            <v>302548</v>
          </cell>
          <cell r="B1812">
            <v>300926</v>
          </cell>
          <cell r="D1812">
            <v>0</v>
          </cell>
          <cell r="E1812">
            <v>899</v>
          </cell>
          <cell r="F1812">
            <v>0</v>
          </cell>
          <cell r="G1812" t="str">
            <v>8</v>
          </cell>
          <cell r="H1812">
            <v>705</v>
          </cell>
          <cell r="I1812" t="str">
            <v>ПЕРША ФІЛІЯ АТ "УФГ", М.ВІННИЦЯ</v>
          </cell>
          <cell r="J1812" t="str">
            <v>Перша ФАТ "УФГ", м.Вінниця</v>
          </cell>
          <cell r="K1812" t="str">
            <v>UAW2</v>
          </cell>
          <cell r="L1812" t="str">
            <v>U1WF</v>
          </cell>
          <cell r="M1812">
            <v>1</v>
          </cell>
          <cell r="N1812">
            <v>26</v>
          </cell>
          <cell r="O1812" t="str">
            <v>Управління НБУ у Вінниц.обл</v>
          </cell>
        </row>
        <row r="1813">
          <cell r="A1813">
            <v>302559</v>
          </cell>
          <cell r="B1813">
            <v>321767</v>
          </cell>
          <cell r="D1813">
            <v>0</v>
          </cell>
          <cell r="E1813">
            <v>42</v>
          </cell>
          <cell r="F1813">
            <v>0</v>
          </cell>
          <cell r="G1813" t="str">
            <v>B</v>
          </cell>
          <cell r="H1813">
            <v>706</v>
          </cell>
          <cell r="I1813" t="str">
            <v>ВІННИЦЬКА Ф ВАТ ВТБ БАНК, М.ВІННИЦЯ</v>
          </cell>
          <cell r="J1813" t="str">
            <v>Вінницька Ф ВАТ ВТБ Банк</v>
          </cell>
          <cell r="K1813" t="str">
            <v>UAIN</v>
          </cell>
          <cell r="L1813" t="str">
            <v>UAIN</v>
          </cell>
          <cell r="M1813">
            <v>1</v>
          </cell>
          <cell r="N1813">
            <v>26</v>
          </cell>
          <cell r="O1813" t="str">
            <v>Управління НБУ у Вінниц.обл</v>
          </cell>
        </row>
        <row r="1814">
          <cell r="A1814">
            <v>302560</v>
          </cell>
          <cell r="B1814">
            <v>322959</v>
          </cell>
          <cell r="D1814">
            <v>0</v>
          </cell>
          <cell r="E1814">
            <v>262</v>
          </cell>
          <cell r="F1814">
            <v>0</v>
          </cell>
          <cell r="G1814" t="str">
            <v>8</v>
          </cell>
          <cell r="H1814">
            <v>710</v>
          </cell>
          <cell r="I1814" t="str">
            <v>ЖМЕРИНС. ФІЛ. АБ "ЕКСПР-Б", М.ЖМЕРИНКА</v>
          </cell>
          <cell r="J1814" t="str">
            <v>Жмеринс. філ.АБ "Експр-Банк</v>
          </cell>
          <cell r="K1814" t="str">
            <v>UAIY</v>
          </cell>
          <cell r="L1814" t="str">
            <v>UAIY</v>
          </cell>
          <cell r="M1814">
            <v>1</v>
          </cell>
          <cell r="N1814">
            <v>26</v>
          </cell>
          <cell r="O1814" t="str">
            <v>Управління НБУ у Вінниц.обл</v>
          </cell>
        </row>
        <row r="1815">
          <cell r="A1815">
            <v>302571</v>
          </cell>
          <cell r="B1815">
            <v>300012</v>
          </cell>
          <cell r="D1815">
            <v>0</v>
          </cell>
          <cell r="E1815">
            <v>3</v>
          </cell>
          <cell r="F1815">
            <v>0</v>
          </cell>
          <cell r="G1815" t="str">
            <v>3</v>
          </cell>
          <cell r="H1815">
            <v>304</v>
          </cell>
          <cell r="I1815" t="str">
            <v>Ф."ВІДДІЛЕН.ПРОМІНВЕСТБАНКУ,М.ВІННИЦЯ"</v>
          </cell>
          <cell r="J1815" t="str">
            <v>Ф."ВІДДІЛЕН. ПІБ,М.ВІННИЦЯ"</v>
          </cell>
          <cell r="K1815" t="str">
            <v>UAAA</v>
          </cell>
          <cell r="L1815" t="str">
            <v>UAA0</v>
          </cell>
          <cell r="M1815">
            <v>1</v>
          </cell>
          <cell r="N1815">
            <v>26</v>
          </cell>
          <cell r="O1815" t="str">
            <v>Управління НБУ у Вінниц.обл</v>
          </cell>
        </row>
        <row r="1816">
          <cell r="A1816">
            <v>302623</v>
          </cell>
          <cell r="B1816">
            <v>300863</v>
          </cell>
          <cell r="D1816">
            <v>0</v>
          </cell>
          <cell r="E1816">
            <v>289</v>
          </cell>
          <cell r="F1816">
            <v>0</v>
          </cell>
          <cell r="G1816" t="str">
            <v>9</v>
          </cell>
          <cell r="H1816">
            <v>713</v>
          </cell>
          <cell r="I1816" t="str">
            <v>ФІЛІЯ ВАТ "КРЕДИТПРОМБАНК", М.ВІННИЦЯ</v>
          </cell>
          <cell r="J1816" t="str">
            <v>Вінн.ФВАТ "КРЕДИТПРОМБАНК"</v>
          </cell>
          <cell r="K1816" t="str">
            <v>UAIC</v>
          </cell>
          <cell r="L1816" t="str">
            <v>UAIC</v>
          </cell>
          <cell r="M1816">
            <v>1</v>
          </cell>
          <cell r="N1816">
            <v>26</v>
          </cell>
          <cell r="O1816" t="str">
            <v>Управління НБУ у Вінниц.обл</v>
          </cell>
        </row>
        <row r="1817">
          <cell r="A1817">
            <v>302689</v>
          </cell>
          <cell r="B1817">
            <v>305299</v>
          </cell>
          <cell r="D1817">
            <v>0</v>
          </cell>
          <cell r="E1817">
            <v>46</v>
          </cell>
          <cell r="F1817">
            <v>0</v>
          </cell>
          <cell r="G1817" t="str">
            <v>A</v>
          </cell>
          <cell r="H1817">
            <v>764</v>
          </cell>
          <cell r="I1817" t="str">
            <v>ВІННИЦЬКА ФІЛІЯ ПРИВАТБАНКУ, М.ВІННИЦЯ</v>
          </cell>
          <cell r="J1817" t="str">
            <v>Вінницька філія ПриватБанку</v>
          </cell>
          <cell r="K1817" t="str">
            <v>UAIO</v>
          </cell>
          <cell r="L1817" t="str">
            <v>UAIO</v>
          </cell>
          <cell r="M1817">
            <v>1</v>
          </cell>
          <cell r="N1817">
            <v>3</v>
          </cell>
          <cell r="O1817" t="str">
            <v>Управління НБУ у Вінниц.обл</v>
          </cell>
        </row>
        <row r="1818">
          <cell r="A1818">
            <v>302690</v>
          </cell>
          <cell r="B1818">
            <v>328384</v>
          </cell>
          <cell r="D1818">
            <v>0</v>
          </cell>
          <cell r="E1818">
            <v>258</v>
          </cell>
          <cell r="F1818">
            <v>0</v>
          </cell>
          <cell r="G1818" t="str">
            <v>8</v>
          </cell>
          <cell r="H1818">
            <v>723</v>
          </cell>
          <cell r="I1818" t="str">
            <v>ФІЛІЯ  АКБ "ІМЕКСБАНК", М.ВІННИЦІ</v>
          </cell>
          <cell r="J1818" t="str">
            <v>ВІННИЦЬКАФ АКБ "ІМЕКСБАНК"</v>
          </cell>
          <cell r="K1818" t="str">
            <v>UAJD</v>
          </cell>
          <cell r="L1818" t="str">
            <v>UAJD</v>
          </cell>
          <cell r="M1818">
            <v>1</v>
          </cell>
          <cell r="N1818">
            <v>15</v>
          </cell>
          <cell r="O1818" t="str">
            <v>Управління НБУ у Вінниц.обл</v>
          </cell>
        </row>
        <row r="1819">
          <cell r="A1819">
            <v>302708</v>
          </cell>
          <cell r="B1819">
            <v>300658</v>
          </cell>
          <cell r="D1819">
            <v>0</v>
          </cell>
          <cell r="E1819">
            <v>251</v>
          </cell>
          <cell r="F1819">
            <v>0</v>
          </cell>
          <cell r="G1819" t="str">
            <v>B</v>
          </cell>
          <cell r="H1819">
            <v>734</v>
          </cell>
          <cell r="I1819" t="str">
            <v>ВФ ВАТ "ПІРЕУС БАНК МКБ", М.ВІННИЦЯ</v>
          </cell>
          <cell r="J1819" t="str">
            <v>ВФ ВАТ "ПІРЕУС БАНК МКБ"</v>
          </cell>
          <cell r="K1819" t="str">
            <v>UAJF</v>
          </cell>
          <cell r="L1819" t="str">
            <v>UAJF</v>
          </cell>
          <cell r="M1819">
            <v>1</v>
          </cell>
          <cell r="N1819">
            <v>26</v>
          </cell>
          <cell r="O1819" t="str">
            <v>Управління НБУ у Вінниц.обл</v>
          </cell>
        </row>
        <row r="1820">
          <cell r="A1820">
            <v>302719</v>
          </cell>
          <cell r="B1820">
            <v>300249</v>
          </cell>
          <cell r="D1820">
            <v>0</v>
          </cell>
          <cell r="E1820">
            <v>37</v>
          </cell>
          <cell r="F1820">
            <v>0</v>
          </cell>
          <cell r="G1820" t="str">
            <v>8</v>
          </cell>
          <cell r="H1820">
            <v>748</v>
          </cell>
          <cell r="I1820" t="str">
            <v>ФІЛІЯ АБ "БРОКБІЗНЕСБАНК", М.ВІННИЦЯ</v>
          </cell>
          <cell r="J1820" t="str">
            <v>Вінницька Ф"БРОКБІЗНЕСБАНК"</v>
          </cell>
          <cell r="K1820" t="str">
            <v>UAKF</v>
          </cell>
          <cell r="L1820" t="str">
            <v>UAKF</v>
          </cell>
          <cell r="M1820">
            <v>1</v>
          </cell>
          <cell r="N1820">
            <v>26</v>
          </cell>
          <cell r="O1820" t="str">
            <v>Управління НБУ у Вінниц.обл</v>
          </cell>
        </row>
        <row r="1821">
          <cell r="A1821">
            <v>302720</v>
          </cell>
          <cell r="B1821">
            <v>300528</v>
          </cell>
          <cell r="D1821">
            <v>0</v>
          </cell>
          <cell r="E1821">
            <v>296</v>
          </cell>
          <cell r="F1821">
            <v>0</v>
          </cell>
          <cell r="G1821" t="str">
            <v>F</v>
          </cell>
          <cell r="H1821">
            <v>765</v>
          </cell>
          <cell r="I1821" t="str">
            <v>ФІЛІЯ ЗАТ "ОТП БАНК" В М.ВІННИЦЯ</v>
          </cell>
          <cell r="J1821" t="str">
            <v>Філія ЗАТ "ОТП Банк"</v>
          </cell>
          <cell r="K1821" t="str">
            <v>UAKJ</v>
          </cell>
          <cell r="L1821" t="str">
            <v>UAKJ</v>
          </cell>
          <cell r="M1821">
            <v>1</v>
          </cell>
          <cell r="N1821">
            <v>26</v>
          </cell>
          <cell r="O1821" t="str">
            <v>Управління НБУ у Вінниц.обл</v>
          </cell>
        </row>
        <row r="1822">
          <cell r="A1822">
            <v>302731</v>
          </cell>
          <cell r="B1822">
            <v>300272</v>
          </cell>
          <cell r="D1822">
            <v>0</v>
          </cell>
          <cell r="E1822">
            <v>31</v>
          </cell>
          <cell r="F1822">
            <v>0</v>
          </cell>
          <cell r="G1822" t="str">
            <v>B</v>
          </cell>
          <cell r="H1822">
            <v>708</v>
          </cell>
          <cell r="I1822" t="str">
            <v>ФІЛІЯ АБ "ЕНЕРГОБАНК" В М.ВІННИЦІ</v>
          </cell>
          <cell r="J1822" t="str">
            <v>ФАБ "Енергобанк"в м.Вінниці</v>
          </cell>
          <cell r="K1822" t="str">
            <v>UAIL</v>
          </cell>
          <cell r="L1822" t="str">
            <v>UAIL</v>
          </cell>
          <cell r="M1822">
            <v>1</v>
          </cell>
          <cell r="N1822">
            <v>26</v>
          </cell>
          <cell r="O1822" t="str">
            <v>Управління НБУ у Вінниц.обл</v>
          </cell>
        </row>
        <row r="1823">
          <cell r="A1823">
            <v>302753</v>
          </cell>
          <cell r="B1823">
            <v>320478</v>
          </cell>
          <cell r="D1823">
            <v>0</v>
          </cell>
          <cell r="E1823">
            <v>274</v>
          </cell>
          <cell r="F1823">
            <v>0</v>
          </cell>
          <cell r="G1823" t="str">
            <v>8</v>
          </cell>
          <cell r="H1823">
            <v>784</v>
          </cell>
          <cell r="I1823" t="str">
            <v>ФІЛІЯ ВАТ АБ "УКРГАЗБАНК", М.ВІННИЦЯ</v>
          </cell>
          <cell r="J1823" t="str">
            <v>Він. Філ ВАТ АБ"Укргазбанк"</v>
          </cell>
          <cell r="K1823" t="str">
            <v>UAKK</v>
          </cell>
          <cell r="L1823" t="str">
            <v>UAKK</v>
          </cell>
          <cell r="M1823">
            <v>1</v>
          </cell>
          <cell r="N1823">
            <v>26</v>
          </cell>
          <cell r="O1823" t="str">
            <v>Управління НБУ у Вінниц.обл</v>
          </cell>
        </row>
        <row r="1824">
          <cell r="A1824">
            <v>302775</v>
          </cell>
          <cell r="B1824">
            <v>325912</v>
          </cell>
          <cell r="D1824">
            <v>0</v>
          </cell>
          <cell r="E1824">
            <v>88</v>
          </cell>
          <cell r="F1824">
            <v>0</v>
          </cell>
          <cell r="G1824" t="str">
            <v>B</v>
          </cell>
          <cell r="H1824">
            <v>503</v>
          </cell>
          <cell r="I1824" t="str">
            <v>Вінницька філія ВАТ "КРЕДОБАНК"</v>
          </cell>
          <cell r="J1824" t="str">
            <v>Вінницька ф. ВАТ"КРЕДОБАНК"</v>
          </cell>
          <cell r="K1824" t="str">
            <v>UAFE</v>
          </cell>
          <cell r="L1824" t="str">
            <v>UAFE</v>
          </cell>
          <cell r="M1824">
            <v>1</v>
          </cell>
          <cell r="N1824">
            <v>13</v>
          </cell>
          <cell r="O1824" t="str">
            <v>Управління НБУ у Вінниц.обл</v>
          </cell>
        </row>
        <row r="1825">
          <cell r="A1825">
            <v>302786</v>
          </cell>
          <cell r="B1825">
            <v>300670</v>
          </cell>
          <cell r="D1825">
            <v>0</v>
          </cell>
          <cell r="E1825">
            <v>202</v>
          </cell>
          <cell r="F1825">
            <v>0</v>
          </cell>
          <cell r="G1825" t="str">
            <v>8</v>
          </cell>
          <cell r="H1825">
            <v>716</v>
          </cell>
          <cell r="I1825" t="str">
            <v>ФІЛІЯ ВАТ КБ "ХРЕЩАТИК", М.ВІННИЦЯ</v>
          </cell>
          <cell r="J1825" t="str">
            <v>Вінниц.ф-я ВАТ КБ"Хрещатик"</v>
          </cell>
          <cell r="K1825" t="str">
            <v>UAJM</v>
          </cell>
          <cell r="L1825" t="str">
            <v>UAJM</v>
          </cell>
          <cell r="M1825">
            <v>1</v>
          </cell>
          <cell r="N1825">
            <v>26</v>
          </cell>
          <cell r="O1825" t="str">
            <v>Управління НБУ у Вінниц.обл</v>
          </cell>
        </row>
        <row r="1826">
          <cell r="A1826">
            <v>302805</v>
          </cell>
          <cell r="B1826">
            <v>319092</v>
          </cell>
          <cell r="D1826">
            <v>0</v>
          </cell>
          <cell r="E1826">
            <v>280</v>
          </cell>
          <cell r="F1826">
            <v>0</v>
          </cell>
          <cell r="G1826" t="str">
            <v>B</v>
          </cell>
          <cell r="H1826">
            <v>903</v>
          </cell>
          <cell r="I1826" t="str">
            <v>ВФ АБ "КИЇВСЬКА РУСЬ" М.ВІННИЦЯ</v>
          </cell>
          <cell r="J1826" t="str">
            <v>Вінницька ФАБ "КР"</v>
          </cell>
          <cell r="K1826" t="str">
            <v>UAFF</v>
          </cell>
          <cell r="L1826" t="str">
            <v>UAFF</v>
          </cell>
          <cell r="M1826">
            <v>1</v>
          </cell>
          <cell r="N1826">
            <v>26</v>
          </cell>
          <cell r="O1826" t="str">
            <v>Управління НБУ у Вінниц.обл</v>
          </cell>
        </row>
        <row r="1827">
          <cell r="A1827">
            <v>302816</v>
          </cell>
          <cell r="B1827">
            <v>322948</v>
          </cell>
          <cell r="D1827">
            <v>0</v>
          </cell>
          <cell r="E1827">
            <v>248</v>
          </cell>
          <cell r="F1827">
            <v>0</v>
          </cell>
          <cell r="G1827" t="str">
            <v>B</v>
          </cell>
          <cell r="H1827">
            <v>745</v>
          </cell>
          <cell r="I1827" t="str">
            <v>ВІННИЦЬКА ФІЛІЯ АКБ "ФОРУМ" М.ВІННИЦЯ</v>
          </cell>
          <cell r="J1827" t="str">
            <v>Вінницька філія АКБ "Форум"</v>
          </cell>
          <cell r="K1827" t="str">
            <v>UAKI</v>
          </cell>
          <cell r="L1827" t="str">
            <v>UAKI</v>
          </cell>
          <cell r="M1827">
            <v>1</v>
          </cell>
          <cell r="N1827">
            <v>26</v>
          </cell>
          <cell r="O1827" t="str">
            <v>Управління НБУ у Вінниц.обл</v>
          </cell>
        </row>
        <row r="1828">
          <cell r="A1828">
            <v>302861</v>
          </cell>
          <cell r="B1828">
            <v>322658</v>
          </cell>
          <cell r="D1828">
            <v>0</v>
          </cell>
          <cell r="E1828">
            <v>217</v>
          </cell>
          <cell r="F1828">
            <v>0</v>
          </cell>
          <cell r="G1828" t="str">
            <v>8</v>
          </cell>
          <cell r="H1828">
            <v>740</v>
          </cell>
          <cell r="I1828" t="str">
            <v>ВІННИЦЬКА ФІЛІЯ АКБ "СЄБ", М.ВІННИЦЯ</v>
          </cell>
          <cell r="J1828" t="str">
            <v>Вінницька філія АКБ "СЄБ"</v>
          </cell>
          <cell r="K1828" t="str">
            <v>UAKG</v>
          </cell>
          <cell r="L1828" t="str">
            <v>UAKG</v>
          </cell>
          <cell r="M1828">
            <v>1</v>
          </cell>
          <cell r="N1828">
            <v>26</v>
          </cell>
          <cell r="O1828" t="str">
            <v>Управління НБУ у Вінниц.обл</v>
          </cell>
        </row>
        <row r="1829">
          <cell r="A1829">
            <v>302894</v>
          </cell>
          <cell r="B1829">
            <v>320702</v>
          </cell>
          <cell r="D1829">
            <v>0</v>
          </cell>
          <cell r="E1829">
            <v>277</v>
          </cell>
          <cell r="F1829">
            <v>0</v>
          </cell>
          <cell r="G1829" t="str">
            <v>8</v>
          </cell>
          <cell r="H1829">
            <v>701</v>
          </cell>
          <cell r="I1829" t="str">
            <v>ФАКБ"НАЦ.КРЕДИТ"В.М.КОЗЯТИН</v>
          </cell>
          <cell r="J1829" t="str">
            <v>ФАКБ"НК" в Козятин</v>
          </cell>
          <cell r="K1829" t="str">
            <v>UAIP</v>
          </cell>
          <cell r="L1829" t="str">
            <v>UAIP</v>
          </cell>
          <cell r="M1829">
            <v>1</v>
          </cell>
          <cell r="N1829">
            <v>26</v>
          </cell>
          <cell r="O1829" t="str">
            <v>Управління НБУ у Вінниц.обл</v>
          </cell>
        </row>
        <row r="1830">
          <cell r="A1830">
            <v>303008</v>
          </cell>
          <cell r="B1830">
            <v>321228</v>
          </cell>
          <cell r="D1830">
            <v>0</v>
          </cell>
          <cell r="E1830">
            <v>68</v>
          </cell>
          <cell r="F1830">
            <v>0</v>
          </cell>
          <cell r="G1830" t="str">
            <v>8</v>
          </cell>
          <cell r="H1830">
            <v>734</v>
          </cell>
          <cell r="I1830" t="str">
            <v>ВОЛ.Ф.ТОВ "УКРПРОМБАНК", М.ЛУЦЬК</v>
          </cell>
          <cell r="J1830" t="str">
            <v>Волин.ф. ТОВ "УКРПРОМБАНК"</v>
          </cell>
          <cell r="K1830" t="str">
            <v>UBJL</v>
          </cell>
          <cell r="L1830" t="str">
            <v>UBJL</v>
          </cell>
          <cell r="M1830">
            <v>2</v>
          </cell>
          <cell r="N1830">
            <v>26</v>
          </cell>
          <cell r="O1830" t="str">
            <v>Упр. НБУ у Волинській обл.</v>
          </cell>
        </row>
        <row r="1831">
          <cell r="A1831">
            <v>303019</v>
          </cell>
          <cell r="B1831">
            <v>300023</v>
          </cell>
          <cell r="D1831">
            <v>0</v>
          </cell>
          <cell r="E1831">
            <v>5</v>
          </cell>
          <cell r="F1831">
            <v>0</v>
          </cell>
          <cell r="G1831" t="str">
            <v>5</v>
          </cell>
          <cell r="H1831">
            <v>504</v>
          </cell>
          <cell r="I1831" t="str">
            <v>ВОЛИНЬ.ОФ АКБ"УСБ" М. ЛУЦЬК</v>
          </cell>
          <cell r="J1831" t="str">
            <v>Волинь.обл.філія АКБ"УСБ"</v>
          </cell>
          <cell r="K1831" t="str">
            <v>UBCA</v>
          </cell>
          <cell r="L1831" t="str">
            <v>UBCA</v>
          </cell>
          <cell r="M1831">
            <v>2</v>
          </cell>
          <cell r="N1831">
            <v>26</v>
          </cell>
          <cell r="O1831" t="str">
            <v>Упр. НБУ у Волинській обл.</v>
          </cell>
        </row>
        <row r="1832">
          <cell r="A1832">
            <v>303020</v>
          </cell>
          <cell r="B1832">
            <v>300001</v>
          </cell>
          <cell r="D1832">
            <v>0</v>
          </cell>
          <cell r="E1832">
            <v>1</v>
          </cell>
          <cell r="F1832">
            <v>0</v>
          </cell>
          <cell r="G1832" t="str">
            <v>1</v>
          </cell>
          <cell r="H1832">
            <v>101</v>
          </cell>
          <cell r="I1832" t="str">
            <v>УПРАВЛІННЯ НБУ У ВОЛИНСЬКІЙ ОБЛАСТІ</v>
          </cell>
          <cell r="J1832" t="str">
            <v>Упр. НБУ у Волинській обл.</v>
          </cell>
          <cell r="K1832" t="str">
            <v>UBHA</v>
          </cell>
          <cell r="L1832" t="str">
            <v>UBH0</v>
          </cell>
          <cell r="M1832">
            <v>2</v>
          </cell>
          <cell r="N1832">
            <v>27</v>
          </cell>
          <cell r="O1832" t="str">
            <v>Упр. НБУ у Волинській обл.</v>
          </cell>
        </row>
        <row r="1833">
          <cell r="A1833">
            <v>303138</v>
          </cell>
          <cell r="B1833">
            <v>300012</v>
          </cell>
          <cell r="D1833">
            <v>0</v>
          </cell>
          <cell r="E1833">
            <v>3</v>
          </cell>
          <cell r="F1833">
            <v>0</v>
          </cell>
          <cell r="G1833" t="str">
            <v>3</v>
          </cell>
          <cell r="H1833">
            <v>301</v>
          </cell>
          <cell r="I1833" t="str">
            <v>Ф."ВІДДІЛЕННЯ ПРОМІНВЕСТБАНКУ,М.ЛУЦЬК"</v>
          </cell>
          <cell r="J1833" t="str">
            <v>Ф."ВІДДІЛЕННЯ ПІБ, М.ЛУЦЬК"</v>
          </cell>
          <cell r="K1833" t="str">
            <v>UBAA</v>
          </cell>
          <cell r="L1833" t="str">
            <v>UBA0</v>
          </cell>
          <cell r="M1833">
            <v>2</v>
          </cell>
          <cell r="N1833">
            <v>26</v>
          </cell>
          <cell r="O1833" t="str">
            <v>Упр. НБУ у Волинській обл.</v>
          </cell>
        </row>
        <row r="1834">
          <cell r="A1834">
            <v>303194</v>
          </cell>
          <cell r="B1834">
            <v>300012</v>
          </cell>
          <cell r="D1834">
            <v>0</v>
          </cell>
          <cell r="E1834">
            <v>3</v>
          </cell>
          <cell r="F1834">
            <v>0</v>
          </cell>
          <cell r="G1834" t="str">
            <v>3</v>
          </cell>
          <cell r="H1834">
            <v>307</v>
          </cell>
          <cell r="I1834" t="str">
            <v>Ф."ВІД.ПІБ В М.КОВЕЛЬ ВОЛИНСЬКОЇ ОБЛ."</v>
          </cell>
          <cell r="J1834" t="str">
            <v>ФІЛІЯ ВІД.ПІБ В М.КОВЕЛЬ</v>
          </cell>
          <cell r="K1834" t="str">
            <v>UBAB</v>
          </cell>
          <cell r="L1834" t="str">
            <v>UBA0</v>
          </cell>
          <cell r="M1834">
            <v>2</v>
          </cell>
          <cell r="N1834">
            <v>26</v>
          </cell>
          <cell r="O1834" t="str">
            <v>Упр. НБУ у Волинській обл.</v>
          </cell>
        </row>
        <row r="1835">
          <cell r="A1835">
            <v>303224</v>
          </cell>
          <cell r="B1835">
            <v>325912</v>
          </cell>
          <cell r="D1835">
            <v>0</v>
          </cell>
          <cell r="E1835">
            <v>88</v>
          </cell>
          <cell r="F1835">
            <v>0</v>
          </cell>
          <cell r="G1835" t="str">
            <v>B</v>
          </cell>
          <cell r="H1835">
            <v>701</v>
          </cell>
          <cell r="I1835" t="str">
            <v>Волинська філія ВАТ "КРЕДОБАНК"</v>
          </cell>
          <cell r="J1835" t="str">
            <v>Волинська Ф.ВАТ "КРЕДОБАНК"</v>
          </cell>
          <cell r="K1835" t="str">
            <v>UBIA</v>
          </cell>
          <cell r="L1835" t="str">
            <v>UBIA</v>
          </cell>
          <cell r="M1835">
            <v>2</v>
          </cell>
          <cell r="N1835">
            <v>13</v>
          </cell>
          <cell r="O1835" t="str">
            <v>Упр. НБУ у Волинській обл.</v>
          </cell>
        </row>
        <row r="1836">
          <cell r="A1836">
            <v>303279</v>
          </cell>
          <cell r="B1836">
            <v>300078</v>
          </cell>
          <cell r="D1836">
            <v>0</v>
          </cell>
          <cell r="E1836">
            <v>15</v>
          </cell>
          <cell r="F1836">
            <v>0</v>
          </cell>
          <cell r="G1836" t="str">
            <v>8</v>
          </cell>
          <cell r="H1836">
            <v>706</v>
          </cell>
          <cell r="I1836" t="str">
            <v>ЛУЦЬКА ФІЛІЯ АКБ "ГРАДОБАНК", М.ЛУЦЬК</v>
          </cell>
          <cell r="J1836" t="str">
            <v>АКБ "ГРАДОБАНК"Луцька ф-я</v>
          </cell>
          <cell r="K1836" t="str">
            <v>UBIF</v>
          </cell>
          <cell r="L1836" t="str">
            <v>UBIF</v>
          </cell>
          <cell r="M1836">
            <v>2</v>
          </cell>
          <cell r="N1836">
            <v>26</v>
          </cell>
          <cell r="O1836" t="str">
            <v>Упр. НБУ у Волинській обл.</v>
          </cell>
        </row>
        <row r="1837">
          <cell r="A1837">
            <v>303310</v>
          </cell>
          <cell r="B1837">
            <v>300012</v>
          </cell>
          <cell r="D1837">
            <v>0</v>
          </cell>
          <cell r="E1837">
            <v>3</v>
          </cell>
          <cell r="F1837">
            <v>0</v>
          </cell>
          <cell r="G1837" t="str">
            <v>3</v>
          </cell>
          <cell r="H1837">
            <v>303</v>
          </cell>
          <cell r="I1837" t="str">
            <v>Ф."В.ПІБ В М.НОВОВОЛИНСЬК ВОЛИНС.ОБЛ."</v>
          </cell>
          <cell r="J1837" t="str">
            <v>Ф. ВІД.ПІБ В М.НОВОВОЛИНСЬК</v>
          </cell>
          <cell r="K1837" t="str">
            <v>UBAC</v>
          </cell>
          <cell r="L1837" t="str">
            <v>UBA0</v>
          </cell>
          <cell r="M1837">
            <v>2</v>
          </cell>
          <cell r="N1837">
            <v>26</v>
          </cell>
          <cell r="O1837" t="str">
            <v>Упр. НБУ у Волинській обл.</v>
          </cell>
        </row>
        <row r="1838">
          <cell r="A1838">
            <v>303343</v>
          </cell>
          <cell r="B1838">
            <v>300142</v>
          </cell>
          <cell r="D1838">
            <v>0</v>
          </cell>
          <cell r="E1838">
            <v>18</v>
          </cell>
          <cell r="F1838">
            <v>0</v>
          </cell>
          <cell r="G1838" t="str">
            <v>8</v>
          </cell>
          <cell r="H1838">
            <v>726</v>
          </cell>
          <cell r="I1838" t="str">
            <v>ЛУЦЬКА ФАТ "УКРІНБАНК" М.ЛУЦЬК</v>
          </cell>
          <cell r="J1838" t="str">
            <v>Луцька ФАТ "Укрінбанк"</v>
          </cell>
          <cell r="K1838" t="str">
            <v>UBIZ</v>
          </cell>
          <cell r="L1838" t="str">
            <v>UBIZ</v>
          </cell>
          <cell r="M1838">
            <v>2</v>
          </cell>
          <cell r="N1838">
            <v>26</v>
          </cell>
          <cell r="O1838" t="str">
            <v>Упр. НБУ у Волинській обл.</v>
          </cell>
        </row>
        <row r="1839">
          <cell r="A1839">
            <v>303398</v>
          </cell>
          <cell r="B1839">
            <v>300465</v>
          </cell>
          <cell r="D1839">
            <v>0</v>
          </cell>
          <cell r="E1839">
            <v>6</v>
          </cell>
          <cell r="F1839">
            <v>0</v>
          </cell>
          <cell r="G1839" t="str">
            <v>6</v>
          </cell>
          <cell r="H1839">
            <v>604</v>
          </cell>
          <cell r="I1839" t="str">
            <v>ФВОЛИНСЬКЕ ОБЛАСНЕ УПР ВАТОЩАД М.ЛУЦЬК</v>
          </cell>
          <cell r="J1839" t="str">
            <v>ФВолинське обласне уВАТОщад</v>
          </cell>
          <cell r="K1839" t="str">
            <v>UBLA</v>
          </cell>
          <cell r="L1839" t="str">
            <v>UBLA</v>
          </cell>
          <cell r="M1839">
            <v>2</v>
          </cell>
          <cell r="N1839">
            <v>26</v>
          </cell>
          <cell r="O1839" t="str">
            <v>Упр. НБУ у Волинській обл.</v>
          </cell>
        </row>
        <row r="1840">
          <cell r="A1840">
            <v>303440</v>
          </cell>
          <cell r="B1840">
            <v>305299</v>
          </cell>
          <cell r="D1840">
            <v>0</v>
          </cell>
          <cell r="E1840">
            <v>46</v>
          </cell>
          <cell r="F1840">
            <v>0</v>
          </cell>
          <cell r="G1840" t="str">
            <v>A</v>
          </cell>
          <cell r="H1840">
            <v>707</v>
          </cell>
          <cell r="I1840" t="str">
            <v>ВОЛИНСЬКЕ ГРУ ПРИВАТБАНКУ, М.ЛУЦЬК</v>
          </cell>
          <cell r="J1840" t="str">
            <v>Волинське ГРУ Приватбанку</v>
          </cell>
          <cell r="K1840" t="str">
            <v>UBIG</v>
          </cell>
          <cell r="L1840" t="str">
            <v>UBIG</v>
          </cell>
          <cell r="M1840">
            <v>2</v>
          </cell>
          <cell r="N1840">
            <v>3</v>
          </cell>
          <cell r="O1840" t="str">
            <v>Упр. НБУ у Волинській обл.</v>
          </cell>
        </row>
        <row r="1841">
          <cell r="A1841">
            <v>303473</v>
          </cell>
          <cell r="B1841">
            <v>321767</v>
          </cell>
          <cell r="D1841">
            <v>0</v>
          </cell>
          <cell r="E1841">
            <v>42</v>
          </cell>
          <cell r="F1841">
            <v>0</v>
          </cell>
          <cell r="G1841" t="str">
            <v>B</v>
          </cell>
          <cell r="H1841">
            <v>739</v>
          </cell>
          <cell r="I1841" t="str">
            <v>ЛУЦЬКА Ф ВАТ ВТБ БАНК, М.ЛУЦЬК</v>
          </cell>
          <cell r="J1841" t="str">
            <v>Луцька філія ВАТ ВТБ Банк</v>
          </cell>
          <cell r="K1841" t="str">
            <v>UBJE</v>
          </cell>
          <cell r="L1841" t="str">
            <v>UBJE</v>
          </cell>
          <cell r="M1841">
            <v>2</v>
          </cell>
          <cell r="N1841">
            <v>26</v>
          </cell>
          <cell r="O1841" t="str">
            <v>Упр. НБУ у Волинській обл.</v>
          </cell>
        </row>
        <row r="1842">
          <cell r="A1842">
            <v>303484</v>
          </cell>
          <cell r="B1842">
            <v>303484</v>
          </cell>
          <cell r="C1842" t="str">
            <v>КБ "Західінкомбанк" ТзОВ</v>
          </cell>
          <cell r="D1842">
            <v>273</v>
          </cell>
          <cell r="E1842">
            <v>273</v>
          </cell>
          <cell r="F1842">
            <v>0</v>
          </cell>
          <cell r="G1842" t="str">
            <v>8</v>
          </cell>
          <cell r="H1842">
            <v>727</v>
          </cell>
          <cell r="I1842" t="str">
            <v>ТЗОВ КБ "ЗАХІДІНКОМБАНК", М.ЛУЦЬК</v>
          </cell>
          <cell r="J1842" t="str">
            <v>КБ "Західінкомбанк" ТзОВ</v>
          </cell>
          <cell r="K1842" t="str">
            <v>UBJA</v>
          </cell>
          <cell r="L1842" t="str">
            <v>UBJA</v>
          </cell>
          <cell r="M1842">
            <v>2</v>
          </cell>
          <cell r="N1842">
            <v>2</v>
          </cell>
          <cell r="O1842" t="str">
            <v>Упр. НБУ у Волинській обл.</v>
          </cell>
        </row>
        <row r="1843">
          <cell r="A1843">
            <v>303525</v>
          </cell>
          <cell r="B1843">
            <v>320003</v>
          </cell>
          <cell r="D1843">
            <v>0</v>
          </cell>
          <cell r="E1843">
            <v>225</v>
          </cell>
          <cell r="F1843">
            <v>0</v>
          </cell>
          <cell r="G1843" t="str">
            <v>B</v>
          </cell>
          <cell r="H1843">
            <v>731</v>
          </cell>
          <cell r="I1843" t="str">
            <v>Ф ВАТ КБ"НАДРА" ЛУЦЬКЕ РУ М. ЛУЦЬК</v>
          </cell>
          <cell r="J1843" t="str">
            <v>ВАТКБ"Надра"Луцьке РУ</v>
          </cell>
          <cell r="K1843" t="str">
            <v>UBJG</v>
          </cell>
          <cell r="L1843" t="str">
            <v>UBJG</v>
          </cell>
          <cell r="M1843">
            <v>2</v>
          </cell>
          <cell r="N1843">
            <v>26</v>
          </cell>
          <cell r="O1843" t="str">
            <v>Упр. НБУ у Волинській обл.</v>
          </cell>
        </row>
        <row r="1844">
          <cell r="A1844">
            <v>303536</v>
          </cell>
          <cell r="B1844">
            <v>303536</v>
          </cell>
          <cell r="C1844" t="str">
            <v>УніКредит Банк ТзОВ</v>
          </cell>
          <cell r="D1844">
            <v>287</v>
          </cell>
          <cell r="E1844">
            <v>287</v>
          </cell>
          <cell r="F1844">
            <v>0</v>
          </cell>
          <cell r="G1844" t="str">
            <v>9</v>
          </cell>
          <cell r="H1844">
            <v>729</v>
          </cell>
          <cell r="I1844" t="str">
            <v>УНІКРЕДИТ БАНК ТЗОВ, М.ЛУЦЬК</v>
          </cell>
          <cell r="J1844" t="str">
            <v>УніКредит Банк ТзОВ</v>
          </cell>
          <cell r="K1844" t="str">
            <v>UBJC</v>
          </cell>
          <cell r="L1844" t="str">
            <v>UBJC</v>
          </cell>
          <cell r="M1844">
            <v>2</v>
          </cell>
          <cell r="N1844">
            <v>2</v>
          </cell>
          <cell r="O1844" t="str">
            <v>Упр. НБУ у Волинській обл.</v>
          </cell>
        </row>
        <row r="1845">
          <cell r="A1845">
            <v>303547</v>
          </cell>
          <cell r="B1845">
            <v>322313</v>
          </cell>
          <cell r="D1845">
            <v>0</v>
          </cell>
          <cell r="E1845">
            <v>2</v>
          </cell>
          <cell r="F1845">
            <v>0</v>
          </cell>
          <cell r="G1845" t="str">
            <v>2</v>
          </cell>
          <cell r="H1845">
            <v>209</v>
          </cell>
          <cell r="I1845" t="str">
            <v>Ф-Я ВАТ "УКРЕКСІМБАНК",ЛУЦЬК</v>
          </cell>
          <cell r="J1845" t="str">
            <v>Ф-я Укрексімбанк, Луцьк</v>
          </cell>
          <cell r="K1845" t="str">
            <v>UBGB</v>
          </cell>
          <cell r="L1845" t="str">
            <v>UBGB</v>
          </cell>
          <cell r="M1845">
            <v>2</v>
          </cell>
          <cell r="N1845">
            <v>26</v>
          </cell>
          <cell r="O1845" t="str">
            <v>Упр. НБУ у Волинській обл.</v>
          </cell>
        </row>
        <row r="1846">
          <cell r="A1846">
            <v>303569</v>
          </cell>
          <cell r="B1846">
            <v>300335</v>
          </cell>
          <cell r="D1846">
            <v>0</v>
          </cell>
          <cell r="E1846">
            <v>36</v>
          </cell>
          <cell r="F1846">
            <v>0</v>
          </cell>
          <cell r="G1846" t="str">
            <v>7</v>
          </cell>
          <cell r="H1846">
            <v>722</v>
          </cell>
          <cell r="I1846" t="str">
            <v>ВОД ВАТ"РАЙФФАЙЗЕН БАНК АВАЛЬ",М.ЛУЦЬК</v>
          </cell>
          <cell r="J1846" t="str">
            <v>ОДВАТ"Райффайзен Банк Аваль</v>
          </cell>
          <cell r="K1846" t="str">
            <v>UBIV</v>
          </cell>
          <cell r="L1846" t="str">
            <v>UBIV</v>
          </cell>
          <cell r="M1846">
            <v>2</v>
          </cell>
          <cell r="N1846">
            <v>26</v>
          </cell>
          <cell r="O1846" t="str">
            <v>Упр. НБУ у Волинській обл.</v>
          </cell>
        </row>
        <row r="1847">
          <cell r="A1847">
            <v>303592</v>
          </cell>
          <cell r="B1847">
            <v>300249</v>
          </cell>
          <cell r="D1847">
            <v>0</v>
          </cell>
          <cell r="E1847">
            <v>37</v>
          </cell>
          <cell r="F1847">
            <v>0</v>
          </cell>
          <cell r="G1847" t="str">
            <v>8</v>
          </cell>
          <cell r="H1847">
            <v>738</v>
          </cell>
          <cell r="I1847" t="str">
            <v>ВОЛИНС.Ф. АБ "БРОКБІЗНЕСБАНК", М.ЛУЦЬК</v>
          </cell>
          <cell r="J1847" t="str">
            <v>Волин.ф.АБ "Брокбізнесбанк"</v>
          </cell>
          <cell r="K1847" t="str">
            <v>UBJH</v>
          </cell>
          <cell r="L1847" t="str">
            <v>UBJH</v>
          </cell>
          <cell r="M1847">
            <v>2</v>
          </cell>
          <cell r="N1847">
            <v>26</v>
          </cell>
          <cell r="O1847" t="str">
            <v>Упр. НБУ у Волинській обл.</v>
          </cell>
        </row>
        <row r="1848">
          <cell r="A1848">
            <v>303633</v>
          </cell>
          <cell r="B1848">
            <v>300614</v>
          </cell>
          <cell r="D1848">
            <v>0</v>
          </cell>
          <cell r="E1848">
            <v>171</v>
          </cell>
          <cell r="F1848">
            <v>0</v>
          </cell>
          <cell r="G1848" t="str">
            <v>8</v>
          </cell>
          <cell r="H1848">
            <v>768</v>
          </cell>
          <cell r="I1848" t="str">
            <v>Ф.ВОЛИН.ДИР.АТ "ІНДЕКС-БАНК"В М.ЛУЦЬК</v>
          </cell>
          <cell r="J1848" t="str">
            <v>Волиньска дир."ІНДЕКС-БАНК"</v>
          </cell>
          <cell r="K1848" t="str">
            <v>UBJO</v>
          </cell>
          <cell r="L1848" t="str">
            <v>UBJO</v>
          </cell>
          <cell r="M1848">
            <v>2</v>
          </cell>
          <cell r="N1848">
            <v>26</v>
          </cell>
          <cell r="O1848" t="str">
            <v>Упр. НБУ у Волинській обл.</v>
          </cell>
        </row>
        <row r="1849">
          <cell r="A1849">
            <v>303644</v>
          </cell>
          <cell r="B1849">
            <v>322948</v>
          </cell>
          <cell r="D1849">
            <v>0</v>
          </cell>
          <cell r="E1849">
            <v>248</v>
          </cell>
          <cell r="F1849">
            <v>0</v>
          </cell>
          <cell r="G1849" t="str">
            <v>B</v>
          </cell>
          <cell r="H1849">
            <v>756</v>
          </cell>
          <cell r="I1849" t="str">
            <v>ЛУЦЬКА ФІЛІЯ АКБ "ФОРУМ" М.ЛУЦЬК</v>
          </cell>
          <cell r="J1849" t="str">
            <v>Луцька філія АКБ "Форум"</v>
          </cell>
          <cell r="K1849" t="str">
            <v>UBJU</v>
          </cell>
          <cell r="L1849" t="str">
            <v>UBJU</v>
          </cell>
          <cell r="M1849">
            <v>2</v>
          </cell>
          <cell r="N1849">
            <v>26</v>
          </cell>
          <cell r="O1849" t="str">
            <v>Упр. НБУ у Волинській обл.</v>
          </cell>
        </row>
        <row r="1850">
          <cell r="A1850">
            <v>303655</v>
          </cell>
          <cell r="B1850">
            <v>328384</v>
          </cell>
          <cell r="D1850">
            <v>0</v>
          </cell>
          <cell r="E1850">
            <v>258</v>
          </cell>
          <cell r="F1850">
            <v>0</v>
          </cell>
          <cell r="G1850" t="str">
            <v>8</v>
          </cell>
          <cell r="H1850">
            <v>503</v>
          </cell>
          <cell r="I1850" t="str">
            <v>ВОЛИНСЬКА ФІЛІЯ АКБ "ІМЕКСБАНК"</v>
          </cell>
          <cell r="J1850" t="str">
            <v>Волинська ФАКБ "ІМЕКСБАНК"</v>
          </cell>
          <cell r="K1850" t="str">
            <v>UBFA</v>
          </cell>
          <cell r="L1850" t="str">
            <v>UBFA</v>
          </cell>
          <cell r="M1850">
            <v>2</v>
          </cell>
          <cell r="N1850">
            <v>15</v>
          </cell>
          <cell r="O1850" t="str">
            <v>Упр. НБУ у Волинській обл.</v>
          </cell>
        </row>
        <row r="1851">
          <cell r="A1851">
            <v>303677</v>
          </cell>
          <cell r="B1851">
            <v>380537</v>
          </cell>
          <cell r="D1851">
            <v>0</v>
          </cell>
          <cell r="E1851">
            <v>76</v>
          </cell>
          <cell r="F1851">
            <v>0</v>
          </cell>
          <cell r="G1851" t="str">
            <v>B</v>
          </cell>
          <cell r="H1851">
            <v>775</v>
          </cell>
          <cell r="I1851" t="str">
            <v>ВОЛИНСЬКА ФВАТ "ВІЕЙБІ БАНК", М.ЛУЦЬК</v>
          </cell>
          <cell r="J1851" t="str">
            <v>Волинська ФВАТ"ВіЕйБі Банк"</v>
          </cell>
          <cell r="K1851" t="str">
            <v>UBJW</v>
          </cell>
          <cell r="L1851" t="str">
            <v>UBJW</v>
          </cell>
          <cell r="M1851">
            <v>2</v>
          </cell>
          <cell r="N1851">
            <v>26</v>
          </cell>
          <cell r="O1851" t="str">
            <v>Упр. НБУ у Волинській обл.</v>
          </cell>
        </row>
        <row r="1852">
          <cell r="A1852">
            <v>303707</v>
          </cell>
          <cell r="B1852">
            <v>300670</v>
          </cell>
          <cell r="D1852">
            <v>0</v>
          </cell>
          <cell r="E1852">
            <v>202</v>
          </cell>
          <cell r="F1852">
            <v>0</v>
          </cell>
          <cell r="G1852" t="str">
            <v>8</v>
          </cell>
          <cell r="H1852">
            <v>803</v>
          </cell>
          <cell r="I1852" t="str">
            <v>ВОЛИНСЬКАФІЛВАТКБ"ХРЕЩАТИК"М.ЛУЦЬК</v>
          </cell>
          <cell r="J1852" t="str">
            <v>ВолинськаФВАТКБ"Хрещатик"</v>
          </cell>
          <cell r="K1852" t="str">
            <v>UBFB</v>
          </cell>
          <cell r="L1852" t="str">
            <v>UBFB</v>
          </cell>
          <cell r="M1852">
            <v>2</v>
          </cell>
          <cell r="N1852">
            <v>26</v>
          </cell>
          <cell r="O1852" t="str">
            <v>Упр. НБУ у Волинській обл.</v>
          </cell>
        </row>
        <row r="1853">
          <cell r="A1853">
            <v>303741</v>
          </cell>
          <cell r="B1853">
            <v>300863</v>
          </cell>
          <cell r="D1853">
            <v>0</v>
          </cell>
          <cell r="E1853">
            <v>289</v>
          </cell>
          <cell r="F1853">
            <v>0</v>
          </cell>
          <cell r="G1853" t="str">
            <v>9</v>
          </cell>
          <cell r="H1853">
            <v>753</v>
          </cell>
          <cell r="I1853" t="str">
            <v>ВОЛИН.Ф.ВАТ "КРЕДИТПРОМБАНК",М.ЛУЦЬК</v>
          </cell>
          <cell r="J1853" t="str">
            <v>ФВАТ"Кредитпромбанк", Луцьк</v>
          </cell>
          <cell r="K1853" t="str">
            <v>UBJT</v>
          </cell>
          <cell r="L1853" t="str">
            <v>UBJT</v>
          </cell>
          <cell r="M1853">
            <v>2</v>
          </cell>
          <cell r="N1853">
            <v>26</v>
          </cell>
          <cell r="O1853" t="str">
            <v>Упр. НБУ у Волинській обл.</v>
          </cell>
        </row>
        <row r="1854">
          <cell r="A1854">
            <v>303763</v>
          </cell>
          <cell r="B1854">
            <v>300528</v>
          </cell>
          <cell r="D1854">
            <v>0</v>
          </cell>
          <cell r="E1854">
            <v>296</v>
          </cell>
          <cell r="F1854">
            <v>0</v>
          </cell>
          <cell r="G1854" t="str">
            <v>F</v>
          </cell>
          <cell r="H1854">
            <v>700</v>
          </cell>
          <cell r="I1854" t="str">
            <v>ФІЛІЯ ЗАТ "ОТП БАНК", М.ЛУЦЬК</v>
          </cell>
          <cell r="J1854" t="str">
            <v>Філія ЗАТ "ОТП Банк"</v>
          </cell>
          <cell r="K1854" t="str">
            <v>UBJV</v>
          </cell>
          <cell r="L1854" t="str">
            <v>UBJV</v>
          </cell>
          <cell r="M1854">
            <v>2</v>
          </cell>
          <cell r="N1854">
            <v>26</v>
          </cell>
          <cell r="O1854" t="str">
            <v>Упр. НБУ у Волинській обл.</v>
          </cell>
        </row>
        <row r="1855">
          <cell r="A1855">
            <v>304007</v>
          </cell>
          <cell r="B1855">
            <v>300335</v>
          </cell>
          <cell r="D1855">
            <v>0</v>
          </cell>
          <cell r="E1855">
            <v>36</v>
          </cell>
          <cell r="F1855">
            <v>0</v>
          </cell>
          <cell r="G1855" t="str">
            <v>7</v>
          </cell>
          <cell r="H1855">
            <v>717</v>
          </cell>
          <cell r="I1855" t="str">
            <v>ОД."РАЙФФАЙЗЕН БАНК АВАЛЬ", М.ЛУГАНСЬК</v>
          </cell>
          <cell r="J1855" t="str">
            <v>ОД "Райффайзен Банк Аваль"</v>
          </cell>
          <cell r="K1855" t="str">
            <v>UMIO</v>
          </cell>
          <cell r="L1855" t="str">
            <v>UMIO</v>
          </cell>
          <cell r="M1855">
            <v>12</v>
          </cell>
          <cell r="N1855">
            <v>26</v>
          </cell>
          <cell r="O1855" t="str">
            <v>Управління НБУ в Луганс.обл</v>
          </cell>
        </row>
        <row r="1856">
          <cell r="A1856">
            <v>304018</v>
          </cell>
          <cell r="B1856">
            <v>300023</v>
          </cell>
          <cell r="D1856">
            <v>0</v>
          </cell>
          <cell r="E1856">
            <v>5</v>
          </cell>
          <cell r="F1856">
            <v>0</v>
          </cell>
          <cell r="G1856" t="str">
            <v>5</v>
          </cell>
          <cell r="H1856">
            <v>503</v>
          </cell>
          <cell r="I1856" t="str">
            <v>ЛУГ.ОБЛ.ФАКБ "УКРСОЦБАНК", М.ЛУГАНСЬК</v>
          </cell>
          <cell r="J1856" t="str">
            <v>Луганська обласна ФАКБ УСБ</v>
          </cell>
          <cell r="K1856" t="str">
            <v>UMCA</v>
          </cell>
          <cell r="L1856" t="str">
            <v>UMCA</v>
          </cell>
          <cell r="M1856">
            <v>12</v>
          </cell>
          <cell r="N1856">
            <v>26</v>
          </cell>
          <cell r="O1856" t="str">
            <v>Управління НБУ в Луганс.обл</v>
          </cell>
        </row>
        <row r="1857">
          <cell r="A1857">
            <v>304030</v>
          </cell>
          <cell r="B1857">
            <v>300001</v>
          </cell>
          <cell r="D1857">
            <v>0</v>
          </cell>
          <cell r="E1857">
            <v>1</v>
          </cell>
          <cell r="F1857">
            <v>0</v>
          </cell>
          <cell r="G1857" t="str">
            <v>1</v>
          </cell>
          <cell r="H1857">
            <v>101</v>
          </cell>
          <cell r="I1857" t="str">
            <v>УПРАВЛІННЯ НБУ В ЛУГАНСЬКІЙ ОБЛАСТІ</v>
          </cell>
          <cell r="J1857" t="str">
            <v>Упр. НБУ в Луганській обл.</v>
          </cell>
          <cell r="K1857" t="str">
            <v>UMHA</v>
          </cell>
          <cell r="L1857" t="str">
            <v>UMH0</v>
          </cell>
          <cell r="M1857">
            <v>12</v>
          </cell>
          <cell r="N1857">
            <v>27</v>
          </cell>
          <cell r="O1857" t="str">
            <v>Управління НБУ в Луганс.обл</v>
          </cell>
        </row>
        <row r="1858">
          <cell r="A1858">
            <v>304193</v>
          </cell>
          <cell r="B1858">
            <v>320003</v>
          </cell>
          <cell r="D1858">
            <v>0</v>
          </cell>
          <cell r="E1858">
            <v>225</v>
          </cell>
          <cell r="F1858">
            <v>0</v>
          </cell>
          <cell r="G1858" t="str">
            <v>B</v>
          </cell>
          <cell r="H1858">
            <v>739</v>
          </cell>
          <cell r="I1858" t="str">
            <v>Ф ВАТ КБ "НАДРА" Луганське РУ</v>
          </cell>
          <cell r="J1858" t="str">
            <v>Ф ВАТ КБ"Надра"ЛуганськеРУ</v>
          </cell>
          <cell r="K1858" t="str">
            <v>UMIA</v>
          </cell>
          <cell r="L1858" t="str">
            <v>UMIA</v>
          </cell>
          <cell r="M1858">
            <v>12</v>
          </cell>
          <cell r="N1858">
            <v>26</v>
          </cell>
          <cell r="O1858" t="str">
            <v>Управління НБУ в Луганс.обл</v>
          </cell>
        </row>
        <row r="1859">
          <cell r="A1859">
            <v>304234</v>
          </cell>
          <cell r="B1859">
            <v>300012</v>
          </cell>
          <cell r="D1859">
            <v>0</v>
          </cell>
          <cell r="E1859">
            <v>3</v>
          </cell>
          <cell r="F1859">
            <v>0</v>
          </cell>
          <cell r="G1859" t="str">
            <v>3</v>
          </cell>
          <cell r="H1859">
            <v>323</v>
          </cell>
          <cell r="I1859" t="str">
            <v>Ф."ВІД.ПІБ В М.КРАСНОДОН ЛУГАНСЬК.ОБЛ"</v>
          </cell>
          <cell r="J1859" t="str">
            <v>Ф.ВІД.ПІБ В М.КРАСНОДОН ЛУГ</v>
          </cell>
          <cell r="K1859" t="str">
            <v>UMAC</v>
          </cell>
          <cell r="L1859" t="str">
            <v>UMAC</v>
          </cell>
          <cell r="M1859">
            <v>12</v>
          </cell>
          <cell r="N1859">
            <v>26</v>
          </cell>
          <cell r="O1859" t="str">
            <v>Управління НБУ в Луганс.обл</v>
          </cell>
        </row>
        <row r="1860">
          <cell r="A1860">
            <v>304289</v>
          </cell>
          <cell r="B1860">
            <v>322313</v>
          </cell>
          <cell r="D1860">
            <v>0</v>
          </cell>
          <cell r="E1860">
            <v>2</v>
          </cell>
          <cell r="F1860">
            <v>0</v>
          </cell>
          <cell r="G1860" t="str">
            <v>2</v>
          </cell>
          <cell r="H1860">
            <v>201</v>
          </cell>
          <cell r="I1860" t="str">
            <v>Ф-Я ВАТ "УКРЕКСІМБАНК",ЛУГАНСЬК</v>
          </cell>
          <cell r="J1860" t="str">
            <v>Ф-я Укрексімбанк, Луганськ</v>
          </cell>
          <cell r="K1860" t="str">
            <v>UMGA</v>
          </cell>
          <cell r="L1860" t="str">
            <v>UMGA</v>
          </cell>
          <cell r="M1860">
            <v>12</v>
          </cell>
          <cell r="N1860">
            <v>26</v>
          </cell>
          <cell r="O1860" t="str">
            <v>Управління НБУ в Луганс.обл</v>
          </cell>
        </row>
        <row r="1861">
          <cell r="A1861">
            <v>304308</v>
          </cell>
          <cell r="B1861">
            <v>300012</v>
          </cell>
          <cell r="D1861">
            <v>0</v>
          </cell>
          <cell r="E1861">
            <v>3</v>
          </cell>
          <cell r="F1861">
            <v>0</v>
          </cell>
          <cell r="G1861" t="str">
            <v>3</v>
          </cell>
          <cell r="H1861">
            <v>330</v>
          </cell>
          <cell r="I1861" t="str">
            <v>Ф."ВІДДІЛ. ПРОМІНВЕСТБАНКУ,М.ЛУГАНСЬК"</v>
          </cell>
          <cell r="J1861" t="str">
            <v>Ф."ВІДДІЛ. ПІБ, М.ЛУГАНСЬК"</v>
          </cell>
          <cell r="K1861" t="str">
            <v>UMAA</v>
          </cell>
          <cell r="L1861" t="str">
            <v>UMAA</v>
          </cell>
          <cell r="M1861">
            <v>12</v>
          </cell>
          <cell r="N1861">
            <v>26</v>
          </cell>
          <cell r="O1861" t="str">
            <v>Управління НБУ в Луганс.обл</v>
          </cell>
        </row>
        <row r="1862">
          <cell r="A1862">
            <v>304331</v>
          </cell>
          <cell r="B1862">
            <v>300012</v>
          </cell>
          <cell r="D1862">
            <v>0</v>
          </cell>
          <cell r="E1862">
            <v>3</v>
          </cell>
          <cell r="F1862">
            <v>0</v>
          </cell>
          <cell r="G1862" t="str">
            <v>3</v>
          </cell>
          <cell r="H1862">
            <v>333</v>
          </cell>
          <cell r="I1862" t="str">
            <v>Ф."ВІД.ПІБ В М.АНТРАЦИТ ЛУГАНСЬК.ОБЛ."</v>
          </cell>
          <cell r="J1862" t="str">
            <v>Ф.ВІД.ПІБ В М.АНТРАЦИТ ЛУГ.</v>
          </cell>
          <cell r="K1862" t="str">
            <v>UMAD</v>
          </cell>
          <cell r="L1862" t="str">
            <v>UMAD</v>
          </cell>
          <cell r="M1862">
            <v>12</v>
          </cell>
          <cell r="N1862">
            <v>26</v>
          </cell>
          <cell r="O1862" t="str">
            <v>Управління НБУ в Луганс.обл</v>
          </cell>
        </row>
        <row r="1863">
          <cell r="A1863">
            <v>304342</v>
          </cell>
          <cell r="B1863">
            <v>300012</v>
          </cell>
          <cell r="D1863">
            <v>0</v>
          </cell>
          <cell r="E1863">
            <v>3</v>
          </cell>
          <cell r="F1863">
            <v>0</v>
          </cell>
          <cell r="G1863" t="str">
            <v>3</v>
          </cell>
          <cell r="H1863">
            <v>334</v>
          </cell>
          <cell r="I1863" t="str">
            <v>Ф."ВІД.ПІБ В М.АЛЧЕВСЬК ЛУГАНСЬК.ОБЛ."</v>
          </cell>
          <cell r="J1863" t="str">
            <v>Ф.ВІД.ПІБ В М.АЛЧЕВСЬК ЛУГ.</v>
          </cell>
          <cell r="K1863" t="str">
            <v>UMAE</v>
          </cell>
          <cell r="L1863" t="str">
            <v>UMAE</v>
          </cell>
          <cell r="M1863">
            <v>12</v>
          </cell>
          <cell r="N1863">
            <v>26</v>
          </cell>
          <cell r="O1863" t="str">
            <v>Управління НБУ в Луганс.обл</v>
          </cell>
        </row>
        <row r="1864">
          <cell r="A1864">
            <v>304353</v>
          </cell>
          <cell r="B1864">
            <v>300012</v>
          </cell>
          <cell r="D1864">
            <v>0</v>
          </cell>
          <cell r="E1864">
            <v>3</v>
          </cell>
          <cell r="F1864">
            <v>0</v>
          </cell>
          <cell r="G1864" t="str">
            <v>3</v>
          </cell>
          <cell r="H1864">
            <v>335</v>
          </cell>
          <cell r="I1864" t="str">
            <v>Ф."ВІД.ПІБ В М.СТАХАНОВ ЛУГАНСЬК.ОБЛ"</v>
          </cell>
          <cell r="J1864" t="str">
            <v>Ф.ВІД.ПІБ В М.СТАХАНОВ ЛУГ.</v>
          </cell>
          <cell r="K1864" t="str">
            <v>UMAF</v>
          </cell>
          <cell r="L1864" t="str">
            <v>UMAF</v>
          </cell>
          <cell r="M1864">
            <v>12</v>
          </cell>
          <cell r="N1864">
            <v>26</v>
          </cell>
          <cell r="O1864" t="str">
            <v>Управління НБУ в Луганс.обл</v>
          </cell>
        </row>
        <row r="1865">
          <cell r="A1865">
            <v>304375</v>
          </cell>
          <cell r="B1865">
            <v>300012</v>
          </cell>
          <cell r="D1865">
            <v>0</v>
          </cell>
          <cell r="E1865">
            <v>3</v>
          </cell>
          <cell r="F1865">
            <v>0</v>
          </cell>
          <cell r="G1865" t="str">
            <v>3</v>
          </cell>
          <cell r="H1865">
            <v>337</v>
          </cell>
          <cell r="I1865" t="str">
            <v>Ф."ВІД.ПІБ В М.КРАСНИЙ ЛУЧ ЛУГАН.ОБЛ."</v>
          </cell>
          <cell r="J1865" t="str">
            <v>Ф.ВІД.ПІБ В М.КР.ЛУЧ ЛУГ.</v>
          </cell>
          <cell r="K1865" t="str">
            <v>UMAG</v>
          </cell>
          <cell r="L1865" t="str">
            <v>UMAG</v>
          </cell>
          <cell r="M1865">
            <v>12</v>
          </cell>
          <cell r="N1865">
            <v>26</v>
          </cell>
          <cell r="O1865" t="str">
            <v>Управління НБУ в Луганс.обл</v>
          </cell>
        </row>
        <row r="1866">
          <cell r="A1866">
            <v>304416</v>
          </cell>
          <cell r="B1866">
            <v>300012</v>
          </cell>
          <cell r="D1866">
            <v>0</v>
          </cell>
          <cell r="E1866">
            <v>3</v>
          </cell>
          <cell r="F1866">
            <v>0</v>
          </cell>
          <cell r="G1866" t="str">
            <v>3</v>
          </cell>
          <cell r="H1866">
            <v>341</v>
          </cell>
          <cell r="I1866" t="str">
            <v>Ф."ВІД.ПІБ В М.ЛИСИЧАНСЬК ЛУГАН.ОБЛ."</v>
          </cell>
          <cell r="J1866" t="str">
            <v>Ф.ВІД.ПІБ В ЛИСИЧАНСЬК ЛУГ.</v>
          </cell>
          <cell r="K1866" t="str">
            <v>UMAI</v>
          </cell>
          <cell r="L1866" t="str">
            <v>UMAI</v>
          </cell>
          <cell r="M1866">
            <v>12</v>
          </cell>
          <cell r="N1866">
            <v>26</v>
          </cell>
          <cell r="O1866" t="str">
            <v>Управління НБУ в Луганс.обл</v>
          </cell>
        </row>
        <row r="1867">
          <cell r="A1867">
            <v>304472</v>
          </cell>
          <cell r="B1867">
            <v>300012</v>
          </cell>
          <cell r="D1867">
            <v>0</v>
          </cell>
          <cell r="E1867">
            <v>3</v>
          </cell>
          <cell r="F1867">
            <v>0</v>
          </cell>
          <cell r="G1867" t="str">
            <v>3</v>
          </cell>
          <cell r="H1867">
            <v>347</v>
          </cell>
          <cell r="I1867" t="str">
            <v>Ф."ВІД.ПІБ В М.СВЕРДЛОВСЬК ЛУГАН.ОБЛ."</v>
          </cell>
          <cell r="J1867" t="str">
            <v>Ф.ВІД.ПІБ В М.СВЕРДЛОВ.ЛУГ.</v>
          </cell>
          <cell r="K1867" t="str">
            <v>UMAJ</v>
          </cell>
          <cell r="L1867" t="str">
            <v>UMAJ</v>
          </cell>
          <cell r="M1867">
            <v>12</v>
          </cell>
          <cell r="N1867">
            <v>26</v>
          </cell>
          <cell r="O1867" t="str">
            <v>Управління НБУ в Луганс.обл</v>
          </cell>
        </row>
        <row r="1868">
          <cell r="A1868">
            <v>304502</v>
          </cell>
          <cell r="B1868">
            <v>300012</v>
          </cell>
          <cell r="D1868">
            <v>0</v>
          </cell>
          <cell r="E1868">
            <v>3</v>
          </cell>
          <cell r="F1868">
            <v>0</v>
          </cell>
          <cell r="G1868" t="str">
            <v>3</v>
          </cell>
          <cell r="H1868">
            <v>350</v>
          </cell>
          <cell r="I1868" t="str">
            <v>Ф."ВІД.ПІБ В М.РОВЕНЬКИ ЛУГАНСЬК.ОБЛ."</v>
          </cell>
          <cell r="J1868" t="str">
            <v>Ф.ВІД.ПІБ В М.РОВЕНЬКИ ЛУГ.</v>
          </cell>
          <cell r="K1868" t="str">
            <v>UMAM</v>
          </cell>
          <cell r="L1868" t="str">
            <v>UMAM</v>
          </cell>
          <cell r="M1868">
            <v>12</v>
          </cell>
          <cell r="N1868">
            <v>26</v>
          </cell>
          <cell r="O1868" t="str">
            <v>Управління НБУ в Луганс.обл</v>
          </cell>
        </row>
        <row r="1869">
          <cell r="A1869">
            <v>304524</v>
          </cell>
          <cell r="B1869">
            <v>351588</v>
          </cell>
          <cell r="D1869">
            <v>0</v>
          </cell>
          <cell r="E1869">
            <v>124</v>
          </cell>
          <cell r="F1869">
            <v>0</v>
          </cell>
          <cell r="G1869" t="str">
            <v>8</v>
          </cell>
          <cell r="H1869">
            <v>701</v>
          </cell>
          <cell r="I1869" t="str">
            <v>ЛИСИЧ.ФВАТ РЕАЛ БАНК,М.ЛИСИЧАНСЬК</v>
          </cell>
          <cell r="J1869" t="str">
            <v>ЛФ ВАТ РЕАЛ БАНК</v>
          </cell>
          <cell r="K1869" t="str">
            <v>UMIE</v>
          </cell>
          <cell r="L1869" t="str">
            <v>UMIE</v>
          </cell>
          <cell r="M1869">
            <v>12</v>
          </cell>
          <cell r="N1869">
            <v>20</v>
          </cell>
          <cell r="O1869" t="str">
            <v>Управління НБУ в Луганс.обл</v>
          </cell>
        </row>
        <row r="1870">
          <cell r="A1870">
            <v>304535</v>
          </cell>
          <cell r="B1870">
            <v>300012</v>
          </cell>
          <cell r="D1870">
            <v>0</v>
          </cell>
          <cell r="E1870">
            <v>3</v>
          </cell>
          <cell r="F1870">
            <v>0</v>
          </cell>
          <cell r="G1870" t="str">
            <v>3</v>
          </cell>
          <cell r="H1870">
            <v>353</v>
          </cell>
          <cell r="I1870" t="str">
            <v>Ф."В.ПІБ В М.СЄВЄРОДОНЕЦЬК ЛУГАН.ОБЛ."</v>
          </cell>
          <cell r="J1870" t="str">
            <v>Ф.ВІД.ПІБ В М.СЕВЕРОДОН.ЛУГ</v>
          </cell>
          <cell r="K1870" t="str">
            <v>UMAO</v>
          </cell>
          <cell r="L1870" t="str">
            <v>UMAO</v>
          </cell>
          <cell r="M1870">
            <v>12</v>
          </cell>
          <cell r="N1870">
            <v>26</v>
          </cell>
          <cell r="O1870" t="str">
            <v>Управління НБУ в Луганс.обл</v>
          </cell>
        </row>
        <row r="1871">
          <cell r="A1871">
            <v>304610</v>
          </cell>
          <cell r="B1871">
            <v>328760</v>
          </cell>
          <cell r="D1871">
            <v>0</v>
          </cell>
          <cell r="E1871">
            <v>206</v>
          </cell>
          <cell r="F1871">
            <v>0</v>
          </cell>
          <cell r="G1871" t="str">
            <v>8</v>
          </cell>
          <cell r="H1871">
            <v>736</v>
          </cell>
          <cell r="I1871" t="str">
            <v>АЛЧЕВСЬКА ФІЛІЯ КБ ТОВ"МІСТО БАНК"</v>
          </cell>
          <cell r="J1871" t="str">
            <v>АЛЧЕВ Ф КБ ТОВ "МІСТО БАНК"</v>
          </cell>
          <cell r="K1871" t="str">
            <v>UMJG</v>
          </cell>
          <cell r="L1871" t="str">
            <v>UMJG</v>
          </cell>
          <cell r="M1871">
            <v>12</v>
          </cell>
          <cell r="N1871">
            <v>15</v>
          </cell>
          <cell r="O1871" t="str">
            <v>Управління НБУ в Луганс.обл</v>
          </cell>
        </row>
        <row r="1872">
          <cell r="A1872">
            <v>304621</v>
          </cell>
          <cell r="B1872">
            <v>320478</v>
          </cell>
          <cell r="D1872">
            <v>0</v>
          </cell>
          <cell r="E1872">
            <v>274</v>
          </cell>
          <cell r="F1872">
            <v>0</v>
          </cell>
          <cell r="G1872" t="str">
            <v>8</v>
          </cell>
          <cell r="H1872">
            <v>724</v>
          </cell>
          <cell r="I1872" t="str">
            <v>ЛУГ.ФВАТ АБ"УКРГАЗБАНК" М.ЛУГАНСЬК</v>
          </cell>
          <cell r="J1872" t="str">
            <v>ЛФ ВАТ АБ "УКРГАЗБАНК"</v>
          </cell>
          <cell r="K1872" t="str">
            <v>UMIW</v>
          </cell>
          <cell r="L1872" t="str">
            <v>UMIW</v>
          </cell>
          <cell r="M1872">
            <v>12</v>
          </cell>
          <cell r="N1872">
            <v>26</v>
          </cell>
          <cell r="O1872" t="str">
            <v>Управління НБУ в Луганс.обл</v>
          </cell>
        </row>
        <row r="1873">
          <cell r="A1873">
            <v>304632</v>
          </cell>
          <cell r="B1873">
            <v>300249</v>
          </cell>
          <cell r="D1873">
            <v>0</v>
          </cell>
          <cell r="E1873">
            <v>37</v>
          </cell>
          <cell r="F1873">
            <v>0</v>
          </cell>
          <cell r="G1873" t="str">
            <v>8</v>
          </cell>
          <cell r="H1873">
            <v>709</v>
          </cell>
          <cell r="I1873" t="str">
            <v>ЛУГ.ФАБ "БРОКБІЗНЕСБАНК",М.ЛУГАНСЬК</v>
          </cell>
          <cell r="J1873" t="str">
            <v>Луган.Ф.АБ "БРОКБІЗНЕСБАНК"</v>
          </cell>
          <cell r="K1873" t="str">
            <v>UMIG</v>
          </cell>
          <cell r="L1873" t="str">
            <v>UMIG</v>
          </cell>
          <cell r="M1873">
            <v>12</v>
          </cell>
          <cell r="N1873">
            <v>26</v>
          </cell>
          <cell r="O1873" t="str">
            <v>Управління НБУ в Луганс.обл</v>
          </cell>
        </row>
        <row r="1874">
          <cell r="A1874">
            <v>304643</v>
          </cell>
          <cell r="B1874">
            <v>300012</v>
          </cell>
          <cell r="D1874">
            <v>0</v>
          </cell>
          <cell r="E1874">
            <v>3</v>
          </cell>
          <cell r="F1874">
            <v>0</v>
          </cell>
          <cell r="G1874" t="str">
            <v>3</v>
          </cell>
          <cell r="H1874">
            <v>364</v>
          </cell>
          <cell r="I1874" t="str">
            <v>Ф."ВІД.ПІБ В М.РУБІЖНЕ ЛУГАНСЬКОЇ ОБЛ"</v>
          </cell>
          <cell r="J1874" t="str">
            <v>Ф.ВІД.ПІБ В М.РУБІЖНЕ ЛУГ.</v>
          </cell>
          <cell r="K1874" t="str">
            <v>UMAP</v>
          </cell>
          <cell r="L1874" t="str">
            <v>UMAP</v>
          </cell>
          <cell r="M1874">
            <v>12</v>
          </cell>
          <cell r="N1874">
            <v>26</v>
          </cell>
          <cell r="O1874" t="str">
            <v>Управління НБУ в Луганс.обл</v>
          </cell>
        </row>
        <row r="1875">
          <cell r="A1875">
            <v>304665</v>
          </cell>
          <cell r="B1875">
            <v>300465</v>
          </cell>
          <cell r="D1875">
            <v>0</v>
          </cell>
          <cell r="E1875">
            <v>6</v>
          </cell>
          <cell r="F1875">
            <v>0</v>
          </cell>
          <cell r="G1875" t="str">
            <v>6</v>
          </cell>
          <cell r="H1875">
            <v>601</v>
          </cell>
          <cell r="I1875" t="str">
            <v>ФЛУГАНСЬКЕ ОБЛАСНЕ  ВАТОЩАД М.ЛУГАНСЬК</v>
          </cell>
          <cell r="J1875" t="str">
            <v>ФЛуганське обласне уВАТОщад</v>
          </cell>
          <cell r="K1875" t="str">
            <v>UMLA</v>
          </cell>
          <cell r="L1875" t="str">
            <v>UMMI</v>
          </cell>
          <cell r="M1875">
            <v>12</v>
          </cell>
          <cell r="N1875">
            <v>26</v>
          </cell>
          <cell r="O1875" t="str">
            <v>Управління НБУ в Луганс.обл</v>
          </cell>
        </row>
        <row r="1876">
          <cell r="A1876">
            <v>304676</v>
          </cell>
          <cell r="B1876">
            <v>300078</v>
          </cell>
          <cell r="D1876">
            <v>0</v>
          </cell>
          <cell r="E1876">
            <v>15</v>
          </cell>
          <cell r="F1876">
            <v>0</v>
          </cell>
          <cell r="G1876" t="str">
            <v>8</v>
          </cell>
          <cell r="H1876">
            <v>716</v>
          </cell>
          <cell r="I1876" t="str">
            <v>ФАКБ "ГРАДОБАНК", М.ЛУГАНСЬК</v>
          </cell>
          <cell r="J1876" t="str">
            <v>Луганська ФАТ "ГРАДОБАНК"</v>
          </cell>
          <cell r="K1876" t="str">
            <v>UMIN</v>
          </cell>
          <cell r="L1876" t="str">
            <v>UMIN</v>
          </cell>
          <cell r="M1876">
            <v>12</v>
          </cell>
          <cell r="N1876">
            <v>26</v>
          </cell>
          <cell r="O1876" t="str">
            <v>Управління НБУ в Луганс.обл</v>
          </cell>
        </row>
        <row r="1877">
          <cell r="A1877">
            <v>304706</v>
          </cell>
          <cell r="B1877">
            <v>304706</v>
          </cell>
          <cell r="C1877" t="str">
            <v>"СХІДНО-ПРОМИС.БАНК"</v>
          </cell>
          <cell r="D1877">
            <v>275</v>
          </cell>
          <cell r="E1877">
            <v>275</v>
          </cell>
          <cell r="F1877">
            <v>0</v>
          </cell>
          <cell r="G1877" t="str">
            <v>8</v>
          </cell>
          <cell r="H1877">
            <v>729</v>
          </cell>
          <cell r="I1877" t="str">
            <v>ТОВ "СХІДНО-ПРОМИСЛОВИЙ КБ",М.ЛУГАНСЬК</v>
          </cell>
          <cell r="J1877" t="str">
            <v>"СХІДНО-ПРОМИС.БАНК"</v>
          </cell>
          <cell r="K1877" t="str">
            <v>UMJB</v>
          </cell>
          <cell r="L1877" t="str">
            <v>UMJB</v>
          </cell>
          <cell r="M1877">
            <v>12</v>
          </cell>
          <cell r="N1877">
            <v>12</v>
          </cell>
          <cell r="O1877" t="str">
            <v>Управління НБУ в Луганс.обл</v>
          </cell>
        </row>
        <row r="1878">
          <cell r="A1878">
            <v>304717</v>
          </cell>
          <cell r="B1878">
            <v>300131</v>
          </cell>
          <cell r="D1878">
            <v>0</v>
          </cell>
          <cell r="E1878">
            <v>17</v>
          </cell>
          <cell r="F1878">
            <v>0</v>
          </cell>
          <cell r="G1878" t="str">
            <v>8</v>
          </cell>
          <cell r="H1878">
            <v>746</v>
          </cell>
          <cell r="I1878" t="str">
            <v>ЛУГАНСЬКА Ф ВАТ"Б" ФІН ТА КР"М.ЛУГАНС</v>
          </cell>
          <cell r="J1878" t="str">
            <v>ЛуганськаФ ВАТ"Б"Фін та Кр"</v>
          </cell>
          <cell r="K1878" t="str">
            <v>UMJM</v>
          </cell>
          <cell r="L1878" t="str">
            <v>UMJM</v>
          </cell>
          <cell r="M1878">
            <v>12</v>
          </cell>
          <cell r="N1878">
            <v>26</v>
          </cell>
          <cell r="O1878" t="str">
            <v>Управління НБУ в Луганс.обл</v>
          </cell>
        </row>
        <row r="1879">
          <cell r="A1879">
            <v>304740</v>
          </cell>
          <cell r="B1879">
            <v>304988</v>
          </cell>
          <cell r="D1879">
            <v>0</v>
          </cell>
          <cell r="E1879">
            <v>195</v>
          </cell>
          <cell r="F1879">
            <v>0</v>
          </cell>
          <cell r="G1879" t="str">
            <v>8</v>
          </cell>
          <cell r="H1879">
            <v>707</v>
          </cell>
          <cell r="I1879" t="str">
            <v>СЕВЕРОДОНЕЦЬКА ФІЛІЯ АБ"УКРКОМУНБАНК"</v>
          </cell>
          <cell r="J1879" t="str">
            <v>СФ АБ "УКРКОМУНБАНК"</v>
          </cell>
          <cell r="K1879" t="str">
            <v>UMJS</v>
          </cell>
          <cell r="L1879" t="str">
            <v>UMJS</v>
          </cell>
          <cell r="M1879">
            <v>12</v>
          </cell>
          <cell r="N1879">
            <v>12</v>
          </cell>
          <cell r="O1879" t="str">
            <v>Управління НБУ в Луганс.обл</v>
          </cell>
        </row>
        <row r="1880">
          <cell r="A1880">
            <v>304751</v>
          </cell>
          <cell r="B1880">
            <v>313849</v>
          </cell>
          <cell r="D1880">
            <v>0</v>
          </cell>
          <cell r="E1880">
            <v>101</v>
          </cell>
          <cell r="F1880">
            <v>0</v>
          </cell>
          <cell r="G1880" t="str">
            <v>8</v>
          </cell>
          <cell r="H1880">
            <v>737</v>
          </cell>
          <cell r="I1880" t="str">
            <v>Луганська філія АКБ "ІНДУСТРІАЛБАНК"</v>
          </cell>
          <cell r="J1880" t="str">
            <v>ЛФ АКБ "ІНДУСТРІАЛБАНК"</v>
          </cell>
          <cell r="K1880" t="str">
            <v>UMJH</v>
          </cell>
          <cell r="L1880" t="str">
            <v>UMJH</v>
          </cell>
          <cell r="M1880">
            <v>12</v>
          </cell>
          <cell r="N1880">
            <v>7</v>
          </cell>
          <cell r="O1880" t="str">
            <v>Управління НБУ в Луганс.обл</v>
          </cell>
        </row>
        <row r="1881">
          <cell r="A1881">
            <v>304795</v>
          </cell>
          <cell r="B1881">
            <v>305299</v>
          </cell>
          <cell r="D1881">
            <v>0</v>
          </cell>
          <cell r="E1881">
            <v>46</v>
          </cell>
          <cell r="F1881">
            <v>0</v>
          </cell>
          <cell r="G1881" t="str">
            <v>A</v>
          </cell>
          <cell r="H1881">
            <v>715</v>
          </cell>
          <cell r="I1881" t="str">
            <v>ЛУГАНСЬКА ФІЛІЯ ПРИВАТБАНКУ,М.ЛУГАНСЬК</v>
          </cell>
          <cell r="J1881" t="str">
            <v>Луганська філія ПриватБанку</v>
          </cell>
          <cell r="K1881" t="str">
            <v>UMIP</v>
          </cell>
          <cell r="L1881" t="str">
            <v>UMIP</v>
          </cell>
          <cell r="M1881">
            <v>12</v>
          </cell>
          <cell r="N1881">
            <v>3</v>
          </cell>
          <cell r="O1881" t="str">
            <v>Управління НБУ в Луганс.обл</v>
          </cell>
        </row>
        <row r="1882">
          <cell r="A1882">
            <v>304803</v>
          </cell>
          <cell r="B1882">
            <v>300272</v>
          </cell>
          <cell r="D1882">
            <v>0</v>
          </cell>
          <cell r="E1882">
            <v>31</v>
          </cell>
          <cell r="F1882">
            <v>0</v>
          </cell>
          <cell r="G1882" t="str">
            <v>B</v>
          </cell>
          <cell r="H1882">
            <v>742</v>
          </cell>
          <cell r="I1882" t="str">
            <v>ФІЛІЯ АБ "ЕНЕРГОБАНК" У М.ЛУГАНСЬКУ</v>
          </cell>
          <cell r="J1882" t="str">
            <v>ФАБ"Енергобанк"в м.Луганськ</v>
          </cell>
          <cell r="K1882" t="str">
            <v>UMJJ</v>
          </cell>
          <cell r="L1882" t="str">
            <v>UMJJ</v>
          </cell>
          <cell r="M1882">
            <v>12</v>
          </cell>
          <cell r="N1882">
            <v>26</v>
          </cell>
          <cell r="O1882" t="str">
            <v>Управління НБУ в Луганс.обл</v>
          </cell>
        </row>
        <row r="1883">
          <cell r="A1883">
            <v>304836</v>
          </cell>
          <cell r="B1883">
            <v>300142</v>
          </cell>
          <cell r="D1883">
            <v>0</v>
          </cell>
          <cell r="E1883">
            <v>18</v>
          </cell>
          <cell r="F1883">
            <v>0</v>
          </cell>
          <cell r="G1883" t="str">
            <v>8</v>
          </cell>
          <cell r="H1883">
            <v>732</v>
          </cell>
          <cell r="I1883" t="str">
            <v>ЛУГАНСЬКА ФАТ"УКРІНБАНК" М.ЛУГАНСЬК</v>
          </cell>
          <cell r="J1883" t="str">
            <v>Луганська ФАТ"Укрінбанк"</v>
          </cell>
          <cell r="K1883" t="str">
            <v>UMJD</v>
          </cell>
          <cell r="L1883" t="str">
            <v>UMJD</v>
          </cell>
          <cell r="M1883">
            <v>12</v>
          </cell>
          <cell r="N1883">
            <v>26</v>
          </cell>
          <cell r="O1883" t="str">
            <v>Управління НБУ в Луганс.обл</v>
          </cell>
        </row>
        <row r="1884">
          <cell r="A1884">
            <v>304847</v>
          </cell>
          <cell r="B1884">
            <v>320702</v>
          </cell>
          <cell r="D1884">
            <v>0</v>
          </cell>
          <cell r="E1884">
            <v>277</v>
          </cell>
          <cell r="F1884">
            <v>0</v>
          </cell>
          <cell r="G1884" t="str">
            <v>8</v>
          </cell>
          <cell r="H1884">
            <v>759</v>
          </cell>
          <cell r="I1884" t="str">
            <v>ФАКБ"НАЦ.КРЕДИТ" В М.ПОП</v>
          </cell>
          <cell r="J1884" t="str">
            <v>ФАКБ "НК"м.Поп.</v>
          </cell>
          <cell r="K1884" t="str">
            <v>UMJN</v>
          </cell>
          <cell r="L1884" t="str">
            <v>UMJN</v>
          </cell>
          <cell r="M1884">
            <v>12</v>
          </cell>
          <cell r="N1884">
            <v>26</v>
          </cell>
          <cell r="O1884" t="str">
            <v>Управління НБУ в Луганс.обл</v>
          </cell>
        </row>
        <row r="1885">
          <cell r="A1885">
            <v>304870</v>
          </cell>
          <cell r="B1885">
            <v>322948</v>
          </cell>
          <cell r="D1885">
            <v>0</v>
          </cell>
          <cell r="E1885">
            <v>248</v>
          </cell>
          <cell r="F1885">
            <v>0</v>
          </cell>
          <cell r="G1885" t="str">
            <v>B</v>
          </cell>
          <cell r="H1885">
            <v>749</v>
          </cell>
          <cell r="I1885" t="str">
            <v>ЛУГАНСЬКА ФІЛІЯ АКБ "ФОРУМ" М.ЛУГАНСЬК</v>
          </cell>
          <cell r="J1885" t="str">
            <v>Луганська філія АКБ "Форум"</v>
          </cell>
          <cell r="K1885" t="str">
            <v>UMJU</v>
          </cell>
          <cell r="L1885" t="str">
            <v>UMJU</v>
          </cell>
          <cell r="M1885">
            <v>12</v>
          </cell>
          <cell r="N1885">
            <v>26</v>
          </cell>
          <cell r="O1885" t="str">
            <v>Управління НБУ в Луганс.обл</v>
          </cell>
        </row>
        <row r="1886">
          <cell r="A1886">
            <v>304881</v>
          </cell>
          <cell r="B1886">
            <v>334828</v>
          </cell>
          <cell r="D1886">
            <v>0</v>
          </cell>
          <cell r="E1886">
            <v>57</v>
          </cell>
          <cell r="F1886">
            <v>0</v>
          </cell>
          <cell r="G1886" t="str">
            <v>8</v>
          </cell>
          <cell r="H1886">
            <v>740</v>
          </cell>
          <cell r="I1886" t="str">
            <v>Ф.№1 ВАТ "АКБ"КАПІТАЛ",М.ЛУГАНСЬК</v>
          </cell>
          <cell r="J1886" t="str">
            <v>Ф1 ВАТ"АКБ"КАПІТАЛ",м.Луг.</v>
          </cell>
          <cell r="K1886" t="str">
            <v>UMJI</v>
          </cell>
          <cell r="L1886" t="str">
            <v>UMJI</v>
          </cell>
          <cell r="M1886">
            <v>12</v>
          </cell>
          <cell r="N1886">
            <v>4</v>
          </cell>
          <cell r="O1886" t="str">
            <v>Управління НБУ в Луганс.обл</v>
          </cell>
        </row>
        <row r="1887">
          <cell r="A1887">
            <v>304900</v>
          </cell>
          <cell r="B1887">
            <v>319092</v>
          </cell>
          <cell r="D1887">
            <v>0</v>
          </cell>
          <cell r="E1887">
            <v>280</v>
          </cell>
          <cell r="F1887">
            <v>0</v>
          </cell>
          <cell r="G1887" t="str">
            <v>B</v>
          </cell>
          <cell r="H1887">
            <v>752</v>
          </cell>
          <cell r="I1887" t="str">
            <v>ЛУГ.ФАБ"КИЇВСЬКА РУСЬ",М.ЛУГАНСЬК</v>
          </cell>
          <cell r="J1887" t="str">
            <v>ФАБ"Київська Русь",Луганськ</v>
          </cell>
          <cell r="K1887" t="str">
            <v>UMJX</v>
          </cell>
          <cell r="L1887" t="str">
            <v>UMJX</v>
          </cell>
          <cell r="M1887">
            <v>12</v>
          </cell>
          <cell r="N1887">
            <v>26</v>
          </cell>
          <cell r="O1887" t="str">
            <v>Управління НБУ в Луганс.обл</v>
          </cell>
        </row>
        <row r="1888">
          <cell r="A1888">
            <v>304933</v>
          </cell>
          <cell r="B1888">
            <v>321228</v>
          </cell>
          <cell r="D1888">
            <v>0</v>
          </cell>
          <cell r="E1888">
            <v>68</v>
          </cell>
          <cell r="F1888">
            <v>0</v>
          </cell>
          <cell r="G1888" t="str">
            <v>8</v>
          </cell>
          <cell r="H1888">
            <v>726</v>
          </cell>
          <cell r="I1888" t="str">
            <v>ЛУГ.ФТОВ"УКРПРОМБАНК",М.ЛУГАНСЬК</v>
          </cell>
          <cell r="J1888" t="str">
            <v>Луган.ф-яТОВ"Укрпромбанк"</v>
          </cell>
          <cell r="K1888" t="str">
            <v>UMJW</v>
          </cell>
          <cell r="L1888" t="str">
            <v>UMJW</v>
          </cell>
          <cell r="M1888">
            <v>12</v>
          </cell>
          <cell r="N1888">
            <v>26</v>
          </cell>
          <cell r="O1888" t="str">
            <v>Управління НБУ в Луганс.обл</v>
          </cell>
        </row>
        <row r="1889">
          <cell r="A1889">
            <v>304944</v>
          </cell>
          <cell r="B1889">
            <v>300614</v>
          </cell>
          <cell r="D1889">
            <v>0</v>
          </cell>
          <cell r="E1889">
            <v>171</v>
          </cell>
          <cell r="F1889">
            <v>0</v>
          </cell>
          <cell r="G1889" t="str">
            <v>8</v>
          </cell>
          <cell r="H1889">
            <v>714</v>
          </cell>
          <cell r="I1889" t="str">
            <v>Ф-Я"ЛУГ.ДИР" АТ"ІНД-БК" М.ЛУГАНСЬК</v>
          </cell>
          <cell r="J1889" t="str">
            <v>ФЛД АТ "ІНДЕКС-БАНК"</v>
          </cell>
          <cell r="K1889" t="str">
            <v>UMJY</v>
          </cell>
          <cell r="L1889" t="str">
            <v>UMJY</v>
          </cell>
          <cell r="M1889">
            <v>12</v>
          </cell>
          <cell r="N1889">
            <v>26</v>
          </cell>
          <cell r="O1889" t="str">
            <v>Управління НБУ в Луганс.обл</v>
          </cell>
        </row>
        <row r="1890">
          <cell r="A1890">
            <v>304966</v>
          </cell>
          <cell r="B1890">
            <v>334851</v>
          </cell>
          <cell r="D1890">
            <v>0</v>
          </cell>
          <cell r="E1890">
            <v>115</v>
          </cell>
          <cell r="F1890">
            <v>0</v>
          </cell>
          <cell r="G1890" t="str">
            <v>8</v>
          </cell>
          <cell r="H1890">
            <v>745</v>
          </cell>
          <cell r="I1890" t="str">
            <v>ФІЛІЯ ЗАТ "ПУМБ", М.ЛУГАНСЬК</v>
          </cell>
          <cell r="J1890" t="str">
            <v>Філія ЗАТ"ПУМБ", м.Луганськ</v>
          </cell>
          <cell r="K1890" t="str">
            <v>UMJL</v>
          </cell>
          <cell r="L1890" t="str">
            <v>UMJL</v>
          </cell>
          <cell r="M1890">
            <v>12</v>
          </cell>
          <cell r="N1890">
            <v>4</v>
          </cell>
          <cell r="O1890" t="str">
            <v>Управління НБУ в Луганс.обл</v>
          </cell>
        </row>
        <row r="1891">
          <cell r="A1891">
            <v>304977</v>
          </cell>
          <cell r="B1891">
            <v>322948</v>
          </cell>
          <cell r="D1891">
            <v>0</v>
          </cell>
          <cell r="E1891">
            <v>248</v>
          </cell>
          <cell r="F1891">
            <v>0</v>
          </cell>
          <cell r="G1891" t="str">
            <v>B</v>
          </cell>
          <cell r="H1891">
            <v>762</v>
          </cell>
          <cell r="I1891" t="str">
            <v>АЛЧЕВСЬКА ФІЛІЯ АКБ "ФОРУМ" М.АЛЧЕВСЬК</v>
          </cell>
          <cell r="J1891" t="str">
            <v>Алчевська філія АКБ "ФОРУМ"</v>
          </cell>
          <cell r="K1891" t="str">
            <v>UMJQ</v>
          </cell>
          <cell r="L1891" t="str">
            <v>UMJQ</v>
          </cell>
          <cell r="M1891">
            <v>12</v>
          </cell>
          <cell r="N1891">
            <v>26</v>
          </cell>
          <cell r="O1891" t="str">
            <v>Управління НБУ в Луганс.обл</v>
          </cell>
        </row>
        <row r="1892">
          <cell r="A1892">
            <v>304988</v>
          </cell>
          <cell r="B1892">
            <v>304988</v>
          </cell>
          <cell r="C1892" t="str">
            <v>"УКРКОМУНБАНК"</v>
          </cell>
          <cell r="D1892">
            <v>195</v>
          </cell>
          <cell r="E1892">
            <v>195</v>
          </cell>
          <cell r="F1892">
            <v>0</v>
          </cell>
          <cell r="G1892" t="str">
            <v>8</v>
          </cell>
          <cell r="H1892">
            <v>734</v>
          </cell>
          <cell r="I1892" t="str">
            <v>АБ"УКРКОМУНБАНК",М.ЛУГАНСЬК</v>
          </cell>
          <cell r="J1892" t="str">
            <v>"УКРКОМУНБАНК"</v>
          </cell>
          <cell r="K1892" t="str">
            <v>UMJF</v>
          </cell>
          <cell r="L1892" t="str">
            <v>UMJF</v>
          </cell>
          <cell r="M1892">
            <v>12</v>
          </cell>
          <cell r="N1892">
            <v>12</v>
          </cell>
          <cell r="O1892" t="str">
            <v>Управління НБУ в Луганс.обл</v>
          </cell>
        </row>
        <row r="1893">
          <cell r="A1893">
            <v>304999</v>
          </cell>
          <cell r="B1893">
            <v>328209</v>
          </cell>
          <cell r="D1893">
            <v>0</v>
          </cell>
          <cell r="E1893">
            <v>106</v>
          </cell>
          <cell r="F1893">
            <v>0</v>
          </cell>
          <cell r="G1893" t="str">
            <v>8</v>
          </cell>
          <cell r="H1893">
            <v>751</v>
          </cell>
          <cell r="I1893" t="str">
            <v>ФАБ "ПІВДЕННИЙ" В М.ЛУГАНСЬКУ</v>
          </cell>
          <cell r="J1893" t="str">
            <v>ФАБ"Південний"в м.Луганську</v>
          </cell>
          <cell r="K1893" t="str">
            <v>UMKE</v>
          </cell>
          <cell r="L1893" t="str">
            <v>UMKE</v>
          </cell>
          <cell r="M1893">
            <v>12</v>
          </cell>
          <cell r="N1893">
            <v>15</v>
          </cell>
          <cell r="O1893" t="str">
            <v>Управління НБУ в Луганс.обл</v>
          </cell>
        </row>
        <row r="1894">
          <cell r="A1894">
            <v>305006</v>
          </cell>
          <cell r="B1894">
            <v>300001</v>
          </cell>
          <cell r="D1894">
            <v>0</v>
          </cell>
          <cell r="E1894">
            <v>1</v>
          </cell>
          <cell r="F1894">
            <v>0</v>
          </cell>
          <cell r="G1894" t="str">
            <v>1</v>
          </cell>
          <cell r="H1894">
            <v>6</v>
          </cell>
          <cell r="I1894" t="str">
            <v>УПРАВЛІННЯ НБУ В ДНIПРОПЕТРОВСЬКIЙ ОБЛ</v>
          </cell>
          <cell r="J1894" t="str">
            <v>Упр. НБУ в Дніпропетр.обл.</v>
          </cell>
          <cell r="K1894" t="str">
            <v>UCHA</v>
          </cell>
          <cell r="L1894" t="str">
            <v>UCH0</v>
          </cell>
          <cell r="M1894">
            <v>3</v>
          </cell>
          <cell r="N1894">
            <v>27</v>
          </cell>
          <cell r="O1894" t="str">
            <v>Управління НБУ в Дніпр.обл.</v>
          </cell>
        </row>
        <row r="1895">
          <cell r="A1895">
            <v>305017</v>
          </cell>
          <cell r="B1895">
            <v>300023</v>
          </cell>
          <cell r="D1895">
            <v>0</v>
          </cell>
          <cell r="E1895">
            <v>5</v>
          </cell>
          <cell r="F1895">
            <v>0</v>
          </cell>
          <cell r="G1895" t="str">
            <v>5</v>
          </cell>
          <cell r="H1895">
            <v>502</v>
          </cell>
          <cell r="I1895" t="str">
            <v>ДНЕПР.ОБЛ.ФІЛ.АКБ "УКРСОЦ", М.ДНІПРОП</v>
          </cell>
          <cell r="J1895" t="str">
            <v>Дніпроп обласн Філ АКБ УСБ</v>
          </cell>
          <cell r="K1895" t="str">
            <v>UCCA</v>
          </cell>
          <cell r="L1895" t="str">
            <v>UCCA</v>
          </cell>
          <cell r="M1895">
            <v>3</v>
          </cell>
          <cell r="N1895">
            <v>26</v>
          </cell>
          <cell r="O1895" t="str">
            <v>Управління НБУ в Дніпр.обл.</v>
          </cell>
        </row>
        <row r="1896">
          <cell r="A1896">
            <v>305062</v>
          </cell>
          <cell r="B1896">
            <v>305062</v>
          </cell>
          <cell r="C1896" t="str">
            <v>КБ "НОВИЙ" ДНІПРОПЕТРОВСЬК</v>
          </cell>
          <cell r="D1896">
            <v>48</v>
          </cell>
          <cell r="E1896">
            <v>48</v>
          </cell>
          <cell r="F1896">
            <v>0</v>
          </cell>
          <cell r="G1896" t="str">
            <v>8</v>
          </cell>
          <cell r="H1896">
            <v>709</v>
          </cell>
          <cell r="I1896" t="str">
            <v>КБ "НОВИЙ"</v>
          </cell>
          <cell r="J1896" t="str">
            <v>КБ "НОВИЙ" ДНІПРОПЕТРОВСЬК</v>
          </cell>
          <cell r="K1896" t="str">
            <v>UCIK</v>
          </cell>
          <cell r="L1896" t="str">
            <v>UCIK</v>
          </cell>
          <cell r="M1896">
            <v>3</v>
          </cell>
          <cell r="N1896">
            <v>3</v>
          </cell>
          <cell r="O1896" t="str">
            <v>Управління НБУ в Дніпр.обл.</v>
          </cell>
        </row>
        <row r="1897">
          <cell r="A1897">
            <v>305266</v>
          </cell>
          <cell r="B1897">
            <v>335946</v>
          </cell>
          <cell r="D1897">
            <v>0</v>
          </cell>
          <cell r="E1897">
            <v>45</v>
          </cell>
          <cell r="F1897">
            <v>0</v>
          </cell>
          <cell r="G1897" t="str">
            <v>8</v>
          </cell>
          <cell r="H1897">
            <v>846</v>
          </cell>
          <cell r="I1897" t="str">
            <v>ДН.ФВАТ КБ"ПІВДЕНКОМБАНК", М.ДН-СЬК</v>
          </cell>
          <cell r="J1897" t="str">
            <v>Дн.ФВАТ КБ "Південкомбанк"</v>
          </cell>
          <cell r="K1897" t="str">
            <v>UCIC</v>
          </cell>
          <cell r="L1897" t="str">
            <v>UCIC</v>
          </cell>
          <cell r="M1897">
            <v>3</v>
          </cell>
          <cell r="N1897">
            <v>4</v>
          </cell>
          <cell r="O1897" t="str">
            <v>Управління НБУ в Дніпр.обл.</v>
          </cell>
        </row>
        <row r="1898">
          <cell r="A1898">
            <v>305299</v>
          </cell>
          <cell r="B1898">
            <v>305299</v>
          </cell>
          <cell r="C1898" t="str">
            <v>КБ "ПРИВАТБАНК" ДНІПРОПЕТР.</v>
          </cell>
          <cell r="D1898">
            <v>46</v>
          </cell>
          <cell r="E1898">
            <v>46</v>
          </cell>
          <cell r="F1898">
            <v>0</v>
          </cell>
          <cell r="G1898" t="str">
            <v>A</v>
          </cell>
          <cell r="H1898">
            <v>706</v>
          </cell>
          <cell r="I1898" t="str">
            <v>КБ "ПРИВАТБАНК"</v>
          </cell>
          <cell r="J1898" t="str">
            <v>КБ "ПРИВАТБАНК" ДНІПРОПЕТР.</v>
          </cell>
          <cell r="K1898" t="str">
            <v>UCIH</v>
          </cell>
          <cell r="L1898" t="str">
            <v>UCIH</v>
          </cell>
          <cell r="M1898">
            <v>3</v>
          </cell>
          <cell r="N1898">
            <v>3</v>
          </cell>
          <cell r="O1898" t="str">
            <v>Управління НБУ в Дніпр.обл.</v>
          </cell>
        </row>
        <row r="1899">
          <cell r="A1899">
            <v>305363</v>
          </cell>
          <cell r="B1899">
            <v>300012</v>
          </cell>
          <cell r="D1899">
            <v>0</v>
          </cell>
          <cell r="E1899">
            <v>3</v>
          </cell>
          <cell r="F1899">
            <v>0</v>
          </cell>
          <cell r="G1899" t="str">
            <v>3</v>
          </cell>
          <cell r="H1899">
            <v>335</v>
          </cell>
          <cell r="I1899" t="str">
            <v>Ф."В.ПIБ В М.ЖОВТI ВОДИ ДНІПРОПЕТ.ОБЛ"</v>
          </cell>
          <cell r="J1899" t="str">
            <v>Ф."ВІД.ПІБ В М.ЖОВТІ ВОДИ"</v>
          </cell>
          <cell r="K1899" t="str">
            <v>UCAE</v>
          </cell>
          <cell r="L1899" t="str">
            <v>UCAE</v>
          </cell>
          <cell r="M1899">
            <v>3</v>
          </cell>
          <cell r="N1899">
            <v>26</v>
          </cell>
          <cell r="O1899" t="str">
            <v>Управління НБУ в Дніпр.обл.</v>
          </cell>
        </row>
        <row r="1900">
          <cell r="A1900">
            <v>305437</v>
          </cell>
          <cell r="B1900">
            <v>300012</v>
          </cell>
          <cell r="D1900">
            <v>0</v>
          </cell>
          <cell r="E1900">
            <v>3</v>
          </cell>
          <cell r="F1900">
            <v>0</v>
          </cell>
          <cell r="G1900" t="str">
            <v>3</v>
          </cell>
          <cell r="H1900">
            <v>342</v>
          </cell>
          <cell r="I1900" t="str">
            <v>Ф."ВІД. ПРОМІНВЕСТБАНКУ,М.ДНІПРОП-СЬК"</v>
          </cell>
          <cell r="J1900" t="str">
            <v>Ф."ВІД.ПІБ,М.ДНІПРОПЕТ-СЬК"</v>
          </cell>
          <cell r="K1900" t="str">
            <v>UCAA</v>
          </cell>
          <cell r="L1900" t="str">
            <v>UCAA</v>
          </cell>
          <cell r="M1900">
            <v>3</v>
          </cell>
          <cell r="N1900">
            <v>26</v>
          </cell>
          <cell r="O1900" t="str">
            <v>Управління НБУ в Дніпр.обл.</v>
          </cell>
        </row>
        <row r="1901">
          <cell r="A1901">
            <v>305448</v>
          </cell>
          <cell r="B1901">
            <v>320478</v>
          </cell>
          <cell r="D1901">
            <v>0</v>
          </cell>
          <cell r="E1901">
            <v>274</v>
          </cell>
          <cell r="F1901">
            <v>0</v>
          </cell>
          <cell r="G1901" t="str">
            <v>8</v>
          </cell>
          <cell r="H1901">
            <v>705</v>
          </cell>
          <cell r="I1901" t="str">
            <v>ДФ ВАТАБ"УКРГАЗБАНК"М.ДНІПРОПЕТРОВСЬК</v>
          </cell>
          <cell r="J1901" t="str">
            <v>ДНІПРОП.ФВАТ АБ"УКРГАЗБАНК"</v>
          </cell>
          <cell r="K1901" t="str">
            <v>UCIG</v>
          </cell>
          <cell r="L1901" t="str">
            <v>UCIG</v>
          </cell>
          <cell r="M1901">
            <v>3</v>
          </cell>
          <cell r="N1901">
            <v>26</v>
          </cell>
          <cell r="O1901" t="str">
            <v>Управління НБУ в Дніпр.обл.</v>
          </cell>
        </row>
        <row r="1902">
          <cell r="A1902">
            <v>305482</v>
          </cell>
          <cell r="B1902">
            <v>300465</v>
          </cell>
          <cell r="D1902">
            <v>0</v>
          </cell>
          <cell r="E1902">
            <v>6</v>
          </cell>
          <cell r="F1902">
            <v>0</v>
          </cell>
          <cell r="G1902" t="str">
            <v>6</v>
          </cell>
          <cell r="H1902">
            <v>608</v>
          </cell>
          <cell r="I1902" t="str">
            <v>ФДНІПРОПЕТРОВСЬКЕ О ВАТОЩАД М.ДНІПРОПЕ</v>
          </cell>
          <cell r="J1902" t="str">
            <v>ФДніпропетровське обВАТОщад</v>
          </cell>
          <cell r="K1902" t="str">
            <v>UCLA</v>
          </cell>
          <cell r="L1902" t="str">
            <v>UCLA</v>
          </cell>
          <cell r="M1902">
            <v>3</v>
          </cell>
          <cell r="N1902">
            <v>26</v>
          </cell>
          <cell r="O1902" t="str">
            <v>Управління НБУ в Дніпр.обл.</v>
          </cell>
        </row>
        <row r="1903">
          <cell r="A1903">
            <v>305493</v>
          </cell>
          <cell r="B1903">
            <v>300012</v>
          </cell>
          <cell r="D1903">
            <v>0</v>
          </cell>
          <cell r="E1903">
            <v>3</v>
          </cell>
          <cell r="F1903">
            <v>0</v>
          </cell>
          <cell r="G1903" t="str">
            <v>3</v>
          </cell>
          <cell r="H1903">
            <v>348</v>
          </cell>
          <cell r="I1903" t="str">
            <v>Ф."Ц-МIС.В.ПIБ В М.КРИВИЙ РIГ ДН.ОБЛ."</v>
          </cell>
          <cell r="J1903" t="str">
            <v>Ф."Ц-МІСЬК.ВІД.ПІБ КР.РІГ"</v>
          </cell>
          <cell r="K1903" t="str">
            <v>UCAJ</v>
          </cell>
          <cell r="L1903" t="str">
            <v>UCAJ</v>
          </cell>
          <cell r="M1903">
            <v>3</v>
          </cell>
          <cell r="N1903">
            <v>26</v>
          </cell>
          <cell r="O1903" t="str">
            <v>Управління НБУ в Дніпр.обл.</v>
          </cell>
        </row>
        <row r="1904">
          <cell r="A1904">
            <v>305501</v>
          </cell>
          <cell r="B1904">
            <v>300012</v>
          </cell>
          <cell r="D1904">
            <v>0</v>
          </cell>
          <cell r="E1904">
            <v>3</v>
          </cell>
          <cell r="F1904">
            <v>0</v>
          </cell>
          <cell r="G1904" t="str">
            <v>3</v>
          </cell>
          <cell r="H1904">
            <v>359</v>
          </cell>
          <cell r="I1904" t="str">
            <v>Ф."В.ПIБ В М.ДНIПРОДЗЕРЖИНСЬК ДН.ОБЛ."</v>
          </cell>
          <cell r="J1904" t="str">
            <v>Ф."ВІД.ПІБ В М.ДНІПРОДЗЕРЖ.</v>
          </cell>
          <cell r="K1904" t="str">
            <v>UCAO</v>
          </cell>
          <cell r="L1904" t="str">
            <v>UCAO</v>
          </cell>
          <cell r="M1904">
            <v>3</v>
          </cell>
          <cell r="N1904">
            <v>26</v>
          </cell>
          <cell r="O1904" t="str">
            <v>Управління НБУ в Дніпр.обл.</v>
          </cell>
        </row>
        <row r="1905">
          <cell r="A1905">
            <v>305534</v>
          </cell>
          <cell r="B1905">
            <v>300012</v>
          </cell>
          <cell r="D1905">
            <v>0</v>
          </cell>
          <cell r="E1905">
            <v>3</v>
          </cell>
          <cell r="F1905">
            <v>0</v>
          </cell>
          <cell r="G1905" t="str">
            <v>3</v>
          </cell>
          <cell r="H1905">
            <v>352</v>
          </cell>
          <cell r="I1905" t="str">
            <v>Ф-Я "В.ПIБ В М.НIКОПОЛЬ ДН-СЬКОЇ ОБЛ."</v>
          </cell>
          <cell r="J1905" t="str">
            <v>Ф."ВІД.ПІБ В М.НІКОПОЛЬ"</v>
          </cell>
          <cell r="K1905" t="str">
            <v>UCAL</v>
          </cell>
          <cell r="L1905" t="str">
            <v>UCAL</v>
          </cell>
          <cell r="M1905">
            <v>3</v>
          </cell>
          <cell r="N1905">
            <v>26</v>
          </cell>
          <cell r="O1905" t="str">
            <v>Управління НБУ в Дніпр.обл.</v>
          </cell>
        </row>
        <row r="1906">
          <cell r="A1906">
            <v>305545</v>
          </cell>
          <cell r="B1906">
            <v>300012</v>
          </cell>
          <cell r="D1906">
            <v>0</v>
          </cell>
          <cell r="E1906">
            <v>3</v>
          </cell>
          <cell r="F1906">
            <v>0</v>
          </cell>
          <cell r="G1906" t="str">
            <v>3</v>
          </cell>
          <cell r="H1906">
            <v>353</v>
          </cell>
          <cell r="I1906" t="str">
            <v>Ф-Я "В.ПIБ В М.НОВОМОСКОВСЬК ДН.ОБЛ."</v>
          </cell>
          <cell r="J1906" t="str">
            <v>Ф.ВІД.ПІБ В М.НОВОМОСКОВСЬК</v>
          </cell>
          <cell r="K1906" t="str">
            <v>UCAM</v>
          </cell>
          <cell r="L1906" t="str">
            <v>UCAM</v>
          </cell>
          <cell r="M1906">
            <v>3</v>
          </cell>
          <cell r="N1906">
            <v>26</v>
          </cell>
          <cell r="O1906" t="str">
            <v>Управління НБУ в Дніпр.обл.</v>
          </cell>
        </row>
        <row r="1907">
          <cell r="A1907">
            <v>305556</v>
          </cell>
          <cell r="B1907">
            <v>300012</v>
          </cell>
          <cell r="D1907">
            <v>0</v>
          </cell>
          <cell r="E1907">
            <v>3</v>
          </cell>
          <cell r="F1907">
            <v>0</v>
          </cell>
          <cell r="G1907" t="str">
            <v>3</v>
          </cell>
          <cell r="H1907">
            <v>354</v>
          </cell>
          <cell r="I1907" t="str">
            <v>Ф-Я "В.ПIБ В М.ПАВЛОГРАД ДН-СЬКОЇ ОБЛ"</v>
          </cell>
          <cell r="J1907" t="str">
            <v>Ф. "ВІД.ПІБ В М.ПАВЛОГРАД"</v>
          </cell>
          <cell r="K1907" t="str">
            <v>UCAN</v>
          </cell>
          <cell r="L1907" t="str">
            <v>UCAN</v>
          </cell>
          <cell r="M1907">
            <v>3</v>
          </cell>
          <cell r="N1907">
            <v>26</v>
          </cell>
          <cell r="O1907" t="str">
            <v>Управління НБУ в Дніпр.обл.</v>
          </cell>
        </row>
        <row r="1908">
          <cell r="A1908">
            <v>305578</v>
          </cell>
          <cell r="B1908">
            <v>300249</v>
          </cell>
          <cell r="D1908">
            <v>0</v>
          </cell>
          <cell r="E1908">
            <v>37</v>
          </cell>
          <cell r="F1908">
            <v>0</v>
          </cell>
          <cell r="G1908" t="str">
            <v>8</v>
          </cell>
          <cell r="H1908">
            <v>763</v>
          </cell>
          <cell r="I1908" t="str">
            <v>ДН.ФАБ "БРОКБІЗНЕСБАНК", М. ДН-СЬК</v>
          </cell>
          <cell r="J1908" t="str">
            <v>АБ "БРОКБІЗНЕСБАНК",ДНІПР.</v>
          </cell>
          <cell r="K1908" t="str">
            <v>UCIN</v>
          </cell>
          <cell r="L1908" t="str">
            <v>UCIN</v>
          </cell>
          <cell r="M1908">
            <v>3</v>
          </cell>
          <cell r="N1908">
            <v>26</v>
          </cell>
          <cell r="O1908" t="str">
            <v>Управління НБУ в Дніпр.обл.</v>
          </cell>
        </row>
        <row r="1909">
          <cell r="A1909">
            <v>305589</v>
          </cell>
          <cell r="B1909">
            <v>322313</v>
          </cell>
          <cell r="D1909">
            <v>0</v>
          </cell>
          <cell r="E1909">
            <v>2</v>
          </cell>
          <cell r="F1909">
            <v>0</v>
          </cell>
          <cell r="G1909" t="str">
            <v>2</v>
          </cell>
          <cell r="H1909">
            <v>269</v>
          </cell>
          <cell r="I1909" t="str">
            <v>Ф-Я ВАТ "УКРЕКСIМБАНК", КРИВИЙ РІГ</v>
          </cell>
          <cell r="J1909" t="str">
            <v>Ф-я Укрексiмбанк,Кривий Ріг</v>
          </cell>
          <cell r="K1909" t="str">
            <v>UCGB</v>
          </cell>
          <cell r="L1909" t="str">
            <v>UCGB</v>
          </cell>
          <cell r="M1909">
            <v>3</v>
          </cell>
          <cell r="N1909">
            <v>26</v>
          </cell>
          <cell r="O1909" t="str">
            <v>Управління НБУ в Дніпр.обл.</v>
          </cell>
        </row>
        <row r="1910">
          <cell r="A1910">
            <v>305590</v>
          </cell>
          <cell r="B1910">
            <v>300142</v>
          </cell>
          <cell r="D1910">
            <v>0</v>
          </cell>
          <cell r="E1910">
            <v>18</v>
          </cell>
          <cell r="F1910">
            <v>0</v>
          </cell>
          <cell r="G1910" t="str">
            <v>8</v>
          </cell>
          <cell r="H1910">
            <v>707</v>
          </cell>
          <cell r="I1910" t="str">
            <v>ДНІПРОПЕТР. ФАТ"УІБ" М.ДНІПРОПЕТРОВСЬК</v>
          </cell>
          <cell r="J1910" t="str">
            <v>Дніпропетровська ФАТ"УІБ"</v>
          </cell>
          <cell r="K1910" t="str">
            <v>UCII</v>
          </cell>
          <cell r="L1910" t="str">
            <v>UCII</v>
          </cell>
          <cell r="M1910">
            <v>3</v>
          </cell>
          <cell r="N1910">
            <v>26</v>
          </cell>
          <cell r="O1910" t="str">
            <v>Управління НБУ в Дніпр.обл.</v>
          </cell>
        </row>
        <row r="1911">
          <cell r="A1911">
            <v>305653</v>
          </cell>
          <cell r="B1911">
            <v>300335</v>
          </cell>
          <cell r="D1911">
            <v>0</v>
          </cell>
          <cell r="E1911">
            <v>36</v>
          </cell>
          <cell r="F1911">
            <v>0</v>
          </cell>
          <cell r="G1911" t="str">
            <v>7</v>
          </cell>
          <cell r="H1911">
            <v>726</v>
          </cell>
          <cell r="I1911" t="str">
            <v>ДНІП.ОД"РАЙФФАЙЗЕН БАНК АВАЛЬ"М.ДН-СЬК</v>
          </cell>
          <cell r="J1911" t="str">
            <v>Д.ОД"Райффайзен Банк Аваль"</v>
          </cell>
          <cell r="K1911" t="str">
            <v>UCIU</v>
          </cell>
          <cell r="L1911" t="str">
            <v>UCIU</v>
          </cell>
          <cell r="M1911">
            <v>3</v>
          </cell>
          <cell r="N1911">
            <v>26</v>
          </cell>
          <cell r="O1911" t="str">
            <v>Управління НБУ в Дніпр.обл.</v>
          </cell>
        </row>
        <row r="1912">
          <cell r="A1912">
            <v>305675</v>
          </cell>
          <cell r="B1912">
            <v>322313</v>
          </cell>
          <cell r="D1912">
            <v>0</v>
          </cell>
          <cell r="E1912">
            <v>2</v>
          </cell>
          <cell r="F1912">
            <v>0</v>
          </cell>
          <cell r="G1912" t="str">
            <v>2</v>
          </cell>
          <cell r="H1912">
            <v>207</v>
          </cell>
          <cell r="I1912" t="str">
            <v>Ф-Я ВАТ "УКРЕКСIМБАНК",ДНIПРОПЕТРОВСЬК</v>
          </cell>
          <cell r="J1912" t="str">
            <v>Ф.Укрексiмбанк,м.Дніпропетр</v>
          </cell>
          <cell r="K1912" t="str">
            <v>UCGA</v>
          </cell>
          <cell r="L1912" t="str">
            <v>UCGA</v>
          </cell>
          <cell r="M1912">
            <v>3</v>
          </cell>
          <cell r="N1912">
            <v>26</v>
          </cell>
          <cell r="O1912" t="str">
            <v>Управління НБУ в Дніпр.обл.</v>
          </cell>
        </row>
        <row r="1913">
          <cell r="A1913">
            <v>305686</v>
          </cell>
          <cell r="B1913">
            <v>305686</v>
          </cell>
          <cell r="C1913" t="str">
            <v>АКБ "ПРЕМ"ЄРБАНК"</v>
          </cell>
          <cell r="D1913">
            <v>41</v>
          </cell>
          <cell r="E1913">
            <v>41</v>
          </cell>
          <cell r="F1913">
            <v>0</v>
          </cell>
          <cell r="G1913" t="str">
            <v>8</v>
          </cell>
          <cell r="H1913">
            <v>732</v>
          </cell>
          <cell r="I1913" t="str">
            <v>АКБ "ПРЕМ"ЄРБАНК" М.ДНІПРОПЕТРОВСЬК</v>
          </cell>
          <cell r="J1913" t="str">
            <v>АКБ "ПРЕМ"ЄРБАНК"</v>
          </cell>
          <cell r="K1913" t="str">
            <v>UCID</v>
          </cell>
          <cell r="L1913" t="str">
            <v>UCID</v>
          </cell>
          <cell r="M1913">
            <v>3</v>
          </cell>
          <cell r="N1913">
            <v>3</v>
          </cell>
          <cell r="O1913" t="str">
            <v>Управління НБУ в Дніпр.обл.</v>
          </cell>
        </row>
        <row r="1914">
          <cell r="A1914">
            <v>305749</v>
          </cell>
          <cell r="B1914">
            <v>305749</v>
          </cell>
          <cell r="C1914" t="str">
            <v>АБ "КРЕДИТ-ДНІПРО"</v>
          </cell>
          <cell r="D1914">
            <v>270</v>
          </cell>
          <cell r="E1914">
            <v>270</v>
          </cell>
          <cell r="F1914">
            <v>0</v>
          </cell>
          <cell r="G1914" t="str">
            <v>B</v>
          </cell>
          <cell r="H1914">
            <v>722</v>
          </cell>
          <cell r="I1914" t="str">
            <v>АБ "КРЕДИТ-ДНІПРО" М.ДНІПРОПЕТРОВСЬК</v>
          </cell>
          <cell r="J1914" t="str">
            <v>АБ "КРЕДИТ-ДНІПРО"</v>
          </cell>
          <cell r="K1914" t="str">
            <v>UCIX</v>
          </cell>
          <cell r="L1914" t="str">
            <v>UCIX</v>
          </cell>
          <cell r="M1914">
            <v>3</v>
          </cell>
          <cell r="N1914">
            <v>3</v>
          </cell>
          <cell r="O1914" t="str">
            <v>Управління НБУ в Дніпр.обл.</v>
          </cell>
        </row>
        <row r="1915">
          <cell r="A1915">
            <v>305750</v>
          </cell>
          <cell r="B1915">
            <v>305299</v>
          </cell>
          <cell r="D1915">
            <v>0</v>
          </cell>
          <cell r="E1915">
            <v>46</v>
          </cell>
          <cell r="F1915">
            <v>0</v>
          </cell>
          <cell r="G1915" t="str">
            <v>A</v>
          </cell>
          <cell r="H1915">
            <v>710</v>
          </cell>
          <cell r="I1915" t="str">
            <v>КРИВ.Ф.ПРИВАТБАНКУ М.КРИВИЙ РІГ,ДН.ОБЛ</v>
          </cell>
          <cell r="J1915" t="str">
            <v>Криворізька ф ПриватБанку</v>
          </cell>
          <cell r="K1915" t="str">
            <v>UCIZ</v>
          </cell>
          <cell r="L1915" t="str">
            <v>UCIZ</v>
          </cell>
          <cell r="M1915">
            <v>3</v>
          </cell>
          <cell r="N1915">
            <v>3</v>
          </cell>
          <cell r="O1915" t="str">
            <v>Управління НБУ в Дніпр.обл.</v>
          </cell>
        </row>
        <row r="1916">
          <cell r="A1916">
            <v>305813</v>
          </cell>
          <cell r="B1916">
            <v>334851</v>
          </cell>
          <cell r="D1916">
            <v>0</v>
          </cell>
          <cell r="E1916">
            <v>115</v>
          </cell>
          <cell r="F1916">
            <v>0</v>
          </cell>
          <cell r="G1916" t="str">
            <v>8</v>
          </cell>
          <cell r="H1916">
            <v>742</v>
          </cell>
          <cell r="I1916" t="str">
            <v>ФІЛІЯ ЗАТ"ПУМБ" В М.ДНІПРОПЕТРОВСЬКУ</v>
          </cell>
          <cell r="J1916" t="str">
            <v>Філія ПУМБ,Дніпропетровськ</v>
          </cell>
          <cell r="K1916" t="str">
            <v>UCJE</v>
          </cell>
          <cell r="L1916" t="str">
            <v>UCJE</v>
          </cell>
          <cell r="M1916">
            <v>3</v>
          </cell>
          <cell r="N1916">
            <v>4</v>
          </cell>
          <cell r="O1916" t="str">
            <v>Управління НБУ в Дніпр.обл.</v>
          </cell>
        </row>
        <row r="1917">
          <cell r="A1917">
            <v>305835</v>
          </cell>
          <cell r="B1917">
            <v>300131</v>
          </cell>
          <cell r="D1917">
            <v>0</v>
          </cell>
          <cell r="E1917">
            <v>17</v>
          </cell>
          <cell r="F1917">
            <v>0</v>
          </cell>
          <cell r="G1917" t="str">
            <v>8</v>
          </cell>
          <cell r="H1917">
            <v>744</v>
          </cell>
          <cell r="I1917" t="str">
            <v>Криворзьк ф.ВАТ"Б"ФІН ТА КР"М.КРИВ РІГ</v>
          </cell>
          <cell r="J1917" t="str">
            <v>КрфВАТ"Б"ФІНАНСИ ТА КРЕДИТ"</v>
          </cell>
          <cell r="K1917" t="str">
            <v>UCJG</v>
          </cell>
          <cell r="L1917" t="str">
            <v>UCJG</v>
          </cell>
          <cell r="M1917">
            <v>3</v>
          </cell>
          <cell r="N1917">
            <v>26</v>
          </cell>
          <cell r="O1917" t="str">
            <v>Управління НБУ в Дніпр.обл.</v>
          </cell>
        </row>
        <row r="1918">
          <cell r="A1918">
            <v>305868</v>
          </cell>
          <cell r="B1918">
            <v>380537</v>
          </cell>
          <cell r="D1918">
            <v>0</v>
          </cell>
          <cell r="E1918">
            <v>76</v>
          </cell>
          <cell r="F1918">
            <v>0</v>
          </cell>
          <cell r="G1918" t="str">
            <v>B</v>
          </cell>
          <cell r="H1918">
            <v>747</v>
          </cell>
          <cell r="I1918" t="str">
            <v>ДНІПР.Ф ВАТ"ВІЕЙБІБАНК"М.ДНІПРОПЕТРОВС</v>
          </cell>
          <cell r="J1918" t="str">
            <v>Дніпр.Ф.ВАТ"ВіЕйБіБанк"</v>
          </cell>
          <cell r="K1918" t="str">
            <v>UCJH</v>
          </cell>
          <cell r="L1918" t="str">
            <v>UCJH</v>
          </cell>
          <cell r="M1918">
            <v>3</v>
          </cell>
          <cell r="N1918">
            <v>26</v>
          </cell>
          <cell r="O1918" t="str">
            <v>Управління НБУ в Дніпр.обл.</v>
          </cell>
        </row>
        <row r="1919">
          <cell r="A1919">
            <v>305880</v>
          </cell>
          <cell r="B1919">
            <v>305880</v>
          </cell>
          <cell r="C1919" t="str">
            <v>ТОВ КБ "ЗЕМЕЛЬНИЙ КАПІТАЛ"</v>
          </cell>
          <cell r="D1919">
            <v>243</v>
          </cell>
          <cell r="E1919">
            <v>243</v>
          </cell>
          <cell r="F1919">
            <v>0</v>
          </cell>
          <cell r="G1919" t="str">
            <v>8</v>
          </cell>
          <cell r="H1919">
            <v>736</v>
          </cell>
          <cell r="I1919" t="str">
            <v>ТОВ КБ "ЗЕМЕЛЬНИЙ КАПІТАЛ" М.ДН-СЬК</v>
          </cell>
          <cell r="J1919" t="str">
            <v>ТОВ КБ "ЗЕМЕЛЬНИЙ КАПІТАЛ"</v>
          </cell>
          <cell r="K1919" t="str">
            <v>UCJJ</v>
          </cell>
          <cell r="L1919" t="str">
            <v>UCJJ</v>
          </cell>
          <cell r="M1919">
            <v>3</v>
          </cell>
          <cell r="N1919">
            <v>3</v>
          </cell>
          <cell r="O1919" t="str">
            <v>Управління НБУ в Дніпр.обл.</v>
          </cell>
        </row>
        <row r="1920">
          <cell r="A1920">
            <v>305954</v>
          </cell>
          <cell r="B1920">
            <v>305062</v>
          </cell>
          <cell r="D1920">
            <v>0</v>
          </cell>
          <cell r="E1920">
            <v>48</v>
          </cell>
          <cell r="F1920">
            <v>0</v>
          </cell>
          <cell r="G1920" t="str">
            <v>8</v>
          </cell>
          <cell r="H1920">
            <v>727</v>
          </cell>
          <cell r="I1920" t="str">
            <v>Ф-Я АКБ "НОВИЙ" М.СИНЕЛЬНИКОВО ДН.ОБЛ.</v>
          </cell>
          <cell r="J1920" t="str">
            <v>ФКБ "НОВИЙ",СИНЕЛЬНИКОВЕ</v>
          </cell>
          <cell r="K1920" t="str">
            <v>UCJR</v>
          </cell>
          <cell r="L1920" t="str">
            <v>UCJR</v>
          </cell>
          <cell r="M1920">
            <v>3</v>
          </cell>
          <cell r="N1920">
            <v>3</v>
          </cell>
          <cell r="O1920" t="str">
            <v>Управління НБУ в Дніпр.обл.</v>
          </cell>
        </row>
        <row r="1921">
          <cell r="A1921">
            <v>305965</v>
          </cell>
          <cell r="B1921">
            <v>305299</v>
          </cell>
          <cell r="D1921">
            <v>0</v>
          </cell>
          <cell r="E1921">
            <v>46</v>
          </cell>
          <cell r="F1921">
            <v>0</v>
          </cell>
          <cell r="G1921" t="str">
            <v>A</v>
          </cell>
          <cell r="H1921">
            <v>715</v>
          </cell>
          <cell r="I1921" t="str">
            <v>ДНІПР.Ф.ПРИВАТБАНКУ,М.ДНІПРОДЗЕРЖИНСЬК</v>
          </cell>
          <cell r="J1921" t="str">
            <v>Дніпродзержинська ф.ПриватБ</v>
          </cell>
          <cell r="K1921" t="str">
            <v>UCJT</v>
          </cell>
          <cell r="L1921" t="str">
            <v>UCJT</v>
          </cell>
          <cell r="M1921">
            <v>3</v>
          </cell>
          <cell r="N1921">
            <v>3</v>
          </cell>
          <cell r="O1921" t="str">
            <v>Управління НБУ в Дніпр.обл.</v>
          </cell>
        </row>
        <row r="1922">
          <cell r="A1922">
            <v>305987</v>
          </cell>
          <cell r="B1922">
            <v>305987</v>
          </cell>
          <cell r="C1922" t="str">
            <v>ЗАТ "ФІНАНСОВИЙ СОЮЗ БАНК"</v>
          </cell>
          <cell r="D1922">
            <v>47</v>
          </cell>
          <cell r="E1922">
            <v>47</v>
          </cell>
          <cell r="F1922">
            <v>0</v>
          </cell>
          <cell r="G1922" t="str">
            <v>8</v>
          </cell>
          <cell r="H1922">
            <v>720</v>
          </cell>
          <cell r="I1922" t="str">
            <v>ЗАТ "ФІНАНСОВИЙ СОЮЗ БАНК" М.ДН-СЬК</v>
          </cell>
          <cell r="J1922" t="str">
            <v>ЗАТ "ФІНАНСОВИЙ СОЮЗ БАНК"</v>
          </cell>
          <cell r="K1922" t="str">
            <v>UCJS</v>
          </cell>
          <cell r="L1922" t="str">
            <v>UCJS</v>
          </cell>
          <cell r="M1922">
            <v>3</v>
          </cell>
          <cell r="N1922">
            <v>3</v>
          </cell>
          <cell r="O1922" t="str">
            <v>Управління НБУ в Дніпр.обл.</v>
          </cell>
        </row>
        <row r="1923">
          <cell r="A1923">
            <v>306016</v>
          </cell>
          <cell r="B1923">
            <v>320003</v>
          </cell>
          <cell r="D1923">
            <v>0</v>
          </cell>
          <cell r="E1923">
            <v>225</v>
          </cell>
          <cell r="F1923">
            <v>0</v>
          </cell>
          <cell r="G1923" t="str">
            <v>B</v>
          </cell>
          <cell r="H1923">
            <v>817</v>
          </cell>
          <cell r="I1923" t="str">
            <v>Ф ВАТ КБ "НАДРА" Дніпропетровське РУ</v>
          </cell>
          <cell r="J1923" t="str">
            <v>Ф ВАТ КБ"Надра"Дніпр-кеРУ</v>
          </cell>
          <cell r="K1923" t="str">
            <v>UCSP</v>
          </cell>
          <cell r="L1923" t="str">
            <v>UCSP</v>
          </cell>
          <cell r="M1923">
            <v>3</v>
          </cell>
          <cell r="N1923">
            <v>26</v>
          </cell>
          <cell r="O1923" t="str">
            <v>Управління НБУ в Дніпр.обл.</v>
          </cell>
        </row>
        <row r="1924">
          <cell r="A1924">
            <v>306038</v>
          </cell>
          <cell r="B1924">
            <v>300465</v>
          </cell>
          <cell r="D1924">
            <v>0</v>
          </cell>
          <cell r="E1924">
            <v>6</v>
          </cell>
          <cell r="F1924">
            <v>0</v>
          </cell>
          <cell r="G1924" t="str">
            <v>6</v>
          </cell>
          <cell r="H1924">
            <v>604</v>
          </cell>
          <cell r="I1924" t="str">
            <v>ФАПОСТОЛІВСЬКЕ ВІДД ВАТОЩАД М.АПОСТОЛО</v>
          </cell>
          <cell r="J1924" t="str">
            <v>ФАпостолівське віддіВАТОщад</v>
          </cell>
          <cell r="K1924" t="str">
            <v>UCLC</v>
          </cell>
          <cell r="L1924" t="str">
            <v>UCLC</v>
          </cell>
          <cell r="M1924">
            <v>3</v>
          </cell>
          <cell r="N1924">
            <v>26</v>
          </cell>
          <cell r="O1924" t="str">
            <v>Управління НБУ в Дніпр.обл.</v>
          </cell>
        </row>
        <row r="1925">
          <cell r="A1925">
            <v>306072</v>
          </cell>
          <cell r="B1925">
            <v>300465</v>
          </cell>
          <cell r="D1925">
            <v>0</v>
          </cell>
          <cell r="E1925">
            <v>6</v>
          </cell>
          <cell r="F1925">
            <v>0</v>
          </cell>
          <cell r="G1925" t="str">
            <v>6</v>
          </cell>
          <cell r="H1925">
            <v>640</v>
          </cell>
          <cell r="I1925" t="str">
            <v>ФДЗЕРЖИНСЬКЕ ВІДДІЛ ВАТОЩАД М.КРИВИЙ Р</v>
          </cell>
          <cell r="J1925" t="str">
            <v>ФДзержинське відділеВАТОщад</v>
          </cell>
          <cell r="K1925" t="str">
            <v>UCLG</v>
          </cell>
          <cell r="L1925" t="str">
            <v>UCLG</v>
          </cell>
          <cell r="M1925">
            <v>3</v>
          </cell>
          <cell r="N1925">
            <v>26</v>
          </cell>
          <cell r="O1925" t="str">
            <v>Управління НБУ в Дніпр.обл.</v>
          </cell>
        </row>
        <row r="1926">
          <cell r="A1926">
            <v>306083</v>
          </cell>
          <cell r="B1926">
            <v>300465</v>
          </cell>
          <cell r="D1926">
            <v>0</v>
          </cell>
          <cell r="E1926">
            <v>6</v>
          </cell>
          <cell r="F1926">
            <v>0</v>
          </cell>
          <cell r="G1926" t="str">
            <v>6</v>
          </cell>
          <cell r="H1926">
            <v>609</v>
          </cell>
          <cell r="I1926" t="str">
            <v>ФДНІПРОДЗЕРЖИНСЬКЕ  ВАТОЩАД М.ДНІПРОДЗ</v>
          </cell>
          <cell r="J1926" t="str">
            <v>ФДніпродзержинське вВАТОщад</v>
          </cell>
          <cell r="K1926" t="str">
            <v>UCLH</v>
          </cell>
          <cell r="L1926" t="str">
            <v>UCLH</v>
          </cell>
          <cell r="M1926">
            <v>3</v>
          </cell>
          <cell r="N1926">
            <v>26</v>
          </cell>
          <cell r="O1926" t="str">
            <v>Управління НБУ в Дніпр.обл.</v>
          </cell>
        </row>
        <row r="1927">
          <cell r="A1927">
            <v>306124</v>
          </cell>
          <cell r="B1927">
            <v>300465</v>
          </cell>
          <cell r="D1927">
            <v>0</v>
          </cell>
          <cell r="E1927">
            <v>6</v>
          </cell>
          <cell r="F1927">
            <v>0</v>
          </cell>
          <cell r="G1927" t="str">
            <v>6</v>
          </cell>
          <cell r="H1927">
            <v>626</v>
          </cell>
          <cell r="I1927" t="str">
            <v>ФЖОВТНЕВЕ ВІДДІЛЕНН ВАТОЩАД М.КРИВИЙ Р</v>
          </cell>
          <cell r="J1927" t="str">
            <v>ФЖовтневе відділенняВАТОщад</v>
          </cell>
          <cell r="K1927" t="str">
            <v>UCLL</v>
          </cell>
          <cell r="L1927" t="str">
            <v>UCLL</v>
          </cell>
          <cell r="M1927">
            <v>3</v>
          </cell>
          <cell r="N1927">
            <v>26</v>
          </cell>
          <cell r="O1927" t="str">
            <v>Управління НБУ в Дніпр.обл.</v>
          </cell>
        </row>
        <row r="1928">
          <cell r="A1928">
            <v>306135</v>
          </cell>
          <cell r="B1928">
            <v>300465</v>
          </cell>
          <cell r="D1928">
            <v>0</v>
          </cell>
          <cell r="E1928">
            <v>6</v>
          </cell>
          <cell r="F1928">
            <v>0</v>
          </cell>
          <cell r="G1928" t="str">
            <v>6</v>
          </cell>
          <cell r="H1928">
            <v>614</v>
          </cell>
          <cell r="I1928" t="str">
            <v>ФЖОВТОВОДСЬКО-П`ЯТИ ВАТОЩАД М.ЖОВТІ ВО</v>
          </cell>
          <cell r="J1928" t="str">
            <v>ФЖовтоводсько-П`ятихВАТОщад</v>
          </cell>
          <cell r="K1928" t="str">
            <v>UCLM</v>
          </cell>
          <cell r="L1928" t="str">
            <v>UCLM</v>
          </cell>
          <cell r="M1928">
            <v>3</v>
          </cell>
          <cell r="N1928">
            <v>26</v>
          </cell>
          <cell r="O1928" t="str">
            <v>Управління НБУ в Дніпр.обл.</v>
          </cell>
        </row>
        <row r="1929">
          <cell r="A1929">
            <v>306168</v>
          </cell>
          <cell r="B1929">
            <v>300465</v>
          </cell>
          <cell r="D1929">
            <v>0</v>
          </cell>
          <cell r="E1929">
            <v>6</v>
          </cell>
          <cell r="F1929">
            <v>0</v>
          </cell>
          <cell r="G1929" t="str">
            <v>6</v>
          </cell>
          <cell r="H1929">
            <v>617</v>
          </cell>
          <cell r="I1929" t="str">
            <v>ФІНГУЛЕЦЬКЕ ВІДДІЛЕ ВАТОЩАД М.КРИВИЙ Р</v>
          </cell>
          <cell r="J1929" t="str">
            <v>ФІнгулецьке відділенВАТОщад</v>
          </cell>
          <cell r="K1929" t="str">
            <v>UCLP</v>
          </cell>
          <cell r="L1929" t="str">
            <v>UCLP</v>
          </cell>
          <cell r="M1929">
            <v>3</v>
          </cell>
          <cell r="N1929">
            <v>26</v>
          </cell>
          <cell r="O1929" t="str">
            <v>Управління НБУ в Дніпр.обл.</v>
          </cell>
        </row>
        <row r="1930">
          <cell r="A1930">
            <v>306180</v>
          </cell>
          <cell r="B1930">
            <v>300465</v>
          </cell>
          <cell r="D1930">
            <v>0</v>
          </cell>
          <cell r="E1930">
            <v>6</v>
          </cell>
          <cell r="F1930">
            <v>0</v>
          </cell>
          <cell r="G1930" t="str">
            <v>6</v>
          </cell>
          <cell r="H1930">
            <v>619</v>
          </cell>
          <cell r="I1930" t="str">
            <v>ФПРАВОБЕРЕЖНЕ ВІДДІ ВАТОЩАД М.ДНІПРОПЕ</v>
          </cell>
          <cell r="J1930" t="str">
            <v>ФПравобережне відділВАТОщад</v>
          </cell>
          <cell r="K1930" t="str">
            <v>UCLR</v>
          </cell>
          <cell r="L1930" t="str">
            <v>UCLR</v>
          </cell>
          <cell r="M1930">
            <v>3</v>
          </cell>
          <cell r="N1930">
            <v>26</v>
          </cell>
          <cell r="O1930" t="str">
            <v>Управління НБУ в Дніпр.обл.</v>
          </cell>
        </row>
        <row r="1931">
          <cell r="A1931">
            <v>306191</v>
          </cell>
          <cell r="B1931">
            <v>300465</v>
          </cell>
          <cell r="D1931">
            <v>0</v>
          </cell>
          <cell r="E1931">
            <v>6</v>
          </cell>
          <cell r="F1931">
            <v>0</v>
          </cell>
          <cell r="G1931" t="str">
            <v>6</v>
          </cell>
          <cell r="H1931">
            <v>610</v>
          </cell>
          <cell r="I1931" t="str">
            <v>ФКРИВОРІЗЬКЕ ВІДДІЛ ВАТОЩАД М.КРИВИЙ Р</v>
          </cell>
          <cell r="J1931" t="str">
            <v>ФКриворізьке відділеВАТОщад</v>
          </cell>
          <cell r="K1931" t="str">
            <v>UCLS</v>
          </cell>
          <cell r="L1931" t="str">
            <v>UCLS</v>
          </cell>
          <cell r="M1931">
            <v>3</v>
          </cell>
          <cell r="N1931">
            <v>26</v>
          </cell>
          <cell r="O1931" t="str">
            <v>Управління НБУ в Дніпр.обл.</v>
          </cell>
        </row>
        <row r="1932">
          <cell r="A1932">
            <v>306221</v>
          </cell>
          <cell r="B1932">
            <v>300465</v>
          </cell>
          <cell r="D1932">
            <v>0</v>
          </cell>
          <cell r="E1932">
            <v>6</v>
          </cell>
          <cell r="F1932">
            <v>0</v>
          </cell>
          <cell r="G1932" t="str">
            <v>6</v>
          </cell>
          <cell r="H1932">
            <v>623</v>
          </cell>
          <cell r="I1932" t="str">
            <v>ФМАГДАЛИНІВСЬКЕ ВІД ВАТОЩАД СМТ.МАГДАЛ</v>
          </cell>
          <cell r="J1932" t="str">
            <v>ФМагдалинівське віддВАТОщад</v>
          </cell>
          <cell r="K1932" t="str">
            <v>UCLV</v>
          </cell>
          <cell r="L1932" t="str">
            <v>UCLV</v>
          </cell>
          <cell r="M1932">
            <v>3</v>
          </cell>
          <cell r="N1932">
            <v>26</v>
          </cell>
          <cell r="O1932" t="str">
            <v>Управління НБУ в Дніпр.обл.</v>
          </cell>
        </row>
        <row r="1933">
          <cell r="A1933">
            <v>306232</v>
          </cell>
          <cell r="B1933">
            <v>300465</v>
          </cell>
          <cell r="D1933">
            <v>0</v>
          </cell>
          <cell r="E1933">
            <v>6</v>
          </cell>
          <cell r="F1933">
            <v>0</v>
          </cell>
          <cell r="G1933" t="str">
            <v>6</v>
          </cell>
          <cell r="H1933">
            <v>624</v>
          </cell>
          <cell r="I1933" t="str">
            <v>ФМАРГАНЕЦЬКЕ ВІДДІЛ ВАТОЩАД М.МАРГАНЕЦ</v>
          </cell>
          <cell r="J1933" t="str">
            <v>ФМарганецьке відділеВАТОщад</v>
          </cell>
          <cell r="K1933" t="str">
            <v>UCLW</v>
          </cell>
          <cell r="L1933" t="str">
            <v>UCLW</v>
          </cell>
          <cell r="M1933">
            <v>3</v>
          </cell>
          <cell r="N1933">
            <v>26</v>
          </cell>
          <cell r="O1933" t="str">
            <v>Управління НБУ в Дніпр.обл.</v>
          </cell>
        </row>
        <row r="1934">
          <cell r="A1934">
            <v>306276</v>
          </cell>
          <cell r="B1934">
            <v>300465</v>
          </cell>
          <cell r="D1934">
            <v>0</v>
          </cell>
          <cell r="E1934">
            <v>6</v>
          </cell>
          <cell r="F1934">
            <v>0</v>
          </cell>
          <cell r="G1934" t="str">
            <v>6</v>
          </cell>
          <cell r="H1934">
            <v>628</v>
          </cell>
          <cell r="I1934" t="str">
            <v>ФНОВОМОСКОВСЬКЕ ВІД ВАТОЩАД М.НОВОМОСК</v>
          </cell>
          <cell r="J1934" t="str">
            <v>ФНовомосковське віддВАТОщад</v>
          </cell>
          <cell r="K1934" t="str">
            <v>UCMA</v>
          </cell>
          <cell r="L1934" t="str">
            <v>UCMA</v>
          </cell>
          <cell r="M1934">
            <v>3</v>
          </cell>
          <cell r="N1934">
            <v>26</v>
          </cell>
          <cell r="O1934" t="str">
            <v>Управління НБУ в Дніпр.обл.</v>
          </cell>
        </row>
        <row r="1935">
          <cell r="A1935">
            <v>306287</v>
          </cell>
          <cell r="B1935">
            <v>300465</v>
          </cell>
          <cell r="D1935">
            <v>0</v>
          </cell>
          <cell r="E1935">
            <v>6</v>
          </cell>
          <cell r="F1935">
            <v>0</v>
          </cell>
          <cell r="G1935" t="str">
            <v>6</v>
          </cell>
          <cell r="H1935">
            <v>629</v>
          </cell>
          <cell r="I1935" t="str">
            <v>ФНІКОПОЛЬСЬКЕ ВІДДІ ВАТОЩАД М.НІКОПОЛЬ</v>
          </cell>
          <cell r="J1935" t="str">
            <v>ФНікопольське відділВАТОщад</v>
          </cell>
          <cell r="K1935" t="str">
            <v>UCMB</v>
          </cell>
          <cell r="L1935" t="str">
            <v>UCMB</v>
          </cell>
          <cell r="M1935">
            <v>3</v>
          </cell>
          <cell r="N1935">
            <v>26</v>
          </cell>
          <cell r="O1935" t="str">
            <v>Управління НБУ в Дніпр.обл.</v>
          </cell>
        </row>
        <row r="1936">
          <cell r="A1936">
            <v>306298</v>
          </cell>
          <cell r="B1936">
            <v>300465</v>
          </cell>
          <cell r="D1936">
            <v>0</v>
          </cell>
          <cell r="E1936">
            <v>6</v>
          </cell>
          <cell r="F1936">
            <v>0</v>
          </cell>
          <cell r="G1936" t="str">
            <v>6</v>
          </cell>
          <cell r="H1936">
            <v>620</v>
          </cell>
          <cell r="I1936" t="str">
            <v>ФПАВЛОГРАДСЬКЕ ВІДД ВАТОЩАД М.ПАВЛОГРА</v>
          </cell>
          <cell r="J1936" t="str">
            <v>ФПавлоградське віддіВАТОщад</v>
          </cell>
          <cell r="K1936" t="str">
            <v>UCMC</v>
          </cell>
          <cell r="L1936" t="str">
            <v>UCMC</v>
          </cell>
          <cell r="M1936">
            <v>3</v>
          </cell>
          <cell r="N1936">
            <v>26</v>
          </cell>
          <cell r="O1936" t="str">
            <v>Управління НБУ в Дніпр.обл.</v>
          </cell>
        </row>
        <row r="1937">
          <cell r="A1937">
            <v>306328</v>
          </cell>
          <cell r="B1937">
            <v>300465</v>
          </cell>
          <cell r="D1937">
            <v>0</v>
          </cell>
          <cell r="E1937">
            <v>6</v>
          </cell>
          <cell r="F1937">
            <v>0</v>
          </cell>
          <cell r="G1937" t="str">
            <v>6</v>
          </cell>
          <cell r="H1937">
            <v>633</v>
          </cell>
          <cell r="I1937" t="str">
            <v>ФПОКРОВСЬКЕ ВІДДІЛЕ ВАТОЩАД СМТ.ПОКРОВ</v>
          </cell>
          <cell r="J1937" t="str">
            <v>ФПокровське відділенВАТОщад</v>
          </cell>
          <cell r="K1937" t="str">
            <v>UCMF</v>
          </cell>
          <cell r="L1937" t="str">
            <v>UCMF</v>
          </cell>
          <cell r="M1937">
            <v>3</v>
          </cell>
          <cell r="N1937">
            <v>26</v>
          </cell>
          <cell r="O1937" t="str">
            <v>Управління НБУ в Дніпр.обл.</v>
          </cell>
        </row>
        <row r="1938">
          <cell r="A1938">
            <v>306340</v>
          </cell>
          <cell r="B1938">
            <v>300465</v>
          </cell>
          <cell r="D1938">
            <v>0</v>
          </cell>
          <cell r="E1938">
            <v>6</v>
          </cell>
          <cell r="F1938">
            <v>0</v>
          </cell>
          <cell r="G1938" t="str">
            <v>6</v>
          </cell>
          <cell r="H1938">
            <v>635</v>
          </cell>
          <cell r="I1938" t="str">
            <v>ФЛІВОБЕРЕЖНЕ ВІДДІЛ ВАТОЩАД М.ДНІПРОПЕ</v>
          </cell>
          <cell r="J1938" t="str">
            <v>ФЛівобережне відділеВАТОщад</v>
          </cell>
          <cell r="K1938" t="str">
            <v>UCMH</v>
          </cell>
          <cell r="L1938" t="str">
            <v>UCMH</v>
          </cell>
          <cell r="M1938">
            <v>3</v>
          </cell>
          <cell r="N1938">
            <v>26</v>
          </cell>
          <cell r="O1938" t="str">
            <v>Управління НБУ в Дніпр.обл.</v>
          </cell>
        </row>
        <row r="1939">
          <cell r="A1939">
            <v>306351</v>
          </cell>
          <cell r="B1939">
            <v>300465</v>
          </cell>
          <cell r="D1939">
            <v>0</v>
          </cell>
          <cell r="E1939">
            <v>6</v>
          </cell>
          <cell r="F1939">
            <v>0</v>
          </cell>
          <cell r="G1939" t="str">
            <v>6</v>
          </cell>
          <cell r="H1939">
            <v>636</v>
          </cell>
          <cell r="I1939" t="str">
            <v>ФСАКСАГАНСЬКЕ ВІДДІ ВАТОЩАД М.КРИВИЙ Р</v>
          </cell>
          <cell r="J1939" t="str">
            <v>ФСаксаганське відділВАТОщад</v>
          </cell>
          <cell r="K1939" t="str">
            <v>UCMI</v>
          </cell>
          <cell r="L1939" t="str">
            <v>UCMI</v>
          </cell>
          <cell r="M1939">
            <v>3</v>
          </cell>
          <cell r="N1939">
            <v>26</v>
          </cell>
          <cell r="O1939" t="str">
            <v>Управління НБУ в Дніпр.обл.</v>
          </cell>
        </row>
        <row r="1940">
          <cell r="A1940">
            <v>306362</v>
          </cell>
          <cell r="B1940">
            <v>300465</v>
          </cell>
          <cell r="D1940">
            <v>0</v>
          </cell>
          <cell r="E1940">
            <v>6</v>
          </cell>
          <cell r="F1940">
            <v>0</v>
          </cell>
          <cell r="G1940" t="str">
            <v>6</v>
          </cell>
          <cell r="H1940">
            <v>637</v>
          </cell>
          <cell r="I1940" t="str">
            <v>ФСИНЕЛЬНИКІВСЬКЕ ВІ ВАТОЩАД М.СИНЕЛЬНИ</v>
          </cell>
          <cell r="J1940" t="str">
            <v>ФСинельниківське відВАТОщад</v>
          </cell>
          <cell r="K1940" t="str">
            <v>UCMJ</v>
          </cell>
          <cell r="L1940" t="str">
            <v>UCMJ</v>
          </cell>
          <cell r="M1940">
            <v>3</v>
          </cell>
          <cell r="N1940">
            <v>26</v>
          </cell>
          <cell r="O1940" t="str">
            <v>Управління НБУ в Дніпр.обл.</v>
          </cell>
        </row>
        <row r="1941">
          <cell r="A1941">
            <v>306373</v>
          </cell>
          <cell r="B1941">
            <v>300465</v>
          </cell>
          <cell r="D1941">
            <v>0</v>
          </cell>
          <cell r="E1941">
            <v>6</v>
          </cell>
          <cell r="F1941">
            <v>0</v>
          </cell>
          <cell r="G1941" t="str">
            <v>6</v>
          </cell>
          <cell r="H1941">
            <v>638</v>
          </cell>
          <cell r="I1941" t="str">
            <v>ФСОЛОНЯНСЬКЕ ВІДДІЛ ВАТОЩАД СМТ.СОЛОНЕ</v>
          </cell>
          <cell r="J1941" t="str">
            <v>ФСолонянське відділеВАТОщад</v>
          </cell>
          <cell r="K1941" t="str">
            <v>UCMK</v>
          </cell>
          <cell r="L1941" t="str">
            <v>UCMK</v>
          </cell>
          <cell r="M1941">
            <v>3</v>
          </cell>
          <cell r="N1941">
            <v>26</v>
          </cell>
          <cell r="O1941" t="str">
            <v>Управління НБУ в Дніпр.обл.</v>
          </cell>
        </row>
        <row r="1942">
          <cell r="A1942">
            <v>306458</v>
          </cell>
          <cell r="B1942">
            <v>328209</v>
          </cell>
          <cell r="D1942">
            <v>0</v>
          </cell>
          <cell r="E1942">
            <v>106</v>
          </cell>
          <cell r="F1942">
            <v>0</v>
          </cell>
          <cell r="G1942" t="str">
            <v>8</v>
          </cell>
          <cell r="H1942">
            <v>806</v>
          </cell>
          <cell r="I1942" t="str">
            <v>ДН.ФАБ"ПІВДЕННИЙ",М.ДНІПРОПЕТРОВСЬК</v>
          </cell>
          <cell r="J1942" t="str">
            <v>ФАБ "ПІВДЕННИЙ" В М.ДН-ВСЬК</v>
          </cell>
          <cell r="K1942" t="str">
            <v>UCSN</v>
          </cell>
          <cell r="L1942" t="str">
            <v>UCSN</v>
          </cell>
          <cell r="M1942">
            <v>3</v>
          </cell>
          <cell r="N1942">
            <v>15</v>
          </cell>
          <cell r="O1942" t="str">
            <v>Управління НБУ в Дніпр.обл.</v>
          </cell>
        </row>
        <row r="1943">
          <cell r="A1943">
            <v>306470</v>
          </cell>
          <cell r="B1943">
            <v>305749</v>
          </cell>
          <cell r="D1943">
            <v>0</v>
          </cell>
          <cell r="E1943">
            <v>270</v>
          </cell>
          <cell r="F1943">
            <v>0</v>
          </cell>
          <cell r="G1943" t="str">
            <v>B</v>
          </cell>
          <cell r="H1943">
            <v>752</v>
          </cell>
          <cell r="I1943" t="str">
            <v>Ф.АБ"КРЕДИТ-ДНІПРО"М.НОВОМОСКОВ,ДН.ОБЛ</v>
          </cell>
          <cell r="J1943" t="str">
            <v>Новомоск.Ф.АБ Кредит-Дніпро</v>
          </cell>
          <cell r="K1943" t="str">
            <v>UCKU</v>
          </cell>
          <cell r="L1943" t="str">
            <v>UCKU</v>
          </cell>
          <cell r="M1943">
            <v>3</v>
          </cell>
          <cell r="N1943">
            <v>3</v>
          </cell>
          <cell r="O1943" t="str">
            <v>Управління НБУ в Дніпр.обл.</v>
          </cell>
        </row>
        <row r="1944">
          <cell r="A1944">
            <v>306481</v>
          </cell>
          <cell r="B1944">
            <v>334992</v>
          </cell>
          <cell r="D1944">
            <v>0</v>
          </cell>
          <cell r="E1944">
            <v>59</v>
          </cell>
          <cell r="F1944">
            <v>0</v>
          </cell>
          <cell r="G1944" t="str">
            <v>8</v>
          </cell>
          <cell r="H1944">
            <v>809</v>
          </cell>
          <cell r="I1944" t="str">
            <v>ДФВАТКБ З ІН.КАП.ПРОМЕКОНОМБАНК,М.ДН-К</v>
          </cell>
          <cell r="J1944" t="str">
            <v>ДФ ВАТ КБ "ПРОМЕКОНОМБАНК"</v>
          </cell>
          <cell r="K1944" t="str">
            <v>UCSO</v>
          </cell>
          <cell r="L1944" t="str">
            <v>UCSO</v>
          </cell>
          <cell r="M1944">
            <v>3</v>
          </cell>
          <cell r="N1944">
            <v>4</v>
          </cell>
          <cell r="O1944" t="str">
            <v>Управління НБУ в Дніпр.обл.</v>
          </cell>
        </row>
        <row r="1945">
          <cell r="A1945">
            <v>306500</v>
          </cell>
          <cell r="B1945">
            <v>306500</v>
          </cell>
          <cell r="C1945" t="str">
            <v>АБ "РАДАБАНК"</v>
          </cell>
          <cell r="D1945">
            <v>286</v>
          </cell>
          <cell r="E1945">
            <v>286</v>
          </cell>
          <cell r="F1945">
            <v>0</v>
          </cell>
          <cell r="G1945" t="str">
            <v>B</v>
          </cell>
          <cell r="H1945">
            <v>765</v>
          </cell>
          <cell r="I1945" t="str">
            <v>ЗАТ АБ"РАДАБАНК", М.ДНІПРОПЕТРОВСЬК</v>
          </cell>
          <cell r="J1945" t="str">
            <v>АБ "РАДАБАНК"</v>
          </cell>
          <cell r="K1945" t="str">
            <v>UCKY</v>
          </cell>
          <cell r="L1945" t="str">
            <v>UCKY</v>
          </cell>
          <cell r="M1945">
            <v>3</v>
          </cell>
          <cell r="N1945">
            <v>3</v>
          </cell>
          <cell r="O1945" t="str">
            <v>Управління НБУ в Дніпр.обл.</v>
          </cell>
        </row>
        <row r="1946">
          <cell r="A1946">
            <v>306566</v>
          </cell>
          <cell r="B1946">
            <v>322625</v>
          </cell>
          <cell r="D1946">
            <v>0</v>
          </cell>
          <cell r="E1946">
            <v>222</v>
          </cell>
          <cell r="F1946">
            <v>0</v>
          </cell>
          <cell r="G1946" t="str">
            <v>8</v>
          </cell>
          <cell r="H1946">
            <v>758</v>
          </cell>
          <cell r="I1946" t="str">
            <v>ДФ АБ "УКООПСПІЛКА"</v>
          </cell>
          <cell r="J1946" t="str">
            <v>ДФ АБ "Укоопспілка"</v>
          </cell>
          <cell r="K1946" t="str">
            <v>UCKR</v>
          </cell>
          <cell r="L1946" t="str">
            <v>UCKR</v>
          </cell>
          <cell r="M1946">
            <v>3</v>
          </cell>
          <cell r="N1946">
            <v>26</v>
          </cell>
          <cell r="O1946" t="str">
            <v>Управління НБУ в Дніпр.обл.</v>
          </cell>
        </row>
        <row r="1947">
          <cell r="A1947">
            <v>306704</v>
          </cell>
          <cell r="B1947">
            <v>306704</v>
          </cell>
          <cell r="C1947" t="str">
            <v>ТОВ"КЛАСИКБАНК"</v>
          </cell>
          <cell r="D1947">
            <v>276</v>
          </cell>
          <cell r="E1947">
            <v>276</v>
          </cell>
          <cell r="F1947">
            <v>0</v>
          </cell>
          <cell r="G1947" t="str">
            <v>8</v>
          </cell>
          <cell r="H1947">
            <v>756</v>
          </cell>
          <cell r="I1947" t="str">
            <v>ТОВ "КЛАСИКБАНК", М.ДНІПРОПЕТРОВСЬК</v>
          </cell>
          <cell r="J1947" t="str">
            <v>ТОВ"КЛАСИКБАНК"</v>
          </cell>
          <cell r="K1947" t="str">
            <v>UCKN</v>
          </cell>
          <cell r="L1947" t="str">
            <v>UCKN</v>
          </cell>
          <cell r="M1947">
            <v>3</v>
          </cell>
          <cell r="N1947">
            <v>3</v>
          </cell>
          <cell r="O1947" t="str">
            <v>Управління НБУ в Дніпр.обл.</v>
          </cell>
        </row>
        <row r="1948">
          <cell r="A1948">
            <v>306759</v>
          </cell>
          <cell r="B1948">
            <v>306759</v>
          </cell>
          <cell r="C1948" t="str">
            <v>ВАТ "КБ "ПРИЧОРНОМОР"Я"</v>
          </cell>
          <cell r="D1948">
            <v>183</v>
          </cell>
          <cell r="E1948">
            <v>183</v>
          </cell>
          <cell r="F1948">
            <v>0</v>
          </cell>
          <cell r="G1948" t="str">
            <v>8</v>
          </cell>
          <cell r="H1948">
            <v>748</v>
          </cell>
          <cell r="I1948" t="str">
            <v>ВАТ КБ"ПРИЧОРНОМОР"Я"М.ДНІПРОПЕТРОВСЬК</v>
          </cell>
          <cell r="J1948" t="str">
            <v>ВАТ "КБ "ПРИЧОРНОМОР"Я"</v>
          </cell>
          <cell r="K1948" t="str">
            <v>UCKQ</v>
          </cell>
          <cell r="L1948" t="str">
            <v>UCKQ</v>
          </cell>
          <cell r="M1948">
            <v>3</v>
          </cell>
          <cell r="N1948">
            <v>3</v>
          </cell>
          <cell r="O1948" t="str">
            <v>Управління НБУ в Дніпр.обл.</v>
          </cell>
        </row>
        <row r="1949">
          <cell r="A1949">
            <v>306823</v>
          </cell>
          <cell r="B1949">
            <v>300926</v>
          </cell>
          <cell r="D1949">
            <v>0</v>
          </cell>
          <cell r="E1949">
            <v>899</v>
          </cell>
          <cell r="F1949">
            <v>0</v>
          </cell>
          <cell r="G1949" t="str">
            <v>8</v>
          </cell>
          <cell r="H1949">
            <v>830</v>
          </cell>
          <cell r="I1949" t="str">
            <v>КРИВОРІЗ.ФІЛІЯ АТ"УФГ",М. КРИВИЙ РІГ</v>
          </cell>
          <cell r="J1949" t="str">
            <v>ФАТ "УФГ", М.КРИВИЙ РІГ</v>
          </cell>
          <cell r="K1949" t="str">
            <v>UCW1</v>
          </cell>
          <cell r="L1949" t="str">
            <v>U1WF</v>
          </cell>
          <cell r="M1949">
            <v>3</v>
          </cell>
          <cell r="N1949">
            <v>26</v>
          </cell>
          <cell r="O1949" t="str">
            <v>Управління НБУ в Дніпр.обл.</v>
          </cell>
        </row>
        <row r="1950">
          <cell r="A1950">
            <v>306878</v>
          </cell>
          <cell r="B1950">
            <v>322948</v>
          </cell>
          <cell r="D1950">
            <v>0</v>
          </cell>
          <cell r="E1950">
            <v>248</v>
          </cell>
          <cell r="F1950">
            <v>0</v>
          </cell>
          <cell r="G1950" t="str">
            <v>B</v>
          </cell>
          <cell r="H1950">
            <v>792</v>
          </cell>
          <cell r="I1950" t="str">
            <v>ДНІПРОП.Ф АКБ "ФОРУМ"М.ДНІПРОПЕТРОВСЬК</v>
          </cell>
          <cell r="J1950" t="str">
            <v>Дніпропетров.Ф АКБ "Форум"</v>
          </cell>
          <cell r="K1950" t="str">
            <v>UCSM</v>
          </cell>
          <cell r="L1950" t="str">
            <v>UCSM</v>
          </cell>
          <cell r="M1950">
            <v>3</v>
          </cell>
          <cell r="N1950">
            <v>26</v>
          </cell>
          <cell r="O1950" t="str">
            <v>Управління НБУ в Дніпр.обл.</v>
          </cell>
        </row>
        <row r="1951">
          <cell r="A1951">
            <v>306889</v>
          </cell>
          <cell r="B1951">
            <v>335946</v>
          </cell>
          <cell r="D1951">
            <v>0</v>
          </cell>
          <cell r="E1951">
            <v>45</v>
          </cell>
          <cell r="F1951">
            <v>0</v>
          </cell>
          <cell r="G1951" t="str">
            <v>8</v>
          </cell>
          <cell r="H1951">
            <v>793</v>
          </cell>
          <cell r="I1951" t="str">
            <v>КРИВОР.ФВАТКБ"ПІВДЕНКОМБАНК",М.КР.РІГ</v>
          </cell>
          <cell r="J1951" t="str">
            <v>КФ ВАТ КБ "ПІВДЕНКОМБАНК"</v>
          </cell>
          <cell r="K1951" t="str">
            <v>UCKZ</v>
          </cell>
          <cell r="L1951" t="str">
            <v>UCKZ</v>
          </cell>
          <cell r="M1951">
            <v>3</v>
          </cell>
          <cell r="N1951">
            <v>4</v>
          </cell>
          <cell r="O1951" t="str">
            <v>Управління НБУ в Дніпр.обл.</v>
          </cell>
        </row>
        <row r="1952">
          <cell r="A1952">
            <v>306890</v>
          </cell>
          <cell r="B1952">
            <v>300863</v>
          </cell>
          <cell r="D1952">
            <v>0</v>
          </cell>
          <cell r="E1952">
            <v>289</v>
          </cell>
          <cell r="F1952">
            <v>0</v>
          </cell>
          <cell r="G1952" t="str">
            <v>9</v>
          </cell>
          <cell r="H1952">
            <v>794</v>
          </cell>
          <cell r="I1952" t="str">
            <v>ДН.ФІЛІЯ ВАТ"КРЕДИТПРОМБАНК",М.ДН-СЬК</v>
          </cell>
          <cell r="J1952" t="str">
            <v>ДФ ВАТ "КРЕДИТПРОМБАНК"</v>
          </cell>
          <cell r="K1952" t="str">
            <v>UCSA</v>
          </cell>
          <cell r="L1952" t="str">
            <v>UCSA</v>
          </cell>
          <cell r="M1952">
            <v>3</v>
          </cell>
          <cell r="N1952">
            <v>26</v>
          </cell>
          <cell r="O1952" t="str">
            <v>Управління НБУ в Дніпр.обл.</v>
          </cell>
        </row>
        <row r="1953">
          <cell r="A1953">
            <v>306931</v>
          </cell>
          <cell r="B1953">
            <v>321767</v>
          </cell>
          <cell r="D1953">
            <v>0</v>
          </cell>
          <cell r="E1953">
            <v>42</v>
          </cell>
          <cell r="F1953">
            <v>0</v>
          </cell>
          <cell r="G1953" t="str">
            <v>B</v>
          </cell>
          <cell r="H1953">
            <v>795</v>
          </cell>
          <cell r="I1953" t="str">
            <v>ДНІП. Ф ВАТ ВТБ БАНК, ДНІПРОПЕТРОВСЬК</v>
          </cell>
          <cell r="J1953" t="str">
            <v>Дніпропетр. Ф ВАТ ВТБ Банк</v>
          </cell>
          <cell r="K1953" t="str">
            <v>UCSD</v>
          </cell>
          <cell r="L1953" t="str">
            <v>UCSD</v>
          </cell>
          <cell r="M1953">
            <v>3</v>
          </cell>
          <cell r="N1953">
            <v>26</v>
          </cell>
          <cell r="O1953" t="str">
            <v>Управління НБУ в Дніпр.обл.</v>
          </cell>
        </row>
        <row r="1954">
          <cell r="A1954">
            <v>306964</v>
          </cell>
          <cell r="B1954">
            <v>322959</v>
          </cell>
          <cell r="D1954">
            <v>0</v>
          </cell>
          <cell r="E1954">
            <v>262</v>
          </cell>
          <cell r="F1954">
            <v>0</v>
          </cell>
          <cell r="G1954" t="str">
            <v>8</v>
          </cell>
          <cell r="H1954">
            <v>769</v>
          </cell>
          <cell r="I1954" t="str">
            <v>ДН.ФАБ "ЕКСПРЕС-БАНК", М. ДНІПР-СЬК</v>
          </cell>
          <cell r="J1954" t="str">
            <v>ДНІПРОПЕТР.ФАБ"ЕКСПРЕС-БАНК</v>
          </cell>
          <cell r="K1954" t="str">
            <v>UCSG</v>
          </cell>
          <cell r="L1954" t="str">
            <v>UCSG</v>
          </cell>
          <cell r="M1954">
            <v>3</v>
          </cell>
          <cell r="N1954">
            <v>26</v>
          </cell>
          <cell r="O1954" t="str">
            <v>Управління НБУ в Дніпр.обл.</v>
          </cell>
        </row>
        <row r="1955">
          <cell r="A1955">
            <v>306975</v>
          </cell>
          <cell r="B1955">
            <v>328209</v>
          </cell>
          <cell r="D1955">
            <v>0</v>
          </cell>
          <cell r="E1955">
            <v>106</v>
          </cell>
          <cell r="F1955">
            <v>0</v>
          </cell>
          <cell r="G1955" t="str">
            <v>8</v>
          </cell>
          <cell r="H1955">
            <v>760</v>
          </cell>
          <cell r="I1955" t="str">
            <v>ФІЛІЯ АБ "ПІВДЕННИЙ", М. КРИВИЙ РІГ</v>
          </cell>
          <cell r="J1955" t="str">
            <v>ФАБ "Південний", Кривий Ріг</v>
          </cell>
          <cell r="K1955" t="str">
            <v>UCSH</v>
          </cell>
          <cell r="L1955" t="str">
            <v>UCSH</v>
          </cell>
          <cell r="M1955">
            <v>3</v>
          </cell>
          <cell r="N1955">
            <v>15</v>
          </cell>
          <cell r="O1955" t="str">
            <v>Управління НБУ в Дніпр.обл.</v>
          </cell>
        </row>
        <row r="1956">
          <cell r="A1956">
            <v>306986</v>
          </cell>
          <cell r="B1956">
            <v>351878</v>
          </cell>
          <cell r="D1956">
            <v>0</v>
          </cell>
          <cell r="E1956">
            <v>135</v>
          </cell>
          <cell r="F1956">
            <v>0</v>
          </cell>
          <cell r="G1956" t="str">
            <v>8</v>
          </cell>
          <cell r="H1956">
            <v>790</v>
          </cell>
          <cell r="I1956" t="str">
            <v>ДН.ФВАТ "ІНПРОМБАНК"</v>
          </cell>
          <cell r="J1956" t="str">
            <v>ДФ ВАТ "Інпромбанк"</v>
          </cell>
          <cell r="K1956" t="str">
            <v>UCSI</v>
          </cell>
          <cell r="L1956" t="str">
            <v>UCSI</v>
          </cell>
          <cell r="M1956">
            <v>3</v>
          </cell>
          <cell r="N1956">
            <v>20</v>
          </cell>
          <cell r="O1956" t="str">
            <v>Управління НБУ в Дніпр.обл.</v>
          </cell>
        </row>
        <row r="1957">
          <cell r="A1957">
            <v>307004</v>
          </cell>
          <cell r="B1957">
            <v>328760</v>
          </cell>
          <cell r="D1957">
            <v>0</v>
          </cell>
          <cell r="E1957">
            <v>206</v>
          </cell>
          <cell r="F1957">
            <v>0</v>
          </cell>
          <cell r="G1957" t="str">
            <v>8</v>
          </cell>
          <cell r="H1957">
            <v>899</v>
          </cell>
          <cell r="I1957" t="str">
            <v>ДНІПРОПЕТРОВ.ФІЛІЯ КБ ТОВ "МІСТО БАНК"</v>
          </cell>
          <cell r="J1957" t="str">
            <v>ДНІПР.Ф КБ ТОВ "МІСТО БАНК"</v>
          </cell>
          <cell r="K1957" t="str">
            <v>UCWE</v>
          </cell>
          <cell r="L1957" t="str">
            <v>UCWE</v>
          </cell>
          <cell r="M1957">
            <v>3</v>
          </cell>
          <cell r="N1957">
            <v>15</v>
          </cell>
          <cell r="O1957" t="str">
            <v>Управління НБУ в Дніпр.обл.</v>
          </cell>
        </row>
        <row r="1958">
          <cell r="A1958">
            <v>307015</v>
          </cell>
          <cell r="B1958">
            <v>300614</v>
          </cell>
          <cell r="D1958">
            <v>0</v>
          </cell>
          <cell r="E1958">
            <v>171</v>
          </cell>
          <cell r="F1958">
            <v>0</v>
          </cell>
          <cell r="G1958" t="str">
            <v>8</v>
          </cell>
          <cell r="H1958">
            <v>799</v>
          </cell>
          <cell r="I1958" t="str">
            <v>ДНП.Ф.АТ"ІНДЕКС-БАНК" В М.ДНІПРОПЕТР.</v>
          </cell>
          <cell r="J1958" t="str">
            <v>Дніпр.Філ.АТ"ІНДЕКС-БАНК"</v>
          </cell>
          <cell r="K1958" t="str">
            <v>UCSQ</v>
          </cell>
          <cell r="L1958" t="str">
            <v>UCSQ</v>
          </cell>
          <cell r="M1958">
            <v>3</v>
          </cell>
          <cell r="N1958">
            <v>26</v>
          </cell>
          <cell r="O1958" t="str">
            <v>Управління НБУ в Дніпр.обл.</v>
          </cell>
        </row>
        <row r="1959">
          <cell r="A1959">
            <v>307037</v>
          </cell>
          <cell r="B1959">
            <v>380292</v>
          </cell>
          <cell r="D1959">
            <v>0</v>
          </cell>
          <cell r="E1959">
            <v>237</v>
          </cell>
          <cell r="F1959">
            <v>0</v>
          </cell>
          <cell r="G1959" t="str">
            <v>8</v>
          </cell>
          <cell r="H1959">
            <v>788</v>
          </cell>
          <cell r="I1959" t="str">
            <v>ДНІПРОПЕТРОВСЬКА ФЗАТ "ЄБРФ", М.ДН-СЬК</v>
          </cell>
          <cell r="J1959" t="str">
            <v>Дніпропетров.ФЗАТ"ЄБРФ"</v>
          </cell>
          <cell r="K1959" t="str">
            <v>UCSS</v>
          </cell>
          <cell r="L1959" t="str">
            <v>UCSS</v>
          </cell>
          <cell r="M1959">
            <v>3</v>
          </cell>
          <cell r="N1959">
            <v>26</v>
          </cell>
          <cell r="O1959" t="str">
            <v>Управління НБУ в Дніпр.обл.</v>
          </cell>
        </row>
        <row r="1960">
          <cell r="A1960">
            <v>307048</v>
          </cell>
          <cell r="B1960">
            <v>325912</v>
          </cell>
          <cell r="D1960">
            <v>0</v>
          </cell>
          <cell r="E1960">
            <v>88</v>
          </cell>
          <cell r="F1960">
            <v>0</v>
          </cell>
          <cell r="G1960" t="str">
            <v>B</v>
          </cell>
          <cell r="H1960">
            <v>819</v>
          </cell>
          <cell r="I1960" t="str">
            <v>Дніпропетровська філія ВАТ"КРЕДОБАНК"</v>
          </cell>
          <cell r="J1960" t="str">
            <v>Дніпропетр.ф.ВАТ"КРЕДОБАНК"</v>
          </cell>
          <cell r="K1960" t="str">
            <v>UCST</v>
          </cell>
          <cell r="L1960" t="str">
            <v>UCST</v>
          </cell>
          <cell r="M1960">
            <v>3</v>
          </cell>
          <cell r="N1960">
            <v>13</v>
          </cell>
          <cell r="O1960" t="str">
            <v>Управління НБУ в Дніпр.обл.</v>
          </cell>
        </row>
        <row r="1961">
          <cell r="A1961">
            <v>307059</v>
          </cell>
          <cell r="B1961">
            <v>300658</v>
          </cell>
          <cell r="D1961">
            <v>0</v>
          </cell>
          <cell r="E1961">
            <v>251</v>
          </cell>
          <cell r="F1961">
            <v>0</v>
          </cell>
          <cell r="G1961" t="str">
            <v>B</v>
          </cell>
          <cell r="H1961">
            <v>777</v>
          </cell>
          <cell r="I1961" t="str">
            <v>ДНФВАТ"ПІРЕУС БАНК МКБ"ДНІПРОПЕТРОВСЬК</v>
          </cell>
          <cell r="J1961" t="str">
            <v>ДнФ ВАТ "ПІРЕУС БАНК МКБ"</v>
          </cell>
          <cell r="K1961" t="str">
            <v>UCSU</v>
          </cell>
          <cell r="L1961" t="str">
            <v>UCSU</v>
          </cell>
          <cell r="M1961">
            <v>3</v>
          </cell>
          <cell r="N1961">
            <v>26</v>
          </cell>
          <cell r="O1961" t="str">
            <v>Управління НБУ в Дніпр.обл.</v>
          </cell>
        </row>
        <row r="1962">
          <cell r="A1962">
            <v>307060</v>
          </cell>
          <cell r="B1962">
            <v>322948</v>
          </cell>
          <cell r="D1962">
            <v>0</v>
          </cell>
          <cell r="E1962">
            <v>248</v>
          </cell>
          <cell r="F1962">
            <v>0</v>
          </cell>
          <cell r="G1962" t="str">
            <v>B</v>
          </cell>
          <cell r="H1962">
            <v>812</v>
          </cell>
          <cell r="I1962" t="str">
            <v>КРИВОРІЗЬКА Ф АКБ "ФОРУМ" М.КРИВИЙ РІГ</v>
          </cell>
          <cell r="J1962" t="str">
            <v>Криворізька філ.АКБ"Форум"</v>
          </cell>
          <cell r="K1962" t="str">
            <v>UCSV</v>
          </cell>
          <cell r="L1962" t="str">
            <v>UCSV</v>
          </cell>
          <cell r="M1962">
            <v>3</v>
          </cell>
          <cell r="N1962">
            <v>26</v>
          </cell>
          <cell r="O1962" t="str">
            <v>Управління НБУ в Дніпр.обл.</v>
          </cell>
        </row>
        <row r="1963">
          <cell r="A1963">
            <v>307071</v>
          </cell>
          <cell r="B1963">
            <v>300528</v>
          </cell>
          <cell r="D1963">
            <v>0</v>
          </cell>
          <cell r="E1963">
            <v>296</v>
          </cell>
          <cell r="F1963">
            <v>0</v>
          </cell>
          <cell r="G1963" t="str">
            <v>F</v>
          </cell>
          <cell r="H1963">
            <v>825</v>
          </cell>
          <cell r="I1963" t="str">
            <v>ФІЛІЯ ЗАТ"ОТП БАНК", М.ДНІПРОПЕТРОВСЬК</v>
          </cell>
          <cell r="J1963" t="str">
            <v>Філія ЗАТ "ОТП Банк"</v>
          </cell>
          <cell r="K1963" t="str">
            <v>UCSW</v>
          </cell>
          <cell r="L1963" t="str">
            <v>UCSW</v>
          </cell>
          <cell r="M1963">
            <v>3</v>
          </cell>
          <cell r="N1963">
            <v>26</v>
          </cell>
          <cell r="O1963" t="str">
            <v>Управління НБУ в Дніпр.обл.</v>
          </cell>
        </row>
        <row r="1964">
          <cell r="A1964">
            <v>307093</v>
          </cell>
          <cell r="B1964">
            <v>328384</v>
          </cell>
          <cell r="D1964">
            <v>0</v>
          </cell>
          <cell r="E1964">
            <v>258</v>
          </cell>
          <cell r="F1964">
            <v>0</v>
          </cell>
          <cell r="G1964" t="str">
            <v>8</v>
          </cell>
          <cell r="H1964">
            <v>797</v>
          </cell>
          <cell r="I1964" t="str">
            <v>ФІЛІЯ АКБ "ІМЕКСБАНК" У М.ДНІПРОПЕТРОВ</v>
          </cell>
          <cell r="J1964" t="str">
            <v>ДНІПРОПЕТРФ АКБ "ІМЕКСБАНК"</v>
          </cell>
          <cell r="K1964" t="str">
            <v>UCSZ</v>
          </cell>
          <cell r="L1964" t="str">
            <v>UCSZ</v>
          </cell>
          <cell r="M1964">
            <v>3</v>
          </cell>
          <cell r="N1964">
            <v>15</v>
          </cell>
          <cell r="O1964" t="str">
            <v>Управління НБУ в Дніпр.обл.</v>
          </cell>
        </row>
        <row r="1965">
          <cell r="A1965">
            <v>307112</v>
          </cell>
          <cell r="B1965">
            <v>307112</v>
          </cell>
          <cell r="C1965" t="str">
            <v>ТОВ "ДІАЛОГБАНК"</v>
          </cell>
          <cell r="D1965">
            <v>117</v>
          </cell>
          <cell r="E1965">
            <v>117</v>
          </cell>
          <cell r="F1965">
            <v>0</v>
          </cell>
          <cell r="G1965" t="str">
            <v>8</v>
          </cell>
          <cell r="H1965">
            <v>826</v>
          </cell>
          <cell r="I1965" t="str">
            <v>ТОВ "ДІАЛОГБАНК", М.ДНІПРОПЕТРОВСЬК</v>
          </cell>
          <cell r="J1965" t="str">
            <v>ТОВ "ДІАЛОГБАНК"</v>
          </cell>
          <cell r="K1965" t="str">
            <v>UCSY</v>
          </cell>
          <cell r="L1965" t="str">
            <v>UCSY</v>
          </cell>
          <cell r="M1965">
            <v>3</v>
          </cell>
          <cell r="N1965">
            <v>3</v>
          </cell>
          <cell r="O1965" t="str">
            <v>Управління НБУ в Дніпр.обл.</v>
          </cell>
        </row>
        <row r="1966">
          <cell r="A1966">
            <v>307123</v>
          </cell>
          <cell r="B1966">
            <v>307123</v>
          </cell>
          <cell r="C1966" t="str">
            <v>ЗАТ "ХК БАНК"</v>
          </cell>
          <cell r="D1966">
            <v>305</v>
          </cell>
          <cell r="E1966">
            <v>305</v>
          </cell>
          <cell r="F1966">
            <v>0</v>
          </cell>
          <cell r="G1966" t="str">
            <v>9</v>
          </cell>
          <cell r="H1966">
            <v>801</v>
          </cell>
          <cell r="I1966" t="str">
            <v>ЗАТ "ХК БАНК"</v>
          </cell>
          <cell r="J1966" t="str">
            <v>ЗАТ "ХК БАНК"</v>
          </cell>
          <cell r="K1966" t="str">
            <v>UCNB</v>
          </cell>
          <cell r="L1966" t="str">
            <v>UCNB</v>
          </cell>
          <cell r="M1966">
            <v>3</v>
          </cell>
          <cell r="N1966">
            <v>3</v>
          </cell>
          <cell r="O1966" t="str">
            <v>Управління НБУ в Дніпр.обл.</v>
          </cell>
        </row>
        <row r="1967">
          <cell r="A1967">
            <v>307145</v>
          </cell>
          <cell r="B1967">
            <v>351931</v>
          </cell>
          <cell r="D1967">
            <v>0</v>
          </cell>
          <cell r="E1967">
            <v>209</v>
          </cell>
          <cell r="F1967">
            <v>0</v>
          </cell>
          <cell r="G1967" t="str">
            <v>8</v>
          </cell>
          <cell r="H1967">
            <v>803</v>
          </cell>
          <cell r="I1967" t="str">
            <v>ДН.ФАКБ"ЗОЛОТІ ВОРОТА",М.ДНІПРОП-ВСЬК</v>
          </cell>
          <cell r="J1967" t="str">
            <v>ФАКБ"ЗОЛОТІ ВОРОТА",Дн-ськ</v>
          </cell>
          <cell r="K1967" t="str">
            <v>UCND</v>
          </cell>
          <cell r="L1967" t="str">
            <v>UCND</v>
          </cell>
          <cell r="M1967">
            <v>3</v>
          </cell>
          <cell r="N1967">
            <v>20</v>
          </cell>
          <cell r="O1967" t="str">
            <v>Управління НБУ в Дніпр.обл.</v>
          </cell>
        </row>
        <row r="1968">
          <cell r="A1968">
            <v>307178</v>
          </cell>
          <cell r="B1968">
            <v>300926</v>
          </cell>
          <cell r="D1968">
            <v>0</v>
          </cell>
          <cell r="E1968">
            <v>899</v>
          </cell>
          <cell r="F1968">
            <v>0</v>
          </cell>
          <cell r="G1968" t="str">
            <v>8</v>
          </cell>
          <cell r="H1968">
            <v>822</v>
          </cell>
          <cell r="I1968" t="str">
            <v>ДНІПРОП-СЬКА ОБЛ.ФАТ"УФГ",М.ДН-ДЗЕРЖ.</v>
          </cell>
          <cell r="J1968" t="str">
            <v>Дн-ська обласна ФАТ "УФГ"</v>
          </cell>
          <cell r="K1968" t="str">
            <v>UCW3</v>
          </cell>
          <cell r="L1968" t="str">
            <v>U1WF</v>
          </cell>
          <cell r="M1968">
            <v>3</v>
          </cell>
          <cell r="N1968">
            <v>26</v>
          </cell>
          <cell r="O1968" t="str">
            <v>Управління НБУ в Дніпр.обл.</v>
          </cell>
        </row>
        <row r="1969">
          <cell r="A1969">
            <v>307189</v>
          </cell>
          <cell r="B1969">
            <v>313849</v>
          </cell>
          <cell r="D1969">
            <v>0</v>
          </cell>
          <cell r="E1969">
            <v>101</v>
          </cell>
          <cell r="F1969">
            <v>0</v>
          </cell>
          <cell r="G1969" t="str">
            <v>8</v>
          </cell>
          <cell r="H1969">
            <v>816</v>
          </cell>
          <cell r="I1969" t="str">
            <v>Дн-ка філія АКБ "ІНДУСТРІАЛБАНК"</v>
          </cell>
          <cell r="J1969" t="str">
            <v>ДФ АКБ "ІНДУСТРІАЛБАНК"</v>
          </cell>
          <cell r="K1969" t="str">
            <v>UCNJ</v>
          </cell>
          <cell r="L1969" t="str">
            <v>UCNJ</v>
          </cell>
          <cell r="M1969">
            <v>3</v>
          </cell>
          <cell r="N1969">
            <v>7</v>
          </cell>
          <cell r="O1969" t="str">
            <v>Управління НБУ в Дніпр.обл.</v>
          </cell>
        </row>
        <row r="1970">
          <cell r="A1970">
            <v>307208</v>
          </cell>
          <cell r="B1970">
            <v>321228</v>
          </cell>
          <cell r="D1970">
            <v>0</v>
          </cell>
          <cell r="E1970">
            <v>68</v>
          </cell>
          <cell r="F1970">
            <v>0</v>
          </cell>
          <cell r="G1970" t="str">
            <v>8</v>
          </cell>
          <cell r="H1970">
            <v>848</v>
          </cell>
          <cell r="I1970" t="str">
            <v>ДН.ФІЛІЯ ТОВ"УКРПРОМБАНК", М.ДН-СЬК</v>
          </cell>
          <cell r="J1970" t="str">
            <v>Дніпр.ФТОВ."Укрпромбанк"</v>
          </cell>
          <cell r="K1970" t="str">
            <v>UCNN</v>
          </cell>
          <cell r="L1970" t="str">
            <v>UCNN</v>
          </cell>
          <cell r="M1970">
            <v>3</v>
          </cell>
          <cell r="N1970">
            <v>26</v>
          </cell>
          <cell r="O1970" t="str">
            <v>Управління НБУ в Дніпр.обл.</v>
          </cell>
        </row>
        <row r="1971">
          <cell r="A1971">
            <v>307219</v>
          </cell>
          <cell r="B1971">
            <v>331100</v>
          </cell>
          <cell r="D1971">
            <v>0</v>
          </cell>
          <cell r="E1971">
            <v>198</v>
          </cell>
          <cell r="F1971">
            <v>0</v>
          </cell>
          <cell r="G1971" t="str">
            <v>8</v>
          </cell>
          <cell r="H1971">
            <v>810</v>
          </cell>
          <cell r="I1971" t="str">
            <v>ДН.ФІЛІЯ ВАТАКБ"АВТОКРАЗБАНК",М.ДН-СЬК</v>
          </cell>
          <cell r="J1971" t="str">
            <v>ДПФ ВАТ АКБ "АВТОКРАЗБАНК"</v>
          </cell>
          <cell r="K1971" t="str">
            <v>UCNM</v>
          </cell>
          <cell r="L1971" t="str">
            <v>UCNM</v>
          </cell>
          <cell r="M1971">
            <v>3</v>
          </cell>
          <cell r="N1971">
            <v>16</v>
          </cell>
          <cell r="O1971" t="str">
            <v>Управління НБУ в Дніпр.обл.</v>
          </cell>
        </row>
        <row r="1972">
          <cell r="A1972">
            <v>307220</v>
          </cell>
          <cell r="B1972">
            <v>351760</v>
          </cell>
          <cell r="D1972">
            <v>0</v>
          </cell>
          <cell r="E1972">
            <v>144</v>
          </cell>
          <cell r="F1972">
            <v>0</v>
          </cell>
          <cell r="G1972" t="str">
            <v>8</v>
          </cell>
          <cell r="H1972">
            <v>811</v>
          </cell>
          <cell r="I1972" t="str">
            <v>ДН.ФІЛІЯ АКБ "БАЗИС",М.ДНІПРОПЕТРОВСЬК</v>
          </cell>
          <cell r="J1972" t="str">
            <v>Дн-ська ФАКБ "Базис"</v>
          </cell>
          <cell r="K1972" t="str">
            <v>UCNO</v>
          </cell>
          <cell r="L1972" t="str">
            <v>UCNO</v>
          </cell>
          <cell r="M1972">
            <v>3</v>
          </cell>
          <cell r="N1972">
            <v>20</v>
          </cell>
          <cell r="O1972" t="str">
            <v>Управління НБУ в Дніпр.обл.</v>
          </cell>
        </row>
        <row r="1973">
          <cell r="A1973">
            <v>307231</v>
          </cell>
          <cell r="B1973">
            <v>300131</v>
          </cell>
          <cell r="D1973">
            <v>0</v>
          </cell>
          <cell r="E1973">
            <v>17</v>
          </cell>
          <cell r="F1973">
            <v>0</v>
          </cell>
          <cell r="G1973" t="str">
            <v>8</v>
          </cell>
          <cell r="H1973">
            <v>854</v>
          </cell>
          <cell r="I1973" t="str">
            <v>Ф"ДРРУ"ВАТ"Б"ФІН ТА КР"М.ДНІПРОПЕТРОВС</v>
          </cell>
          <cell r="J1973" t="str">
            <v>Ф"ДРРУ"Банк"Фін та Кред"</v>
          </cell>
          <cell r="K1973" t="str">
            <v>UCNP</v>
          </cell>
          <cell r="L1973" t="str">
            <v>UCNP</v>
          </cell>
          <cell r="M1973">
            <v>3</v>
          </cell>
          <cell r="N1973">
            <v>26</v>
          </cell>
          <cell r="O1973" t="str">
            <v>Управління НБУ в Дніпр.обл.</v>
          </cell>
        </row>
        <row r="1974">
          <cell r="A1974">
            <v>307242</v>
          </cell>
          <cell r="B1974">
            <v>320995</v>
          </cell>
          <cell r="D1974">
            <v>0</v>
          </cell>
          <cell r="E1974">
            <v>228</v>
          </cell>
          <cell r="F1974">
            <v>0</v>
          </cell>
          <cell r="G1974" t="str">
            <v>8</v>
          </cell>
          <cell r="H1974">
            <v>800</v>
          </cell>
          <cell r="I1974" t="str">
            <v>КРИВОРІЗ.ФІЛІЯ ВАТ"УБРП",М.КРИВИЙ РІГ</v>
          </cell>
          <cell r="J1974" t="str">
            <v>Криворізька філія ВАТ "УБРП</v>
          </cell>
          <cell r="K1974" t="str">
            <v>UCNQ</v>
          </cell>
          <cell r="L1974" t="str">
            <v>UCNQ</v>
          </cell>
          <cell r="M1974">
            <v>3</v>
          </cell>
          <cell r="N1974">
            <v>26</v>
          </cell>
          <cell r="O1974" t="str">
            <v>Управління НБУ в Дніпр.обл.</v>
          </cell>
        </row>
        <row r="1975">
          <cell r="A1975">
            <v>307253</v>
          </cell>
          <cell r="B1975">
            <v>300089</v>
          </cell>
          <cell r="D1975">
            <v>0</v>
          </cell>
          <cell r="E1975">
            <v>26</v>
          </cell>
          <cell r="F1975">
            <v>0</v>
          </cell>
          <cell r="G1975" t="str">
            <v>8</v>
          </cell>
          <cell r="H1975">
            <v>814</v>
          </cell>
          <cell r="I1975" t="str">
            <v>Ф.АКБ "ТРАНСБАНК" М.ДНІПРОПЕТРОВСЬК</v>
          </cell>
          <cell r="J1975" t="str">
            <v>Філ.АКБ"Трансб"м.Дніпропетр</v>
          </cell>
          <cell r="K1975" t="str">
            <v>UCNR</v>
          </cell>
          <cell r="L1975" t="str">
            <v>UCNR</v>
          </cell>
          <cell r="M1975">
            <v>3</v>
          </cell>
          <cell r="N1975">
            <v>26</v>
          </cell>
          <cell r="O1975" t="str">
            <v>Управління НБУ в Дніпр.обл.</v>
          </cell>
        </row>
        <row r="1976">
          <cell r="A1976">
            <v>307264</v>
          </cell>
          <cell r="B1976">
            <v>351931</v>
          </cell>
          <cell r="D1976">
            <v>0</v>
          </cell>
          <cell r="E1976">
            <v>209</v>
          </cell>
          <cell r="F1976">
            <v>0</v>
          </cell>
          <cell r="G1976" t="str">
            <v>8</v>
          </cell>
          <cell r="H1976">
            <v>831</v>
          </cell>
          <cell r="I1976" t="str">
            <v>КРИВ. ФАКБ "ЗОЛОТІ ВОРОТА",М.КР. РІГ</v>
          </cell>
          <cell r="J1976" t="str">
            <v>ФАКБ"Золоті ворота",Кр.Ріг</v>
          </cell>
          <cell r="K1976" t="str">
            <v>UCUP</v>
          </cell>
          <cell r="L1976" t="str">
            <v>UCUP</v>
          </cell>
          <cell r="M1976">
            <v>3</v>
          </cell>
          <cell r="N1976">
            <v>20</v>
          </cell>
          <cell r="O1976" t="str">
            <v>Управління НБУ в Дніпр.обл.</v>
          </cell>
        </row>
        <row r="1977">
          <cell r="A1977">
            <v>307286</v>
          </cell>
          <cell r="B1977">
            <v>380399</v>
          </cell>
          <cell r="D1977">
            <v>0</v>
          </cell>
          <cell r="E1977">
            <v>315</v>
          </cell>
          <cell r="F1977">
            <v>0</v>
          </cell>
          <cell r="G1977" t="str">
            <v>8</v>
          </cell>
          <cell r="H1977">
            <v>992</v>
          </cell>
          <cell r="I1977" t="str">
            <v>Ф."ДН.ДИР.ТОВУКБ "КАМБІО",М.ДН-СЬК</v>
          </cell>
          <cell r="J1977" t="str">
            <v>Ф."Дн-ська дир.УКБ"КАМБІО"</v>
          </cell>
          <cell r="K1977" t="str">
            <v>UCWG</v>
          </cell>
          <cell r="L1977" t="str">
            <v>UCWG</v>
          </cell>
          <cell r="M1977">
            <v>3</v>
          </cell>
          <cell r="N1977">
            <v>26</v>
          </cell>
          <cell r="O1977" t="str">
            <v>Управління НБУ в Дніпр.обл.</v>
          </cell>
        </row>
        <row r="1978">
          <cell r="A1978">
            <v>307297</v>
          </cell>
          <cell r="B1978">
            <v>328168</v>
          </cell>
          <cell r="D1978">
            <v>0</v>
          </cell>
          <cell r="E1978">
            <v>105</v>
          </cell>
          <cell r="F1978">
            <v>0</v>
          </cell>
          <cell r="G1978" t="str">
            <v>B</v>
          </cell>
          <cell r="H1978">
            <v>964</v>
          </cell>
          <cell r="I1978" t="str">
            <v>ФIЛIЯ ВАТ "МТБ" У М.ДНIПРОПЕТРОВСЬКУ</v>
          </cell>
          <cell r="J1978" t="str">
            <v>ФВАТ "МТБ", ДНІПРОПЕТРОВСЬК</v>
          </cell>
          <cell r="K1978" t="str">
            <v>UCWH</v>
          </cell>
          <cell r="L1978" t="str">
            <v>UCWH</v>
          </cell>
          <cell r="M1978">
            <v>3</v>
          </cell>
          <cell r="N1978">
            <v>15</v>
          </cell>
          <cell r="O1978" t="str">
            <v>Управління НБУ в Дніпр.обл.</v>
          </cell>
        </row>
        <row r="1979">
          <cell r="A1979">
            <v>307305</v>
          </cell>
          <cell r="B1979">
            <v>307305</v>
          </cell>
          <cell r="C1979" t="str">
            <v>ВАТ АКБ "СИГМАБАНК"</v>
          </cell>
          <cell r="D1979">
            <v>323</v>
          </cell>
          <cell r="E1979">
            <v>323</v>
          </cell>
          <cell r="F1979">
            <v>0</v>
          </cell>
          <cell r="G1979" t="str">
            <v>8</v>
          </cell>
          <cell r="H1979">
            <v>959</v>
          </cell>
          <cell r="I1979" t="str">
            <v>ВАТ АКБ"СИГМАБАНК"М.ДНІПРОПЕТРОВСЬК</v>
          </cell>
          <cell r="J1979" t="str">
            <v>ВАТ АКБ "СИГМАБАНК"</v>
          </cell>
          <cell r="K1979" t="str">
            <v>UCWI</v>
          </cell>
          <cell r="L1979" t="str">
            <v>UCWI</v>
          </cell>
          <cell r="M1979">
            <v>3</v>
          </cell>
          <cell r="N1979">
            <v>3</v>
          </cell>
          <cell r="O1979" t="str">
            <v>Управління НБУ в Дніпр.обл.</v>
          </cell>
        </row>
        <row r="1980">
          <cell r="A1980">
            <v>307316</v>
          </cell>
          <cell r="B1980">
            <v>306759</v>
          </cell>
          <cell r="D1980">
            <v>0</v>
          </cell>
          <cell r="E1980">
            <v>183</v>
          </cell>
          <cell r="F1980">
            <v>0</v>
          </cell>
          <cell r="G1980" t="str">
            <v>8</v>
          </cell>
          <cell r="H1980">
            <v>862</v>
          </cell>
          <cell r="I1980" t="str">
            <v>ДН.ФВАТ КБ "ПРИЧОРНОМОР"Я" М.ДН-СЬК</v>
          </cell>
          <cell r="J1980" t="str">
            <v>Дн.ФВАТ КБ "Причорномор"я"</v>
          </cell>
          <cell r="K1980" t="str">
            <v>UCNV</v>
          </cell>
          <cell r="L1980" t="str">
            <v>UCNV</v>
          </cell>
          <cell r="M1980">
            <v>3</v>
          </cell>
          <cell r="N1980">
            <v>3</v>
          </cell>
          <cell r="O1980" t="str">
            <v>Управління НБУ в Дніпр.обл.</v>
          </cell>
        </row>
        <row r="1981">
          <cell r="A1981">
            <v>307338</v>
          </cell>
          <cell r="B1981">
            <v>334828</v>
          </cell>
          <cell r="D1981">
            <v>0</v>
          </cell>
          <cell r="E1981">
            <v>57</v>
          </cell>
          <cell r="F1981">
            <v>0</v>
          </cell>
          <cell r="G1981" t="str">
            <v>8</v>
          </cell>
          <cell r="H1981">
            <v>965</v>
          </cell>
          <cell r="I1981" t="str">
            <v>ФІЛІЯ N4 ВАТ "АКБ "КАПІТАЛ"У М.ДН-СЬКУ</v>
          </cell>
          <cell r="J1981" t="str">
            <v>Ф.N4"АКБ Капітал"Дн-ськ</v>
          </cell>
          <cell r="K1981" t="str">
            <v>UCWK</v>
          </cell>
          <cell r="L1981" t="str">
            <v>UCWK</v>
          </cell>
          <cell r="M1981">
            <v>3</v>
          </cell>
          <cell r="N1981">
            <v>4</v>
          </cell>
          <cell r="O1981" t="str">
            <v>Управління НБУ в Дніпр.обл.</v>
          </cell>
        </row>
        <row r="1982">
          <cell r="A1982">
            <v>307349</v>
          </cell>
          <cell r="B1982">
            <v>305987</v>
          </cell>
          <cell r="D1982">
            <v>0</v>
          </cell>
          <cell r="E1982">
            <v>47</v>
          </cell>
          <cell r="F1982">
            <v>0</v>
          </cell>
          <cell r="G1982" t="str">
            <v>8</v>
          </cell>
          <cell r="H1982">
            <v>979</v>
          </cell>
          <cell r="I1982" t="str">
            <v>ДНІПРОПЕТРОВСЬКА ФЗАТ"ФСБАНК",М.ДН-СЬК</v>
          </cell>
          <cell r="J1982" t="str">
            <v>Дніпропетров.Ф.ЗАТ "ФСБанк"</v>
          </cell>
          <cell r="K1982" t="str">
            <v>UCWL</v>
          </cell>
          <cell r="L1982" t="str">
            <v>UCWL</v>
          </cell>
          <cell r="M1982">
            <v>3</v>
          </cell>
          <cell r="N1982">
            <v>3</v>
          </cell>
          <cell r="O1982" t="str">
            <v>Управління НБУ в Дніпр.обл.</v>
          </cell>
        </row>
        <row r="1983">
          <cell r="A1983">
            <v>307350</v>
          </cell>
          <cell r="B1983">
            <v>307350</v>
          </cell>
          <cell r="C1983" t="str">
            <v>ЗАТ"АКБ "КОНКОРД"</v>
          </cell>
          <cell r="D1983">
            <v>326</v>
          </cell>
          <cell r="E1983">
            <v>326</v>
          </cell>
          <cell r="F1983">
            <v>0</v>
          </cell>
          <cell r="G1983" t="str">
            <v>8</v>
          </cell>
          <cell r="H1983">
            <v>433</v>
          </cell>
          <cell r="I1983" t="str">
            <v>ЗАТ"АКБ"КОНКОРД" У М.ДНІПРОПЕТРОВСЬКУ</v>
          </cell>
          <cell r="J1983" t="str">
            <v>ЗАТ"АКБ "КОНКОРД"</v>
          </cell>
          <cell r="K1983" t="str">
            <v>UCWM</v>
          </cell>
          <cell r="L1983" t="str">
            <v>UCWM</v>
          </cell>
          <cell r="M1983">
            <v>3</v>
          </cell>
          <cell r="N1983">
            <v>3</v>
          </cell>
          <cell r="O1983" t="str">
            <v>Управління НБУ в Дніпр.обл.</v>
          </cell>
        </row>
        <row r="1984">
          <cell r="A1984">
            <v>307361</v>
          </cell>
          <cell r="B1984">
            <v>321466</v>
          </cell>
          <cell r="D1984">
            <v>0</v>
          </cell>
          <cell r="E1984">
            <v>74</v>
          </cell>
          <cell r="F1984">
            <v>0</v>
          </cell>
          <cell r="G1984" t="str">
            <v>8</v>
          </cell>
          <cell r="H1984">
            <v>503</v>
          </cell>
          <cell r="I1984" t="str">
            <v>ДНІПР.ФВАТКБ"НАЦ.СТАНДАРТ"М.ДНІПРОПЕТР</v>
          </cell>
          <cell r="J1984" t="str">
            <v>Дніпр.ФВАТКБ"Нац.стандарт"</v>
          </cell>
          <cell r="K1984" t="str">
            <v>UCFJ</v>
          </cell>
          <cell r="L1984" t="str">
            <v>UCFJ</v>
          </cell>
          <cell r="M1984">
            <v>3</v>
          </cell>
          <cell r="N1984">
            <v>26</v>
          </cell>
          <cell r="O1984" t="str">
            <v>Управління НБУ в Дніпр.обл.</v>
          </cell>
        </row>
        <row r="1985">
          <cell r="A1985">
            <v>307372</v>
          </cell>
          <cell r="B1985">
            <v>300670</v>
          </cell>
          <cell r="D1985">
            <v>0</v>
          </cell>
          <cell r="E1985">
            <v>202</v>
          </cell>
          <cell r="F1985">
            <v>0</v>
          </cell>
          <cell r="G1985" t="str">
            <v>8</v>
          </cell>
          <cell r="H1985">
            <v>204</v>
          </cell>
          <cell r="I1985" t="str">
            <v>ДН.Ф. ВАТКБ"ХРЕЩАТИК"М.ДНІПРОПЕТРОВСЬК</v>
          </cell>
          <cell r="J1985" t="str">
            <v>Дн.ф. ВАТ КБ "Хрещатик"</v>
          </cell>
          <cell r="K1985" t="str">
            <v>UCOM</v>
          </cell>
          <cell r="L1985" t="str">
            <v>UCOM</v>
          </cell>
          <cell r="M1985">
            <v>3</v>
          </cell>
          <cell r="N1985">
            <v>26</v>
          </cell>
          <cell r="O1985" t="str">
            <v>Управління НБУ в Дніпр.обл.</v>
          </cell>
        </row>
        <row r="1986">
          <cell r="A1986">
            <v>307394</v>
          </cell>
          <cell r="B1986">
            <v>307394</v>
          </cell>
          <cell r="C1986" t="str">
            <v>ВАТ "АКТАБАНК"</v>
          </cell>
          <cell r="D1986">
            <v>390</v>
          </cell>
          <cell r="E1986">
            <v>390</v>
          </cell>
          <cell r="F1986">
            <v>0</v>
          </cell>
          <cell r="G1986" t="str">
            <v>8</v>
          </cell>
          <cell r="H1986">
            <v>305</v>
          </cell>
          <cell r="I1986" t="str">
            <v>ВАТ "АКТАБАНК"</v>
          </cell>
          <cell r="J1986" t="str">
            <v>ВАТ "АКТАБАНК"</v>
          </cell>
          <cell r="K1986" t="str">
            <v>UCXL</v>
          </cell>
          <cell r="L1986" t="str">
            <v>UCXL</v>
          </cell>
          <cell r="M1986">
            <v>3</v>
          </cell>
          <cell r="N1986">
            <v>3</v>
          </cell>
          <cell r="O1986" t="str">
            <v>Управління НБУ в Дніпр.обл.</v>
          </cell>
        </row>
        <row r="1987">
          <cell r="A1987">
            <v>307402</v>
          </cell>
          <cell r="B1987">
            <v>300272</v>
          </cell>
          <cell r="D1987">
            <v>0</v>
          </cell>
          <cell r="E1987">
            <v>31</v>
          </cell>
          <cell r="F1987">
            <v>0</v>
          </cell>
          <cell r="G1987" t="str">
            <v>B</v>
          </cell>
          <cell r="H1987">
            <v>205</v>
          </cell>
          <cell r="I1987" t="str">
            <v>ФІЛІЯ АБ"ЕНЕРГОБАНК"М.ДНІПРОПЕТРОВСЬК</v>
          </cell>
          <cell r="J1987" t="str">
            <v>ФАБ "Енергобанк"м.Дніпропет</v>
          </cell>
          <cell r="K1987" t="str">
            <v>UCXQ</v>
          </cell>
          <cell r="L1987" t="str">
            <v>UCXQ</v>
          </cell>
          <cell r="M1987">
            <v>3</v>
          </cell>
          <cell r="N1987">
            <v>26</v>
          </cell>
          <cell r="O1987" t="str">
            <v>Управління НБУ в Дніпр.обл.</v>
          </cell>
        </row>
        <row r="1988">
          <cell r="A1988">
            <v>307413</v>
          </cell>
          <cell r="B1988">
            <v>300904</v>
          </cell>
          <cell r="D1988">
            <v>0</v>
          </cell>
          <cell r="E1988">
            <v>304</v>
          </cell>
          <cell r="F1988">
            <v>0</v>
          </cell>
          <cell r="G1988" t="str">
            <v>8</v>
          </cell>
          <cell r="H1988">
            <v>505</v>
          </cell>
          <cell r="I1988" t="str">
            <v>ДНІПРОПЕТР.ФІЛІЯ ТОВ"ФОРТУНА-БАНК"</v>
          </cell>
          <cell r="J1988" t="str">
            <v>Дніпро ф"Фортуна-банк"</v>
          </cell>
          <cell r="K1988" t="str">
            <v>UCXR</v>
          </cell>
          <cell r="L1988" t="str">
            <v>UCXR</v>
          </cell>
          <cell r="M1988">
            <v>3</v>
          </cell>
          <cell r="N1988">
            <v>26</v>
          </cell>
          <cell r="O1988" t="str">
            <v>Управління НБУ в Дніпр.обл.</v>
          </cell>
        </row>
        <row r="1989">
          <cell r="A1989">
            <v>307770</v>
          </cell>
          <cell r="B1989">
            <v>307770</v>
          </cell>
          <cell r="C1989" t="str">
            <v>ЗАТ "А-БАНК"</v>
          </cell>
          <cell r="D1989">
            <v>96</v>
          </cell>
          <cell r="E1989">
            <v>96</v>
          </cell>
          <cell r="F1989">
            <v>0</v>
          </cell>
          <cell r="G1989" t="str">
            <v>8</v>
          </cell>
          <cell r="H1989">
            <v>304</v>
          </cell>
          <cell r="I1989" t="str">
            <v>ЗАТ "А-БАНК"М.ДНІПРОПЕТРОВСЬК</v>
          </cell>
          <cell r="J1989" t="str">
            <v>ЗАТ "А-БАНК"</v>
          </cell>
          <cell r="K1989" t="str">
            <v>UCOU</v>
          </cell>
          <cell r="L1989" t="str">
            <v>UCOU</v>
          </cell>
          <cell r="M1989">
            <v>3</v>
          </cell>
          <cell r="N1989">
            <v>3</v>
          </cell>
          <cell r="O1989" t="str">
            <v>Управління НБУ в Дніпр.обл.</v>
          </cell>
        </row>
        <row r="1990">
          <cell r="A1990">
            <v>308047</v>
          </cell>
          <cell r="B1990">
            <v>380537</v>
          </cell>
          <cell r="D1990">
            <v>0</v>
          </cell>
          <cell r="E1990">
            <v>76</v>
          </cell>
          <cell r="F1990">
            <v>0</v>
          </cell>
          <cell r="G1990" t="str">
            <v>B</v>
          </cell>
          <cell r="H1990">
            <v>935</v>
          </cell>
          <cell r="I1990" t="str">
            <v>КРИМ.Ф. ВАТ"ВІЕЙБІБАНК"М.СІМФЕРОПОЛЬ</v>
          </cell>
          <cell r="J1990" t="str">
            <v>Крим.Ф.ВАТ"ВІЕЙБІБАНК"</v>
          </cell>
          <cell r="K1990" t="str">
            <v>ULUQ</v>
          </cell>
          <cell r="L1990" t="str">
            <v>ULUQ</v>
          </cell>
          <cell r="M1990">
            <v>11</v>
          </cell>
          <cell r="N1990">
            <v>26</v>
          </cell>
          <cell r="O1990" t="str">
            <v>ГУ НБУ В АРК М.СІМФЕРОПОЛЬ</v>
          </cell>
        </row>
        <row r="1991">
          <cell r="A1991">
            <v>308070</v>
          </cell>
          <cell r="B1991">
            <v>325569</v>
          </cell>
          <cell r="D1991">
            <v>0</v>
          </cell>
          <cell r="E1991">
            <v>93</v>
          </cell>
          <cell r="F1991">
            <v>0</v>
          </cell>
          <cell r="G1991" t="str">
            <v>8</v>
          </cell>
          <cell r="H1991">
            <v>200</v>
          </cell>
          <cell r="I1991" t="str">
            <v>Сімферопольська ф-я ВАТ СКБ "Дністер"</v>
          </cell>
          <cell r="J1991" t="str">
            <v>Сімф.ф-я ВАТ СКБ "Дністер"</v>
          </cell>
          <cell r="K1991" t="str">
            <v>ULFA</v>
          </cell>
          <cell r="L1991" t="str">
            <v>ULFA</v>
          </cell>
          <cell r="M1991">
            <v>11</v>
          </cell>
          <cell r="N1991">
            <v>13</v>
          </cell>
          <cell r="O1991" t="str">
            <v>ГУ НБУ В АРК М.СІМФЕРОПОЛЬ</v>
          </cell>
        </row>
        <row r="1992">
          <cell r="A1992">
            <v>308092</v>
          </cell>
          <cell r="B1992">
            <v>334851</v>
          </cell>
          <cell r="D1992">
            <v>0</v>
          </cell>
          <cell r="E1992">
            <v>115</v>
          </cell>
          <cell r="F1992">
            <v>0</v>
          </cell>
          <cell r="G1992" t="str">
            <v>8</v>
          </cell>
          <cell r="H1992">
            <v>204</v>
          </cell>
          <cell r="I1992" t="str">
            <v>ФІЛІЯ ЗАТ "ПУМБ" В М. СЕВАСТОПОЛІ</v>
          </cell>
          <cell r="J1992" t="str">
            <v>Філія ПУМБ в м.Севастополі</v>
          </cell>
          <cell r="K1992" t="str">
            <v>ULOA</v>
          </cell>
          <cell r="L1992" t="str">
            <v>ULOA</v>
          </cell>
          <cell r="M1992">
            <v>29</v>
          </cell>
          <cell r="N1992">
            <v>4</v>
          </cell>
          <cell r="O1992" t="str">
            <v>Севастополь</v>
          </cell>
        </row>
        <row r="1993">
          <cell r="A1993">
            <v>308100</v>
          </cell>
          <cell r="B1993">
            <v>351588</v>
          </cell>
          <cell r="D1993">
            <v>0</v>
          </cell>
          <cell r="E1993">
            <v>124</v>
          </cell>
          <cell r="F1993">
            <v>0</v>
          </cell>
          <cell r="G1993" t="str">
            <v>8</v>
          </cell>
          <cell r="H1993">
            <v>205</v>
          </cell>
          <cell r="I1993" t="str">
            <v>Севастопольська філія ВАТ РЕАЛ БАНК</v>
          </cell>
          <cell r="J1993" t="str">
            <v>Севастоп. філ. ВАТ РЕАЛБАНК</v>
          </cell>
          <cell r="K1993" t="str">
            <v>ULVV</v>
          </cell>
          <cell r="L1993" t="str">
            <v>ULVV</v>
          </cell>
          <cell r="M1993">
            <v>29</v>
          </cell>
          <cell r="N1993">
            <v>20</v>
          </cell>
          <cell r="O1993" t="str">
            <v>Севастополь</v>
          </cell>
        </row>
        <row r="1994">
          <cell r="A1994">
            <v>308304</v>
          </cell>
          <cell r="B1994">
            <v>328384</v>
          </cell>
          <cell r="D1994">
            <v>0</v>
          </cell>
          <cell r="E1994">
            <v>258</v>
          </cell>
          <cell r="F1994">
            <v>0</v>
          </cell>
          <cell r="G1994" t="str">
            <v>8</v>
          </cell>
          <cell r="H1994">
            <v>453</v>
          </cell>
          <cell r="I1994" t="str">
            <v>ФІЛІЯ АКБ "ІМЕКСБАНК" В АРК</v>
          </cell>
          <cell r="J1994" t="str">
            <v>Ф АКБ "ІМЕКСБАНК" В АРК</v>
          </cell>
          <cell r="K1994" t="str">
            <v>ULUX</v>
          </cell>
          <cell r="L1994" t="str">
            <v>ULUX</v>
          </cell>
          <cell r="M1994">
            <v>11</v>
          </cell>
          <cell r="N1994">
            <v>15</v>
          </cell>
          <cell r="O1994" t="str">
            <v>ГУ НБУ В АРК М.СІМФЕРОПОЛЬ</v>
          </cell>
        </row>
        <row r="1995">
          <cell r="A1995">
            <v>311034</v>
          </cell>
          <cell r="B1995">
            <v>300001</v>
          </cell>
          <cell r="D1995">
            <v>0</v>
          </cell>
          <cell r="E1995">
            <v>1</v>
          </cell>
          <cell r="F1995">
            <v>0</v>
          </cell>
          <cell r="G1995" t="str">
            <v>1</v>
          </cell>
          <cell r="H1995">
            <v>105</v>
          </cell>
          <cell r="I1995" t="str">
            <v>УПРАВЛІННЯ НБУ В ЖИТОМИРСЬКИЙ ОБЛАСТІ</v>
          </cell>
          <cell r="J1995" t="str">
            <v>Упр. НБУ в Житомир. обл.</v>
          </cell>
          <cell r="K1995" t="str">
            <v>UEH0</v>
          </cell>
          <cell r="L1995" t="str">
            <v>UEH0</v>
          </cell>
          <cell r="M1995">
            <v>5</v>
          </cell>
          <cell r="N1995">
            <v>27</v>
          </cell>
          <cell r="O1995" t="str">
            <v>Управління НБУ в Житом.обл.</v>
          </cell>
        </row>
        <row r="1996">
          <cell r="A1996">
            <v>311056</v>
          </cell>
          <cell r="B1996">
            <v>300012</v>
          </cell>
          <cell r="D1996">
            <v>0</v>
          </cell>
          <cell r="E1996">
            <v>3</v>
          </cell>
          <cell r="F1996">
            <v>0</v>
          </cell>
          <cell r="G1996" t="str">
            <v>3</v>
          </cell>
          <cell r="H1996">
            <v>312</v>
          </cell>
          <cell r="I1996" t="str">
            <v>Ф."ВІДДІЛ. ПРОМІНВЕСТБАНКУ, М.ЖИТОМИР"</v>
          </cell>
          <cell r="J1996" t="str">
            <v>Ф."ВІДДІЛЕН.ПІБ,М. ЖИТОМИР"</v>
          </cell>
          <cell r="K1996" t="str">
            <v>UEAA</v>
          </cell>
          <cell r="L1996" t="str">
            <v>UEA0</v>
          </cell>
          <cell r="M1996">
            <v>5</v>
          </cell>
          <cell r="N1996">
            <v>26</v>
          </cell>
          <cell r="O1996" t="str">
            <v>Управління НБУ в Житом.обл.</v>
          </cell>
        </row>
        <row r="1997">
          <cell r="A1997">
            <v>311272</v>
          </cell>
          <cell r="B1997">
            <v>300023</v>
          </cell>
          <cell r="D1997">
            <v>0</v>
          </cell>
          <cell r="E1997">
            <v>5</v>
          </cell>
          <cell r="F1997">
            <v>0</v>
          </cell>
          <cell r="G1997" t="str">
            <v>5</v>
          </cell>
          <cell r="H1997">
            <v>523</v>
          </cell>
          <cell r="I1997" t="str">
            <v>ЖИТОМИРСЬКА ОБЛ.Ф.АКБ"УСБ"М.ЖИТОМИР</v>
          </cell>
          <cell r="J1997" t="str">
            <v>Житомирська обл.ФАКБ"УСБ"</v>
          </cell>
          <cell r="K1997" t="str">
            <v>UECA</v>
          </cell>
          <cell r="L1997" t="str">
            <v>UECA</v>
          </cell>
          <cell r="M1997">
            <v>5</v>
          </cell>
          <cell r="N1997">
            <v>26</v>
          </cell>
          <cell r="O1997" t="str">
            <v>Управління НБУ в Житом.обл.</v>
          </cell>
        </row>
        <row r="1998">
          <cell r="A1998">
            <v>311324</v>
          </cell>
          <cell r="B1998">
            <v>322313</v>
          </cell>
          <cell r="D1998">
            <v>0</v>
          </cell>
          <cell r="E1998">
            <v>2</v>
          </cell>
          <cell r="F1998">
            <v>0</v>
          </cell>
          <cell r="G1998" t="str">
            <v>2</v>
          </cell>
          <cell r="H1998">
            <v>206</v>
          </cell>
          <cell r="I1998" t="str">
            <v>Ф-Я ВАТ "УКРЕКСІМБАНК", М.ЖИТОМИР</v>
          </cell>
          <cell r="J1998" t="str">
            <v>Ф-я Укрексімбанк, Житомир</v>
          </cell>
          <cell r="K1998" t="str">
            <v>UEGA</v>
          </cell>
          <cell r="L1998" t="str">
            <v>UEGA</v>
          </cell>
          <cell r="M1998">
            <v>5</v>
          </cell>
          <cell r="N1998">
            <v>26</v>
          </cell>
          <cell r="O1998" t="str">
            <v>Управління НБУ в Житом.обл.</v>
          </cell>
        </row>
        <row r="1999">
          <cell r="A1999">
            <v>311346</v>
          </cell>
          <cell r="B1999">
            <v>321767</v>
          </cell>
          <cell r="D1999">
            <v>0</v>
          </cell>
          <cell r="E1999">
            <v>42</v>
          </cell>
          <cell r="F1999">
            <v>0</v>
          </cell>
          <cell r="G1999" t="str">
            <v>B</v>
          </cell>
          <cell r="H1999">
            <v>716</v>
          </cell>
          <cell r="I1999" t="str">
            <v>ЖИТОМИРСЬКА Ф ВАТ ВТБ Банк , М.ЖИТОМИР</v>
          </cell>
          <cell r="J1999" t="str">
            <v>Житомирська Ф ВАТ ВТБ Банк</v>
          </cell>
          <cell r="K1999" t="str">
            <v>UEIQ</v>
          </cell>
          <cell r="L1999" t="str">
            <v>UEIQ</v>
          </cell>
          <cell r="M1999">
            <v>5</v>
          </cell>
          <cell r="N1999">
            <v>26</v>
          </cell>
          <cell r="O1999" t="str">
            <v>Управління НБУ в Житом.обл.</v>
          </cell>
        </row>
        <row r="2000">
          <cell r="A2000">
            <v>311391</v>
          </cell>
          <cell r="B2000">
            <v>300012</v>
          </cell>
          <cell r="D2000">
            <v>0</v>
          </cell>
          <cell r="E2000">
            <v>3</v>
          </cell>
          <cell r="F2000">
            <v>0</v>
          </cell>
          <cell r="G2000" t="str">
            <v>3</v>
          </cell>
          <cell r="H2000">
            <v>317</v>
          </cell>
          <cell r="I2000" t="str">
            <v>Ф."В.ПІБ В М.КОРОСТЕНЬ ЖИТОМИРСЬК.ОБЛ"</v>
          </cell>
          <cell r="J2000" t="str">
            <v>Ф-Я ВІД.ПІБ В М.КОРОСТЕНЬ</v>
          </cell>
          <cell r="K2000" t="str">
            <v>UEAC</v>
          </cell>
          <cell r="L2000" t="str">
            <v>UEA0</v>
          </cell>
          <cell r="M2000">
            <v>5</v>
          </cell>
          <cell r="N2000">
            <v>26</v>
          </cell>
          <cell r="O2000" t="str">
            <v>Управління НБУ в Житом.обл.</v>
          </cell>
        </row>
        <row r="2001">
          <cell r="A2001">
            <v>311409</v>
          </cell>
          <cell r="B2001">
            <v>305299</v>
          </cell>
          <cell r="D2001">
            <v>0</v>
          </cell>
          <cell r="E2001">
            <v>46</v>
          </cell>
          <cell r="F2001">
            <v>0</v>
          </cell>
          <cell r="G2001" t="str">
            <v>A</v>
          </cell>
          <cell r="H2001">
            <v>719</v>
          </cell>
          <cell r="I2001" t="str">
            <v>ЖИТОМИРСЬКА ФІЛ. ПРИВАТБАНКУ,М.ЖИТОМИР</v>
          </cell>
          <cell r="J2001" t="str">
            <v>Житомирська ф-яПриватБанку</v>
          </cell>
          <cell r="K2001" t="str">
            <v>UEIR</v>
          </cell>
          <cell r="L2001" t="str">
            <v>UEIR</v>
          </cell>
          <cell r="M2001">
            <v>5</v>
          </cell>
          <cell r="N2001">
            <v>3</v>
          </cell>
          <cell r="O2001" t="str">
            <v>Управління НБУ в Житом.обл.</v>
          </cell>
        </row>
        <row r="2002">
          <cell r="A2002">
            <v>311432</v>
          </cell>
          <cell r="B2002">
            <v>300078</v>
          </cell>
          <cell r="D2002">
            <v>0</v>
          </cell>
          <cell r="E2002">
            <v>15</v>
          </cell>
          <cell r="F2002">
            <v>0</v>
          </cell>
          <cell r="G2002" t="str">
            <v>8</v>
          </cell>
          <cell r="H2002">
            <v>709</v>
          </cell>
          <cell r="I2002" t="str">
            <v>ФІЛІЯ АТ "ГРАДОБАНК" У М.ЖИТОМИРІ</v>
          </cell>
          <cell r="J2002" t="str">
            <v>ФАТ  "ГРАДОБАНК", Житомир</v>
          </cell>
          <cell r="K2002" t="str">
            <v>UEIU</v>
          </cell>
          <cell r="L2002" t="str">
            <v>UEIU</v>
          </cell>
          <cell r="M2002">
            <v>5</v>
          </cell>
          <cell r="N2002">
            <v>26</v>
          </cell>
          <cell r="O2002" t="str">
            <v>Управління НБУ в Житом.обл.</v>
          </cell>
        </row>
        <row r="2003">
          <cell r="A2003">
            <v>311528</v>
          </cell>
          <cell r="B2003">
            <v>300335</v>
          </cell>
          <cell r="D2003">
            <v>0</v>
          </cell>
          <cell r="E2003">
            <v>36</v>
          </cell>
          <cell r="F2003">
            <v>0</v>
          </cell>
          <cell r="G2003" t="str">
            <v>7</v>
          </cell>
          <cell r="H2003">
            <v>718</v>
          </cell>
          <cell r="I2003" t="str">
            <v>ЖИТ.ОД"РАЙФФАЙЗЕН БАНК АВАЛЬ"М.ЖИТОМИР</v>
          </cell>
          <cell r="J2003" t="str">
            <v>ОД "Райффайзен Банк Аваль"</v>
          </cell>
          <cell r="K2003" t="str">
            <v>UEIZ</v>
          </cell>
          <cell r="L2003" t="str">
            <v>UEIZ</v>
          </cell>
          <cell r="M2003">
            <v>5</v>
          </cell>
          <cell r="N2003">
            <v>26</v>
          </cell>
          <cell r="O2003" t="str">
            <v>Управління НБУ в Житом.обл.</v>
          </cell>
        </row>
        <row r="2004">
          <cell r="A2004">
            <v>311584</v>
          </cell>
          <cell r="B2004">
            <v>300142</v>
          </cell>
          <cell r="D2004">
            <v>0</v>
          </cell>
          <cell r="E2004">
            <v>18</v>
          </cell>
          <cell r="F2004">
            <v>0</v>
          </cell>
          <cell r="G2004" t="str">
            <v>8</v>
          </cell>
          <cell r="H2004">
            <v>714</v>
          </cell>
          <cell r="I2004" t="str">
            <v>ЖИТОМИРСЬКА ФАТ"УКРIHБАHК" М.ЖИТОМИР</v>
          </cell>
          <cell r="J2004" t="str">
            <v>Житомирська ФАТ"Укрінбанк"</v>
          </cell>
          <cell r="K2004" t="str">
            <v>UEJD</v>
          </cell>
          <cell r="L2004" t="str">
            <v>UEJD</v>
          </cell>
          <cell r="M2004">
            <v>5</v>
          </cell>
          <cell r="N2004">
            <v>26</v>
          </cell>
          <cell r="O2004" t="str">
            <v>Управління НБУ в Житом.обл.</v>
          </cell>
        </row>
        <row r="2005">
          <cell r="A2005">
            <v>311603</v>
          </cell>
          <cell r="B2005">
            <v>300272</v>
          </cell>
          <cell r="D2005">
            <v>0</v>
          </cell>
          <cell r="E2005">
            <v>31</v>
          </cell>
          <cell r="F2005">
            <v>0</v>
          </cell>
          <cell r="G2005" t="str">
            <v>B</v>
          </cell>
          <cell r="H2005">
            <v>726</v>
          </cell>
          <cell r="I2005" t="str">
            <v>ФІЛІЯ АБ "ЕНЕРГОБАНК" У М.ЖИТОМИРІ</v>
          </cell>
          <cell r="J2005" t="str">
            <v>ФАБ"Енергобанк"вм.Житомирі</v>
          </cell>
          <cell r="K2005" t="str">
            <v>UEJE</v>
          </cell>
          <cell r="L2005" t="str">
            <v>UEJE</v>
          </cell>
          <cell r="M2005">
            <v>5</v>
          </cell>
          <cell r="N2005">
            <v>26</v>
          </cell>
          <cell r="O2005" t="str">
            <v>Управління НБУ в Житом.обл.</v>
          </cell>
        </row>
        <row r="2006">
          <cell r="A2006">
            <v>311647</v>
          </cell>
          <cell r="B2006">
            <v>300465</v>
          </cell>
          <cell r="D2006">
            <v>0</v>
          </cell>
          <cell r="E2006">
            <v>6</v>
          </cell>
          <cell r="F2006">
            <v>0</v>
          </cell>
          <cell r="G2006" t="str">
            <v>6</v>
          </cell>
          <cell r="H2006">
            <v>603</v>
          </cell>
          <cell r="I2006" t="str">
            <v>ФЖИТОМИРСЬКЕ ОБЛАСНЕ ВАТОЩАД М.ЖИТОМИР</v>
          </cell>
          <cell r="J2006" t="str">
            <v>ФЖитомирське обласнеВАТОщад</v>
          </cell>
          <cell r="K2006" t="str">
            <v>UELA</v>
          </cell>
          <cell r="L2006" t="str">
            <v>UELA</v>
          </cell>
          <cell r="M2006">
            <v>5</v>
          </cell>
          <cell r="N2006">
            <v>26</v>
          </cell>
          <cell r="O2006" t="str">
            <v>Управління НБУ в Житом.обл.</v>
          </cell>
        </row>
        <row r="2007">
          <cell r="A2007">
            <v>311670</v>
          </cell>
          <cell r="B2007">
            <v>303484</v>
          </cell>
          <cell r="D2007">
            <v>0</v>
          </cell>
          <cell r="E2007">
            <v>273</v>
          </cell>
          <cell r="F2007">
            <v>0</v>
          </cell>
          <cell r="G2007" t="str">
            <v>8</v>
          </cell>
          <cell r="H2007">
            <v>749</v>
          </cell>
          <cell r="I2007" t="str">
            <v>Житомирська Ф.КБ"Західінкомбанк"ТзОВ</v>
          </cell>
          <cell r="J2007" t="str">
            <v>ЖФ КБ "Західінкомбанк" ТзОВ</v>
          </cell>
          <cell r="K2007" t="str">
            <v>UEJJ</v>
          </cell>
          <cell r="L2007" t="str">
            <v>UEJJ</v>
          </cell>
          <cell r="M2007">
            <v>5</v>
          </cell>
          <cell r="N2007">
            <v>2</v>
          </cell>
          <cell r="O2007" t="str">
            <v>Управління НБУ в Житом.обл.</v>
          </cell>
        </row>
        <row r="2008">
          <cell r="A2008">
            <v>311692</v>
          </cell>
          <cell r="B2008">
            <v>322625</v>
          </cell>
          <cell r="D2008">
            <v>0</v>
          </cell>
          <cell r="E2008">
            <v>222</v>
          </cell>
          <cell r="F2008">
            <v>0</v>
          </cell>
          <cell r="G2008" t="str">
            <v>8</v>
          </cell>
          <cell r="H2008">
            <v>738</v>
          </cell>
          <cell r="I2008" t="str">
            <v>ЖФ АБ"УКООПСПІЛКА"</v>
          </cell>
          <cell r="J2008" t="str">
            <v>ЖФ АБ "Укоопспілка"</v>
          </cell>
          <cell r="K2008" t="str">
            <v>UEIO</v>
          </cell>
          <cell r="L2008" t="str">
            <v>UEIO</v>
          </cell>
          <cell r="M2008">
            <v>5</v>
          </cell>
          <cell r="N2008">
            <v>26</v>
          </cell>
          <cell r="O2008" t="str">
            <v>Управління НБУ в Житом.обл.</v>
          </cell>
        </row>
        <row r="2009">
          <cell r="A2009">
            <v>311711</v>
          </cell>
          <cell r="B2009">
            <v>300012</v>
          </cell>
          <cell r="D2009">
            <v>0</v>
          </cell>
          <cell r="E2009">
            <v>3</v>
          </cell>
          <cell r="F2009">
            <v>0</v>
          </cell>
          <cell r="G2009" t="str">
            <v>3</v>
          </cell>
          <cell r="H2009">
            <v>304</v>
          </cell>
          <cell r="I2009" t="str">
            <v>Ф."В.ПІБ В М.НОВ-ВОЛИНСЬК ЖИТОМИР.ОБЛ"</v>
          </cell>
          <cell r="J2009" t="str">
            <v>Ф-Я ВІД.ПІБ В М.НОВОГР-ВОЛ.</v>
          </cell>
          <cell r="K2009" t="str">
            <v>UEAG</v>
          </cell>
          <cell r="L2009" t="str">
            <v>UEA0</v>
          </cell>
          <cell r="M2009">
            <v>5</v>
          </cell>
          <cell r="N2009">
            <v>26</v>
          </cell>
          <cell r="O2009" t="str">
            <v>Управління НБУ в Житом.обл.</v>
          </cell>
        </row>
        <row r="2010">
          <cell r="A2010">
            <v>311722</v>
          </cell>
          <cell r="B2010">
            <v>320702</v>
          </cell>
          <cell r="D2010">
            <v>0</v>
          </cell>
          <cell r="E2010">
            <v>277</v>
          </cell>
          <cell r="F2010">
            <v>0</v>
          </cell>
          <cell r="G2010" t="str">
            <v>8</v>
          </cell>
          <cell r="H2010">
            <v>741</v>
          </cell>
          <cell r="I2010" t="str">
            <v>Ф.АКБ"НАЦ. КРЕДИТ" В М.ЖИТОМИР</v>
          </cell>
          <cell r="J2010" t="str">
            <v>ФАКБ "Нац.Кред" в м.Житомир</v>
          </cell>
          <cell r="K2010" t="str">
            <v>UECD</v>
          </cell>
          <cell r="L2010" t="str">
            <v>UECD</v>
          </cell>
          <cell r="M2010">
            <v>5</v>
          </cell>
          <cell r="N2010">
            <v>26</v>
          </cell>
          <cell r="O2010" t="str">
            <v>Управління НБУ в Житом.обл.</v>
          </cell>
        </row>
        <row r="2011">
          <cell r="A2011">
            <v>311744</v>
          </cell>
          <cell r="B2011">
            <v>305299</v>
          </cell>
          <cell r="D2011">
            <v>0</v>
          </cell>
          <cell r="E2011">
            <v>46</v>
          </cell>
          <cell r="F2011">
            <v>0</v>
          </cell>
          <cell r="G2011" t="str">
            <v>A</v>
          </cell>
          <cell r="H2011">
            <v>730</v>
          </cell>
          <cell r="I2011" t="str">
            <v>ЖИТОМИРСЬКЕ РУ ПРИВАТБАНКУ М.ЖИТОМИР</v>
          </cell>
          <cell r="J2011" t="str">
            <v>Житомирське РУ ПРИВАТБАНКУ</v>
          </cell>
          <cell r="K2011" t="str">
            <v>UEJO</v>
          </cell>
          <cell r="L2011" t="str">
            <v>UEJO</v>
          </cell>
          <cell r="M2011">
            <v>5</v>
          </cell>
          <cell r="N2011">
            <v>3</v>
          </cell>
          <cell r="O2011" t="str">
            <v>Управління НБУ в Житом.обл.</v>
          </cell>
        </row>
        <row r="2012">
          <cell r="A2012">
            <v>311755</v>
          </cell>
          <cell r="B2012">
            <v>300614</v>
          </cell>
          <cell r="D2012">
            <v>0</v>
          </cell>
          <cell r="E2012">
            <v>171</v>
          </cell>
          <cell r="F2012">
            <v>0</v>
          </cell>
          <cell r="G2012" t="str">
            <v>8</v>
          </cell>
          <cell r="H2012">
            <v>731</v>
          </cell>
          <cell r="I2012" t="str">
            <v>Ф.ЖИТ.Д.АТ"ІНДЕКС-БАНК"В М.ЖИТОМИР</v>
          </cell>
          <cell r="J2012" t="str">
            <v>Ф-я Жит.дир.АТ"ІНДЕКС-БАНК"</v>
          </cell>
          <cell r="K2012" t="str">
            <v>UEJP</v>
          </cell>
          <cell r="L2012" t="str">
            <v>UEJP</v>
          </cell>
          <cell r="M2012">
            <v>5</v>
          </cell>
          <cell r="N2012">
            <v>26</v>
          </cell>
          <cell r="O2012" t="str">
            <v>Управління НБУ в Житом.обл.</v>
          </cell>
        </row>
        <row r="2013">
          <cell r="A2013">
            <v>311788</v>
          </cell>
          <cell r="B2013">
            <v>320702</v>
          </cell>
          <cell r="D2013">
            <v>0</v>
          </cell>
          <cell r="E2013">
            <v>277</v>
          </cell>
          <cell r="F2013">
            <v>0</v>
          </cell>
          <cell r="G2013" t="str">
            <v>8</v>
          </cell>
          <cell r="H2013">
            <v>705</v>
          </cell>
          <cell r="I2013" t="str">
            <v>ФАКБ"НАЦ.КРЕДИТ" В М.МАЛИН</v>
          </cell>
          <cell r="J2013" t="str">
            <v>ФАКБ "НК" в м.Малин</v>
          </cell>
          <cell r="K2013" t="str">
            <v>UEJM</v>
          </cell>
          <cell r="L2013" t="str">
            <v>UEJM</v>
          </cell>
          <cell r="M2013">
            <v>5</v>
          </cell>
          <cell r="N2013">
            <v>26</v>
          </cell>
          <cell r="O2013" t="str">
            <v>Управління НБУ в Житом.обл.</v>
          </cell>
        </row>
        <row r="2014">
          <cell r="A2014">
            <v>311799</v>
          </cell>
          <cell r="B2014">
            <v>321228</v>
          </cell>
          <cell r="D2014">
            <v>0</v>
          </cell>
          <cell r="E2014">
            <v>68</v>
          </cell>
          <cell r="F2014">
            <v>0</v>
          </cell>
          <cell r="G2014" t="str">
            <v>8</v>
          </cell>
          <cell r="H2014">
            <v>751</v>
          </cell>
          <cell r="I2014" t="str">
            <v>ЖИТОМИРСЬКАФ.ТОВ"УКРПРОМБАНК"М.ЖИТОМИР</v>
          </cell>
          <cell r="J2014" t="str">
            <v>Житом.ф-я ТОВ"Укрпромбанк"</v>
          </cell>
          <cell r="K2014" t="str">
            <v>UEJX</v>
          </cell>
          <cell r="L2014" t="str">
            <v>UEJX</v>
          </cell>
          <cell r="M2014">
            <v>5</v>
          </cell>
          <cell r="N2014">
            <v>26</v>
          </cell>
          <cell r="O2014" t="str">
            <v>Управління НБУ в Житом.обл.</v>
          </cell>
        </row>
        <row r="2015">
          <cell r="A2015">
            <v>311807</v>
          </cell>
          <cell r="B2015">
            <v>322498</v>
          </cell>
          <cell r="D2015">
            <v>0</v>
          </cell>
          <cell r="E2015">
            <v>203</v>
          </cell>
          <cell r="F2015">
            <v>0</v>
          </cell>
          <cell r="G2015" t="str">
            <v>8</v>
          </cell>
          <cell r="H2015">
            <v>746</v>
          </cell>
          <cell r="I2015" t="str">
            <v>ЖИТОМИРЬКА Ф. АКБ "КИЇВ" У М.ЖИТОМИРІ</v>
          </cell>
          <cell r="J2015" t="str">
            <v>Житомирьска ф-я АКБ "КИЇВ"</v>
          </cell>
          <cell r="K2015" t="str">
            <v>UEKA</v>
          </cell>
          <cell r="L2015" t="str">
            <v>UEKA</v>
          </cell>
          <cell r="M2015">
            <v>5</v>
          </cell>
          <cell r="N2015">
            <v>26</v>
          </cell>
          <cell r="O2015" t="str">
            <v>Управління НБУ в Житом.обл.</v>
          </cell>
        </row>
        <row r="2016">
          <cell r="A2016">
            <v>311818</v>
          </cell>
          <cell r="B2016">
            <v>320003</v>
          </cell>
          <cell r="D2016">
            <v>0</v>
          </cell>
          <cell r="E2016">
            <v>225</v>
          </cell>
          <cell r="F2016">
            <v>0</v>
          </cell>
          <cell r="G2016" t="str">
            <v>B</v>
          </cell>
          <cell r="H2016">
            <v>763</v>
          </cell>
          <cell r="I2016" t="str">
            <v>Ф.ВАТ КБ "НАДРА" ЖИТОМ.РУ У М.ЖИТОМ.</v>
          </cell>
          <cell r="J2016" t="str">
            <v>ФВАТ КБ"Надра"Житомир.РУ</v>
          </cell>
          <cell r="K2016" t="str">
            <v>UEKE</v>
          </cell>
          <cell r="L2016" t="str">
            <v>UEKE</v>
          </cell>
          <cell r="M2016">
            <v>5</v>
          </cell>
          <cell r="N2016">
            <v>26</v>
          </cell>
          <cell r="O2016" t="str">
            <v>Управління НБУ в Житом.обл.</v>
          </cell>
        </row>
        <row r="2017">
          <cell r="A2017">
            <v>311830</v>
          </cell>
          <cell r="B2017">
            <v>328384</v>
          </cell>
          <cell r="D2017">
            <v>0</v>
          </cell>
          <cell r="E2017">
            <v>258</v>
          </cell>
          <cell r="F2017">
            <v>0</v>
          </cell>
          <cell r="G2017" t="str">
            <v>8</v>
          </cell>
          <cell r="H2017">
            <v>794</v>
          </cell>
          <cell r="I2017" t="str">
            <v>ФІЛІЯ АКБ "ІМЕКСБАНК" У М.ЖИТОМИРІ</v>
          </cell>
          <cell r="J2017" t="str">
            <v>ЖИТОМИРСЬКАФ АКБ"ІМЕКСБАНК"</v>
          </cell>
          <cell r="K2017" t="str">
            <v>UEKM</v>
          </cell>
          <cell r="L2017" t="str">
            <v>UEKM</v>
          </cell>
          <cell r="M2017">
            <v>5</v>
          </cell>
          <cell r="N2017">
            <v>15</v>
          </cell>
          <cell r="O2017" t="str">
            <v>Управління НБУ в Житом.обл.</v>
          </cell>
        </row>
        <row r="2018">
          <cell r="A2018">
            <v>311841</v>
          </cell>
          <cell r="B2018">
            <v>322948</v>
          </cell>
          <cell r="D2018">
            <v>0</v>
          </cell>
          <cell r="E2018">
            <v>248</v>
          </cell>
          <cell r="F2018">
            <v>0</v>
          </cell>
          <cell r="G2018" t="str">
            <v>B</v>
          </cell>
          <cell r="H2018">
            <v>903</v>
          </cell>
          <cell r="I2018" t="str">
            <v>ЖИТОМИРСЬКА ФІЛІЯ АКБ"ФОРУМ" М.ЖИТОМИР</v>
          </cell>
          <cell r="J2018" t="str">
            <v>Житомирська філ.АКБ "Форум"</v>
          </cell>
          <cell r="K2018" t="str">
            <v>UEFA</v>
          </cell>
          <cell r="L2018" t="str">
            <v>UEFA</v>
          </cell>
          <cell r="M2018">
            <v>5</v>
          </cell>
          <cell r="N2018">
            <v>26</v>
          </cell>
          <cell r="O2018" t="str">
            <v>Управління НБУ в Житом.обл.</v>
          </cell>
        </row>
        <row r="2019">
          <cell r="A2019">
            <v>311852</v>
          </cell>
          <cell r="B2019">
            <v>325912</v>
          </cell>
          <cell r="D2019">
            <v>0</v>
          </cell>
          <cell r="E2019">
            <v>88</v>
          </cell>
          <cell r="F2019">
            <v>0</v>
          </cell>
          <cell r="G2019" t="str">
            <v>B</v>
          </cell>
          <cell r="H2019">
            <v>204</v>
          </cell>
          <cell r="I2019" t="str">
            <v>Житомирська філія ВАТ "КРЕДОБАНК"</v>
          </cell>
          <cell r="J2019" t="str">
            <v>Житомирська філія ВАТ "КРЕД</v>
          </cell>
          <cell r="K2019" t="str">
            <v>UEFB</v>
          </cell>
          <cell r="L2019" t="str">
            <v>UEFB</v>
          </cell>
          <cell r="M2019">
            <v>5</v>
          </cell>
          <cell r="N2019">
            <v>13</v>
          </cell>
          <cell r="O2019" t="str">
            <v>Управління НБУ в Житом.обл.</v>
          </cell>
        </row>
        <row r="2020">
          <cell r="A2020">
            <v>311863</v>
          </cell>
          <cell r="B2020">
            <v>300249</v>
          </cell>
          <cell r="D2020">
            <v>0</v>
          </cell>
          <cell r="E2020">
            <v>37</v>
          </cell>
          <cell r="F2020">
            <v>0</v>
          </cell>
          <cell r="G2020" t="str">
            <v>8</v>
          </cell>
          <cell r="H2020">
            <v>804</v>
          </cell>
          <cell r="I2020" t="str">
            <v>ЖИТОМ.ФІЛ. АБ"БРОКБІЗНЕСБАНК"М.ЖИТОМИР</v>
          </cell>
          <cell r="J2020" t="str">
            <v>Жит.філ.АБ "БРОКБІЗНЕСБАНК"</v>
          </cell>
          <cell r="K2020" t="str">
            <v>UEFC</v>
          </cell>
          <cell r="L2020" t="str">
            <v>UEFC</v>
          </cell>
          <cell r="M2020">
            <v>5</v>
          </cell>
          <cell r="N2020">
            <v>26</v>
          </cell>
          <cell r="O2020" t="str">
            <v>Управління НБУ в Житом.обл.</v>
          </cell>
        </row>
        <row r="2021">
          <cell r="A2021">
            <v>311874</v>
          </cell>
          <cell r="B2021">
            <v>300670</v>
          </cell>
          <cell r="D2021">
            <v>0</v>
          </cell>
          <cell r="E2021">
            <v>202</v>
          </cell>
          <cell r="F2021">
            <v>0</v>
          </cell>
          <cell r="G2021" t="str">
            <v>8</v>
          </cell>
          <cell r="H2021">
            <v>904</v>
          </cell>
          <cell r="I2021" t="str">
            <v>ЖИТОМИРСЬКАФВАТКБ"ХРЕЩАТИК"М.ЖИТОМИР</v>
          </cell>
          <cell r="J2021" t="str">
            <v>ЖитомирськаФВАТКБ"Хрещатик"</v>
          </cell>
          <cell r="K2021" t="str">
            <v>UEFD</v>
          </cell>
          <cell r="L2021" t="str">
            <v>UEFD</v>
          </cell>
          <cell r="M2021">
            <v>5</v>
          </cell>
          <cell r="N2021">
            <v>26</v>
          </cell>
          <cell r="O2021" t="str">
            <v>Управління НБУ в Житом.обл.</v>
          </cell>
        </row>
        <row r="2022">
          <cell r="A2022">
            <v>311937</v>
          </cell>
          <cell r="B2022">
            <v>380537</v>
          </cell>
          <cell r="D2022">
            <v>0</v>
          </cell>
          <cell r="E2022">
            <v>76</v>
          </cell>
          <cell r="F2022">
            <v>0</v>
          </cell>
          <cell r="G2022" t="str">
            <v>B</v>
          </cell>
          <cell r="H2022">
            <v>788</v>
          </cell>
          <cell r="I2022" t="str">
            <v>ЖИТОМИРСЬКА Ф. "ВІЕЙБІБАНК" М.ЖИТОМИР</v>
          </cell>
          <cell r="J2022" t="str">
            <v>Житомирська Ф "ВіЕйБіБанк"</v>
          </cell>
          <cell r="K2022" t="str">
            <v>UEKN</v>
          </cell>
          <cell r="L2022" t="str">
            <v>UEKN</v>
          </cell>
          <cell r="M2022">
            <v>5</v>
          </cell>
          <cell r="N2022">
            <v>26</v>
          </cell>
          <cell r="O2022" t="str">
            <v>Управління НБУ в Житом.обл.</v>
          </cell>
        </row>
        <row r="2023">
          <cell r="A2023">
            <v>312011</v>
          </cell>
          <cell r="B2023">
            <v>300023</v>
          </cell>
          <cell r="D2023">
            <v>0</v>
          </cell>
          <cell r="E2023">
            <v>5</v>
          </cell>
          <cell r="F2023">
            <v>0</v>
          </cell>
          <cell r="G2023" t="str">
            <v>5</v>
          </cell>
          <cell r="H2023">
            <v>506</v>
          </cell>
          <cell r="I2023" t="str">
            <v>ЗАКАРПАТСЬКА ОБЛ.Ф.АКБ"УСБ" М.УЖГОРОД</v>
          </cell>
          <cell r="J2023" t="str">
            <v>Закарп.обл.філія АКБ "УСБ"</v>
          </cell>
          <cell r="K2023" t="str">
            <v>UFCA</v>
          </cell>
          <cell r="L2023" t="str">
            <v>UFCA</v>
          </cell>
          <cell r="M2023">
            <v>6</v>
          </cell>
          <cell r="N2023">
            <v>26</v>
          </cell>
          <cell r="O2023" t="str">
            <v>Управління НБУ в Закарп.обл</v>
          </cell>
        </row>
        <row r="2024">
          <cell r="A2024">
            <v>312152</v>
          </cell>
          <cell r="B2024">
            <v>300001</v>
          </cell>
          <cell r="D2024">
            <v>0</v>
          </cell>
          <cell r="E2024">
            <v>1</v>
          </cell>
          <cell r="F2024">
            <v>0</v>
          </cell>
          <cell r="G2024" t="str">
            <v>1</v>
          </cell>
          <cell r="H2024">
            <v>103</v>
          </cell>
          <cell r="I2024" t="str">
            <v>УПРАВЛІННЯ НБУ В ЗАКАРПАТСЬКІЙ ОБЛАСТІ</v>
          </cell>
          <cell r="J2024" t="str">
            <v>Упр. НБУ в Закарпат.обл</v>
          </cell>
          <cell r="K2024" t="str">
            <v>UFHA</v>
          </cell>
          <cell r="L2024" t="str">
            <v>UFH0</v>
          </cell>
          <cell r="M2024">
            <v>6</v>
          </cell>
          <cell r="N2024">
            <v>27</v>
          </cell>
          <cell r="O2024" t="str">
            <v>Управління НБУ в Закарп.обл</v>
          </cell>
        </row>
        <row r="2025">
          <cell r="A2025">
            <v>312163</v>
          </cell>
          <cell r="B2025">
            <v>300012</v>
          </cell>
          <cell r="D2025">
            <v>0</v>
          </cell>
          <cell r="E2025">
            <v>3</v>
          </cell>
          <cell r="F2025">
            <v>0</v>
          </cell>
          <cell r="G2025" t="str">
            <v>3</v>
          </cell>
          <cell r="H2025">
            <v>306</v>
          </cell>
          <cell r="I2025" t="str">
            <v>Ф."ВІДДІЛ. ПРОМІНВЕСТБАНКУ, М.УЖГОРОД"</v>
          </cell>
          <cell r="J2025" t="str">
            <v>Ф."ВІДДІЛЕН. ПІБ,М.УЖГОРОД"</v>
          </cell>
          <cell r="K2025" t="str">
            <v>UFAA</v>
          </cell>
          <cell r="L2025" t="str">
            <v>UFA0</v>
          </cell>
          <cell r="M2025">
            <v>6</v>
          </cell>
          <cell r="N2025">
            <v>26</v>
          </cell>
          <cell r="O2025" t="str">
            <v>Управління НБУ в Закарп.обл</v>
          </cell>
        </row>
        <row r="2026">
          <cell r="A2026">
            <v>312174</v>
          </cell>
          <cell r="B2026">
            <v>300012</v>
          </cell>
          <cell r="D2026">
            <v>0</v>
          </cell>
          <cell r="E2026">
            <v>3</v>
          </cell>
          <cell r="F2026">
            <v>0</v>
          </cell>
          <cell r="G2026" t="str">
            <v>3</v>
          </cell>
          <cell r="H2026">
            <v>307</v>
          </cell>
          <cell r="I2026" t="str">
            <v>Ф."ВІД.ПІБ В М.МУКАЧЕВО ЗАКАРПАТ.ОБЛ."</v>
          </cell>
          <cell r="J2026" t="str">
            <v>Ф-Я ВІД.ПІБ В М.МУКАЧЕВО</v>
          </cell>
          <cell r="K2026" t="str">
            <v>UFAB</v>
          </cell>
          <cell r="L2026" t="str">
            <v>UFA0</v>
          </cell>
          <cell r="M2026">
            <v>6</v>
          </cell>
          <cell r="N2026">
            <v>26</v>
          </cell>
          <cell r="O2026" t="str">
            <v>Управління НБУ в Закарп.обл</v>
          </cell>
        </row>
        <row r="2027">
          <cell r="A2027">
            <v>312204</v>
          </cell>
          <cell r="B2027">
            <v>300012</v>
          </cell>
          <cell r="D2027">
            <v>0</v>
          </cell>
          <cell r="E2027">
            <v>3</v>
          </cell>
          <cell r="F2027">
            <v>0</v>
          </cell>
          <cell r="G2027" t="str">
            <v>3</v>
          </cell>
          <cell r="H2027">
            <v>310</v>
          </cell>
          <cell r="I2027" t="str">
            <v>Ф-Я "ВІД.ПІБ В М.РАХІВ ЗАКАРПАТ.ОБЛ."</v>
          </cell>
          <cell r="J2027" t="str">
            <v>Ф-Я ВІД.ПІБ В М.РАХІВ</v>
          </cell>
          <cell r="K2027" t="str">
            <v>UFAD</v>
          </cell>
          <cell r="L2027" t="str">
            <v>UFA0</v>
          </cell>
          <cell r="M2027">
            <v>6</v>
          </cell>
          <cell r="N2027">
            <v>26</v>
          </cell>
          <cell r="O2027" t="str">
            <v>Управління НБУ в Закарп.обл</v>
          </cell>
        </row>
        <row r="2028">
          <cell r="A2028">
            <v>312215</v>
          </cell>
          <cell r="B2028">
            <v>300012</v>
          </cell>
          <cell r="D2028">
            <v>0</v>
          </cell>
          <cell r="E2028">
            <v>3</v>
          </cell>
          <cell r="F2028">
            <v>0</v>
          </cell>
          <cell r="G2028" t="str">
            <v>3</v>
          </cell>
          <cell r="H2028">
            <v>308</v>
          </cell>
          <cell r="I2028" t="str">
            <v>Ф-Я "ВІД.ПІБ В М.ТЯЧІВ ЗАКАРПАТ.ОБЛ."</v>
          </cell>
          <cell r="J2028" t="str">
            <v>Ф-Я ВІД.ПІБ В М.ТЯЧІВ</v>
          </cell>
          <cell r="K2028" t="str">
            <v>UFAE</v>
          </cell>
          <cell r="L2028" t="str">
            <v>UFA0</v>
          </cell>
          <cell r="M2028">
            <v>6</v>
          </cell>
          <cell r="N2028">
            <v>26</v>
          </cell>
          <cell r="O2028" t="str">
            <v>Управління НБУ в Закарп.обл</v>
          </cell>
        </row>
        <row r="2029">
          <cell r="A2029">
            <v>312226</v>
          </cell>
          <cell r="B2029">
            <v>322313</v>
          </cell>
          <cell r="D2029">
            <v>0</v>
          </cell>
          <cell r="E2029">
            <v>2</v>
          </cell>
          <cell r="F2029">
            <v>0</v>
          </cell>
          <cell r="G2029" t="str">
            <v>2</v>
          </cell>
          <cell r="H2029">
            <v>208</v>
          </cell>
          <cell r="I2029" t="str">
            <v>Ф-Я ВАТ "УКРЕКСІМБАНКУ",УЖГОРОД</v>
          </cell>
          <cell r="J2029" t="str">
            <v>Ф-я Укрексімбанк,Ужгород</v>
          </cell>
          <cell r="K2029" t="str">
            <v>UFGA</v>
          </cell>
          <cell r="L2029" t="str">
            <v>UFGA</v>
          </cell>
          <cell r="M2029">
            <v>6</v>
          </cell>
          <cell r="N2029">
            <v>26</v>
          </cell>
          <cell r="O2029" t="str">
            <v>Управління НБУ в Закарп.обл</v>
          </cell>
        </row>
        <row r="2030">
          <cell r="A2030">
            <v>312237</v>
          </cell>
          <cell r="B2030">
            <v>325912</v>
          </cell>
          <cell r="D2030">
            <v>0</v>
          </cell>
          <cell r="E2030">
            <v>88</v>
          </cell>
          <cell r="F2030">
            <v>0</v>
          </cell>
          <cell r="G2030" t="str">
            <v>B</v>
          </cell>
          <cell r="H2030">
            <v>704</v>
          </cell>
          <cell r="I2030" t="str">
            <v>Закарпатська філія ВАТ "КРЕДОБАНК"</v>
          </cell>
          <cell r="J2030" t="str">
            <v>Закарп.філія ВАТ"КРЕДОБАНК"</v>
          </cell>
          <cell r="K2030" t="str">
            <v>UFIB</v>
          </cell>
          <cell r="L2030" t="str">
            <v>UFIB</v>
          </cell>
          <cell r="M2030">
            <v>6</v>
          </cell>
          <cell r="N2030">
            <v>13</v>
          </cell>
          <cell r="O2030" t="str">
            <v>Управління НБУ в Закарп.обл</v>
          </cell>
        </row>
        <row r="2031">
          <cell r="A2031">
            <v>312248</v>
          </cell>
          <cell r="B2031">
            <v>312248</v>
          </cell>
          <cell r="C2031" t="str">
            <v>КБ "КООПІНВЕСТБАНК"</v>
          </cell>
          <cell r="D2031">
            <v>143</v>
          </cell>
          <cell r="E2031">
            <v>143</v>
          </cell>
          <cell r="F2031">
            <v>0</v>
          </cell>
          <cell r="G2031" t="str">
            <v>8</v>
          </cell>
          <cell r="H2031">
            <v>705</v>
          </cell>
          <cell r="I2031" t="str">
            <v>ТОВ КБ "КООПІНВЕСТБАНК", М.УЖГОРОД</v>
          </cell>
          <cell r="J2031" t="str">
            <v>КБ "КООПІНВЕСТБАНК"</v>
          </cell>
          <cell r="K2031" t="str">
            <v>UFIG</v>
          </cell>
          <cell r="L2031" t="str">
            <v>UFIG</v>
          </cell>
          <cell r="M2031">
            <v>6</v>
          </cell>
          <cell r="N2031">
            <v>6</v>
          </cell>
          <cell r="O2031" t="str">
            <v>Управління НБУ в Закарп.обл</v>
          </cell>
        </row>
        <row r="2032">
          <cell r="A2032">
            <v>312334</v>
          </cell>
          <cell r="B2032">
            <v>312334</v>
          </cell>
          <cell r="C2032" t="str">
            <v>"ЛІСБАНК"</v>
          </cell>
          <cell r="D2032">
            <v>14</v>
          </cell>
          <cell r="E2032">
            <v>14</v>
          </cell>
          <cell r="F2032">
            <v>0</v>
          </cell>
          <cell r="G2032" t="str">
            <v>8</v>
          </cell>
          <cell r="H2032">
            <v>701</v>
          </cell>
          <cell r="I2032" t="str">
            <v>ЗАКАРПАТСЬКИЙ АКБ "ЛІСБАНК" УЖГОРОД</v>
          </cell>
          <cell r="J2032" t="str">
            <v>"ЛІСБАНК"</v>
          </cell>
          <cell r="K2032" t="str">
            <v>UFIA</v>
          </cell>
          <cell r="L2032" t="str">
            <v>UFIA</v>
          </cell>
          <cell r="M2032">
            <v>6</v>
          </cell>
          <cell r="N2032">
            <v>6</v>
          </cell>
          <cell r="O2032" t="str">
            <v>Управління НБУ в Закарп.обл</v>
          </cell>
        </row>
        <row r="2033">
          <cell r="A2033">
            <v>312345</v>
          </cell>
          <cell r="B2033">
            <v>300335</v>
          </cell>
          <cell r="D2033">
            <v>0</v>
          </cell>
          <cell r="E2033">
            <v>36</v>
          </cell>
          <cell r="F2033">
            <v>0</v>
          </cell>
          <cell r="G2033" t="str">
            <v>7</v>
          </cell>
          <cell r="H2033">
            <v>702</v>
          </cell>
          <cell r="I2033" t="str">
            <v>ДИР-Я"РАЙФФАЙЗЕН БАНК АВАЛЬ",М.УЖГОРОД</v>
          </cell>
          <cell r="J2033" t="str">
            <v>Дир-я Райффайзен Банк Аваль</v>
          </cell>
          <cell r="K2033" t="str">
            <v>UFIF</v>
          </cell>
          <cell r="L2033" t="str">
            <v>UFIF</v>
          </cell>
          <cell r="M2033">
            <v>6</v>
          </cell>
          <cell r="N2033">
            <v>26</v>
          </cell>
          <cell r="O2033" t="str">
            <v>Управління НБУ в Закарп.обл</v>
          </cell>
        </row>
        <row r="2034">
          <cell r="A2034">
            <v>312356</v>
          </cell>
          <cell r="B2034">
            <v>300465</v>
          </cell>
          <cell r="D2034">
            <v>0</v>
          </cell>
          <cell r="E2034">
            <v>6</v>
          </cell>
          <cell r="F2034">
            <v>0</v>
          </cell>
          <cell r="G2034" t="str">
            <v>6</v>
          </cell>
          <cell r="H2034">
            <v>602</v>
          </cell>
          <cell r="I2034" t="str">
            <v>ФЗАКАРПАТСЬКЕ ОБЛАСН ВАТОЩАД М.УЖГОРОД</v>
          </cell>
          <cell r="J2034" t="str">
            <v>ФЗакарпатське обласнВАТОщад</v>
          </cell>
          <cell r="K2034" t="str">
            <v>UFLA</v>
          </cell>
          <cell r="L2034" t="str">
            <v>UFLA</v>
          </cell>
          <cell r="M2034">
            <v>6</v>
          </cell>
          <cell r="N2034">
            <v>26</v>
          </cell>
          <cell r="O2034" t="str">
            <v>Управління НБУ в Закарп.обл</v>
          </cell>
        </row>
        <row r="2035">
          <cell r="A2035">
            <v>312378</v>
          </cell>
          <cell r="B2035">
            <v>305299</v>
          </cell>
          <cell r="D2035">
            <v>0</v>
          </cell>
          <cell r="E2035">
            <v>46</v>
          </cell>
          <cell r="F2035">
            <v>0</v>
          </cell>
          <cell r="G2035" t="str">
            <v>A</v>
          </cell>
          <cell r="H2035">
            <v>718</v>
          </cell>
          <cell r="I2035" t="str">
            <v>ЗАКАРПАТСЬКЕ РУ ПРИВАТБАНКУ, М.УЖГОРОД</v>
          </cell>
          <cell r="J2035" t="str">
            <v>Закарпатське РУ ПриватБанку</v>
          </cell>
          <cell r="K2035" t="str">
            <v>UFIZ</v>
          </cell>
          <cell r="L2035" t="str">
            <v>UFIZ</v>
          </cell>
          <cell r="M2035">
            <v>6</v>
          </cell>
          <cell r="N2035">
            <v>3</v>
          </cell>
          <cell r="O2035" t="str">
            <v>Управління НБУ в Закарп.обл</v>
          </cell>
        </row>
        <row r="2036">
          <cell r="A2036">
            <v>312390</v>
          </cell>
          <cell r="B2036">
            <v>300078</v>
          </cell>
          <cell r="D2036">
            <v>0</v>
          </cell>
          <cell r="E2036">
            <v>15</v>
          </cell>
          <cell r="F2036">
            <v>0</v>
          </cell>
          <cell r="G2036" t="str">
            <v>8</v>
          </cell>
          <cell r="H2036">
            <v>710</v>
          </cell>
          <cell r="I2036" t="str">
            <v>Ф-Я КИЇВ. АТ "ГРАДОБАНК" М. УЖГОРОД</v>
          </cell>
          <cell r="J2036" t="str">
            <v>ФАТ  "ГРАДОБАНК" Ужгород</v>
          </cell>
          <cell r="K2036" t="str">
            <v>UFIN</v>
          </cell>
          <cell r="L2036" t="str">
            <v>UFIN</v>
          </cell>
          <cell r="M2036">
            <v>6</v>
          </cell>
          <cell r="N2036">
            <v>26</v>
          </cell>
          <cell r="O2036" t="str">
            <v>Управління НБУ в Закарп.обл</v>
          </cell>
        </row>
        <row r="2037">
          <cell r="A2037">
            <v>312453</v>
          </cell>
          <cell r="B2037">
            <v>300012</v>
          </cell>
          <cell r="D2037">
            <v>0</v>
          </cell>
          <cell r="E2037">
            <v>3</v>
          </cell>
          <cell r="F2037">
            <v>0</v>
          </cell>
          <cell r="G2037" t="str">
            <v>3</v>
          </cell>
          <cell r="H2037">
            <v>319</v>
          </cell>
          <cell r="I2037" t="str">
            <v>Ф-Я "ВІД.ПІБ В М.ХУСТ ЗАКАРПАТ.ОБЛ."</v>
          </cell>
          <cell r="J2037" t="str">
            <v>Ф.ВІД.ПІБ В М.ХУСТ ЗАКАРП.</v>
          </cell>
          <cell r="K2037" t="str">
            <v>UFAJ</v>
          </cell>
          <cell r="L2037" t="str">
            <v>UFA0</v>
          </cell>
          <cell r="M2037">
            <v>6</v>
          </cell>
          <cell r="N2037">
            <v>26</v>
          </cell>
          <cell r="O2037" t="str">
            <v>Управління НБУ в Закарп.обл</v>
          </cell>
        </row>
        <row r="2038">
          <cell r="A2038">
            <v>312527</v>
          </cell>
          <cell r="B2038">
            <v>300012</v>
          </cell>
          <cell r="D2038">
            <v>0</v>
          </cell>
          <cell r="E2038">
            <v>3</v>
          </cell>
          <cell r="F2038">
            <v>0</v>
          </cell>
          <cell r="G2038" t="str">
            <v>3</v>
          </cell>
          <cell r="H2038">
            <v>313</v>
          </cell>
          <cell r="I2038" t="str">
            <v>Ф-Я "ВІД.ПІБ В М.ЧОП ЗАКАРПАТ.ОБЛ."</v>
          </cell>
          <cell r="J2038" t="str">
            <v>Ф.ВІД.ПІБ В М.ЧОП ЗАКАРП.</v>
          </cell>
          <cell r="K2038" t="str">
            <v>UFAI</v>
          </cell>
          <cell r="L2038" t="str">
            <v>UFA0</v>
          </cell>
          <cell r="M2038">
            <v>6</v>
          </cell>
          <cell r="N2038">
            <v>26</v>
          </cell>
          <cell r="O2038" t="str">
            <v>Управління НБУ в Закарп.обл</v>
          </cell>
        </row>
        <row r="2039">
          <cell r="A2039">
            <v>312538</v>
          </cell>
          <cell r="B2039">
            <v>320003</v>
          </cell>
          <cell r="D2039">
            <v>0</v>
          </cell>
          <cell r="E2039">
            <v>225</v>
          </cell>
          <cell r="F2039">
            <v>0</v>
          </cell>
          <cell r="G2039" t="str">
            <v>B</v>
          </cell>
          <cell r="H2039">
            <v>734</v>
          </cell>
          <cell r="I2039" t="str">
            <v>Ф ВАТ КБ"НАДРА" УЖГОРОД.РУ М.УЖГОРОД</v>
          </cell>
          <cell r="J2039" t="str">
            <v>ВАТКБ"Надра"Ужгородське РУ</v>
          </cell>
          <cell r="K2039" t="str">
            <v>UFJE</v>
          </cell>
          <cell r="L2039" t="str">
            <v>UFJE</v>
          </cell>
          <cell r="M2039">
            <v>6</v>
          </cell>
          <cell r="N2039">
            <v>26</v>
          </cell>
          <cell r="O2039" t="str">
            <v>Управління НБУ в Закарп.обл</v>
          </cell>
        </row>
        <row r="2040">
          <cell r="A2040">
            <v>312549</v>
          </cell>
          <cell r="B2040">
            <v>300926</v>
          </cell>
          <cell r="D2040">
            <v>0</v>
          </cell>
          <cell r="E2040">
            <v>899</v>
          </cell>
          <cell r="F2040">
            <v>0</v>
          </cell>
          <cell r="G2040" t="str">
            <v>8</v>
          </cell>
          <cell r="H2040">
            <v>735</v>
          </cell>
          <cell r="I2040" t="str">
            <v>ФІЛІЯ АТ "УФГ", М.МУКАЧЕВО</v>
          </cell>
          <cell r="J2040" t="str">
            <v>Філія АТ "УФГ", м.Мукачеве</v>
          </cell>
          <cell r="K2040" t="str">
            <v>UFW2</v>
          </cell>
          <cell r="L2040" t="str">
            <v>U1WF</v>
          </cell>
          <cell r="M2040">
            <v>6</v>
          </cell>
          <cell r="N2040">
            <v>26</v>
          </cell>
          <cell r="O2040" t="str">
            <v>Управління НБУ в Закарп.обл</v>
          </cell>
        </row>
        <row r="2041">
          <cell r="A2041">
            <v>312602</v>
          </cell>
          <cell r="B2041">
            <v>321228</v>
          </cell>
          <cell r="D2041">
            <v>0</v>
          </cell>
          <cell r="E2041">
            <v>68</v>
          </cell>
          <cell r="F2041">
            <v>0</v>
          </cell>
          <cell r="G2041" t="str">
            <v>8</v>
          </cell>
          <cell r="H2041">
            <v>738</v>
          </cell>
          <cell r="I2041" t="str">
            <v>ЗАК.Ф-Я ТОВ "УКРПРОМБАНК",  М.УЖГОРОД</v>
          </cell>
          <cell r="J2041" t="str">
            <v>Закарпат.ФТОВ "Укрпромбанк"</v>
          </cell>
          <cell r="K2041" t="str">
            <v>UFJL</v>
          </cell>
          <cell r="L2041" t="str">
            <v>UFJL</v>
          </cell>
          <cell r="M2041">
            <v>6</v>
          </cell>
          <cell r="N2041">
            <v>26</v>
          </cell>
          <cell r="O2041" t="str">
            <v>Управління НБУ в Закарп.обл</v>
          </cell>
        </row>
        <row r="2042">
          <cell r="A2042">
            <v>312613</v>
          </cell>
          <cell r="B2042">
            <v>300926</v>
          </cell>
          <cell r="D2042">
            <v>0</v>
          </cell>
          <cell r="E2042">
            <v>899</v>
          </cell>
          <cell r="F2042">
            <v>0</v>
          </cell>
          <cell r="G2042" t="str">
            <v>8</v>
          </cell>
          <cell r="H2042">
            <v>739</v>
          </cell>
          <cell r="I2042" t="str">
            <v>ЗАКАРПАТ. ОБЛАСНА ФАТ "УФГ", М.УЖГОРОД</v>
          </cell>
          <cell r="J2042" t="str">
            <v>Закарпатська обл. ФАТ "УФГ"</v>
          </cell>
          <cell r="K2042" t="str">
            <v>UFW1</v>
          </cell>
          <cell r="L2042" t="str">
            <v>U1WF</v>
          </cell>
          <cell r="M2042">
            <v>6</v>
          </cell>
          <cell r="N2042">
            <v>26</v>
          </cell>
          <cell r="O2042" t="str">
            <v>Управління НБУ в Закарп.обл</v>
          </cell>
        </row>
        <row r="2043">
          <cell r="A2043">
            <v>312624</v>
          </cell>
          <cell r="B2043">
            <v>320702</v>
          </cell>
          <cell r="D2043">
            <v>0</v>
          </cell>
          <cell r="E2043">
            <v>277</v>
          </cell>
          <cell r="F2043">
            <v>0</v>
          </cell>
          <cell r="G2043" t="str">
            <v>8</v>
          </cell>
          <cell r="H2043">
            <v>730</v>
          </cell>
          <cell r="I2043" t="str">
            <v>ЗАКАР.ФАКБ"НАЦ.КРЕДИТ", УЖГ</v>
          </cell>
          <cell r="J2043" t="str">
            <v>Зак.ФАКБ"НК" м.Ужг.</v>
          </cell>
          <cell r="K2043" t="str">
            <v>UFJD</v>
          </cell>
          <cell r="L2043" t="str">
            <v>UFJD</v>
          </cell>
          <cell r="M2043">
            <v>6</v>
          </cell>
          <cell r="N2043">
            <v>26</v>
          </cell>
          <cell r="O2043" t="str">
            <v>Управління НБУ в Закарп.обл</v>
          </cell>
        </row>
        <row r="2044">
          <cell r="A2044">
            <v>312635</v>
          </cell>
          <cell r="B2044">
            <v>322658</v>
          </cell>
          <cell r="D2044">
            <v>0</v>
          </cell>
          <cell r="E2044">
            <v>217</v>
          </cell>
          <cell r="F2044">
            <v>0</v>
          </cell>
          <cell r="G2044" t="str">
            <v>8</v>
          </cell>
          <cell r="H2044">
            <v>744</v>
          </cell>
          <cell r="I2044" t="str">
            <v>УЖГОРОДСЬКА ФІЛІЯ АКБ "СЄБ",М.УЖГОРОД</v>
          </cell>
          <cell r="J2044" t="str">
            <v>Ужгородська ФАКБ "СЄБ"</v>
          </cell>
          <cell r="K2044" t="str">
            <v>UFJM</v>
          </cell>
          <cell r="L2044" t="str">
            <v>UFJM</v>
          </cell>
          <cell r="M2044">
            <v>6</v>
          </cell>
          <cell r="N2044">
            <v>26</v>
          </cell>
          <cell r="O2044" t="str">
            <v>Управління НБУ в Закарп.обл</v>
          </cell>
        </row>
        <row r="2045">
          <cell r="A2045">
            <v>312646</v>
          </cell>
          <cell r="B2045">
            <v>300012</v>
          </cell>
          <cell r="D2045">
            <v>0</v>
          </cell>
          <cell r="E2045">
            <v>3</v>
          </cell>
          <cell r="F2045">
            <v>0</v>
          </cell>
          <cell r="G2045" t="str">
            <v>3</v>
          </cell>
          <cell r="H2045">
            <v>312</v>
          </cell>
          <cell r="I2045" t="str">
            <v>Ф-Я "ВІД.ПІБ В М.ІРШАВА ЗАКАРПАТ.ОБЛ."</v>
          </cell>
          <cell r="J2045" t="str">
            <v>Ф-Я ВІД.ПІБ В М.ІРШАВА</v>
          </cell>
          <cell r="K2045" t="str">
            <v>UFAH</v>
          </cell>
          <cell r="L2045" t="str">
            <v>UFA0</v>
          </cell>
          <cell r="M2045">
            <v>6</v>
          </cell>
          <cell r="N2045">
            <v>26</v>
          </cell>
          <cell r="O2045" t="str">
            <v>Управління НБУ в Закарп.обл</v>
          </cell>
        </row>
        <row r="2046">
          <cell r="A2046">
            <v>312657</v>
          </cell>
          <cell r="B2046">
            <v>300528</v>
          </cell>
          <cell r="D2046">
            <v>0</v>
          </cell>
          <cell r="E2046">
            <v>296</v>
          </cell>
          <cell r="F2046">
            <v>0</v>
          </cell>
          <cell r="G2046" t="str">
            <v>F</v>
          </cell>
          <cell r="H2046">
            <v>733</v>
          </cell>
          <cell r="I2046" t="str">
            <v>ФІЛІЯ ЗАТ "ОТП БАНК" В М.УЖГОРОДІ</v>
          </cell>
          <cell r="J2046" t="str">
            <v>Філія ЗАТ "ОТП Банк"</v>
          </cell>
          <cell r="K2046" t="str">
            <v>UFJN</v>
          </cell>
          <cell r="L2046" t="str">
            <v>UFJN</v>
          </cell>
          <cell r="M2046">
            <v>6</v>
          </cell>
          <cell r="N2046">
            <v>26</v>
          </cell>
          <cell r="O2046" t="str">
            <v>Управління НБУ в Закарп.обл</v>
          </cell>
        </row>
        <row r="2047">
          <cell r="A2047">
            <v>312668</v>
          </cell>
          <cell r="B2047">
            <v>300249</v>
          </cell>
          <cell r="D2047">
            <v>0</v>
          </cell>
          <cell r="E2047">
            <v>37</v>
          </cell>
          <cell r="F2047">
            <v>0</v>
          </cell>
          <cell r="G2047" t="str">
            <v>8</v>
          </cell>
          <cell r="H2047">
            <v>776</v>
          </cell>
          <cell r="I2047" t="str">
            <v>ЗАКАРПАТ.ФАБ"БРОКБІЗНЕСБАНК" М.УЖГОРОД</v>
          </cell>
          <cell r="J2047" t="str">
            <v>Закарп.ФАБ "БРОКБІЗНЕСБАНК"</v>
          </cell>
          <cell r="K2047" t="str">
            <v>UFKP</v>
          </cell>
          <cell r="L2047" t="str">
            <v>UFKP</v>
          </cell>
          <cell r="M2047">
            <v>6</v>
          </cell>
          <cell r="N2047">
            <v>26</v>
          </cell>
          <cell r="O2047" t="str">
            <v>Управління НБУ в Закарп.обл</v>
          </cell>
        </row>
        <row r="2048">
          <cell r="A2048">
            <v>312679</v>
          </cell>
          <cell r="B2048">
            <v>300658</v>
          </cell>
          <cell r="D2048">
            <v>0</v>
          </cell>
          <cell r="E2048">
            <v>251</v>
          </cell>
          <cell r="F2048">
            <v>0</v>
          </cell>
          <cell r="G2048" t="str">
            <v>B</v>
          </cell>
          <cell r="H2048">
            <v>777</v>
          </cell>
          <cell r="I2048" t="str">
            <v>ЗФ ВАТ"ПІРЕУС БАНК МКБ",М.УЖГОРОД</v>
          </cell>
          <cell r="J2048" t="str">
            <v>ЗФ ВАТ "ПІРЕУС БАНК МКБ"</v>
          </cell>
          <cell r="K2048" t="str">
            <v>UFKQ</v>
          </cell>
          <cell r="L2048" t="str">
            <v>UFKQ</v>
          </cell>
          <cell r="M2048">
            <v>6</v>
          </cell>
          <cell r="N2048">
            <v>26</v>
          </cell>
          <cell r="O2048" t="str">
            <v>Управління НБУ в Закарп.обл</v>
          </cell>
        </row>
        <row r="2049">
          <cell r="A2049">
            <v>312680</v>
          </cell>
          <cell r="B2049">
            <v>300670</v>
          </cell>
          <cell r="D2049">
            <v>0</v>
          </cell>
          <cell r="E2049">
            <v>202</v>
          </cell>
          <cell r="F2049">
            <v>0</v>
          </cell>
          <cell r="G2049" t="str">
            <v>8</v>
          </cell>
          <cell r="H2049">
            <v>794</v>
          </cell>
          <cell r="I2049" t="str">
            <v>ЗАКАРПАТ.Ф.ВАТ КБ"ХРЕЩАТИК", М.УЖГОРОД</v>
          </cell>
          <cell r="J2049" t="str">
            <v>Закарпат.ФВАТ КБ "Хрещатик"</v>
          </cell>
          <cell r="K2049" t="str">
            <v>UFKW</v>
          </cell>
          <cell r="L2049" t="str">
            <v>UFKW</v>
          </cell>
          <cell r="M2049">
            <v>6</v>
          </cell>
          <cell r="N2049">
            <v>26</v>
          </cell>
          <cell r="O2049" t="str">
            <v>Управління НБУ в Закарп.обл</v>
          </cell>
        </row>
        <row r="2050">
          <cell r="A2050">
            <v>312691</v>
          </cell>
          <cell r="B2050">
            <v>328384</v>
          </cell>
          <cell r="D2050">
            <v>0</v>
          </cell>
          <cell r="E2050">
            <v>258</v>
          </cell>
          <cell r="F2050">
            <v>0</v>
          </cell>
          <cell r="G2050" t="str">
            <v>8</v>
          </cell>
          <cell r="H2050">
            <v>795</v>
          </cell>
          <cell r="I2050" t="str">
            <v>ЗАКАРПАТСЬКА ФАКБ"ІМЕКСБАНК",М.УЖГОРОД</v>
          </cell>
          <cell r="J2050" t="str">
            <v>ЗАКАРПАТСЬКАФАКБ"ІМЕКСБАНК"</v>
          </cell>
          <cell r="K2050" t="str">
            <v>UFKX</v>
          </cell>
          <cell r="L2050" t="str">
            <v>UFKX</v>
          </cell>
          <cell r="M2050">
            <v>6</v>
          </cell>
          <cell r="N2050">
            <v>15</v>
          </cell>
          <cell r="O2050" t="str">
            <v>Управління НБУ в Закарп.обл</v>
          </cell>
        </row>
        <row r="2051">
          <cell r="A2051">
            <v>312710</v>
          </cell>
          <cell r="B2051">
            <v>300272</v>
          </cell>
          <cell r="D2051">
            <v>0</v>
          </cell>
          <cell r="E2051">
            <v>31</v>
          </cell>
          <cell r="F2051">
            <v>0</v>
          </cell>
          <cell r="G2051" t="str">
            <v>B</v>
          </cell>
          <cell r="H2051">
            <v>803</v>
          </cell>
          <cell r="I2051" t="str">
            <v>ФІЛІЯ АБ "ЕНЕРГОБАНК" В М.УЖГОРОД</v>
          </cell>
          <cell r="J2051" t="str">
            <v>ФілАБ"Енергобанк"в мУжгород</v>
          </cell>
          <cell r="K2051" t="str">
            <v>UFFB</v>
          </cell>
          <cell r="L2051" t="str">
            <v>UFFB</v>
          </cell>
          <cell r="M2051">
            <v>6</v>
          </cell>
          <cell r="N2051">
            <v>26</v>
          </cell>
          <cell r="O2051" t="str">
            <v>Управління НБУ в Закарп.обл</v>
          </cell>
        </row>
        <row r="2052">
          <cell r="A2052">
            <v>312743</v>
          </cell>
          <cell r="B2052">
            <v>300614</v>
          </cell>
          <cell r="D2052">
            <v>0</v>
          </cell>
          <cell r="E2052">
            <v>171</v>
          </cell>
          <cell r="F2052">
            <v>0</v>
          </cell>
          <cell r="G2052" t="str">
            <v>8</v>
          </cell>
          <cell r="H2052">
            <v>700</v>
          </cell>
          <cell r="I2052" t="str">
            <v>Ф."ЗАКАР.ДИР."АТ"ІНДЕКС-БАНК"М.УЖГОРОД</v>
          </cell>
          <cell r="J2052" t="str">
            <v>Ф."Закар.дир."ІНДЕКС-БАНК"</v>
          </cell>
          <cell r="K2052" t="str">
            <v>UFKT</v>
          </cell>
          <cell r="L2052" t="str">
            <v>UFKT</v>
          </cell>
          <cell r="M2052">
            <v>6</v>
          </cell>
          <cell r="N2052">
            <v>26</v>
          </cell>
          <cell r="O2052" t="str">
            <v>Управління НБУ в Закарп.обл</v>
          </cell>
        </row>
        <row r="2053">
          <cell r="A2053">
            <v>312754</v>
          </cell>
          <cell r="B2053">
            <v>322948</v>
          </cell>
          <cell r="D2053">
            <v>0</v>
          </cell>
          <cell r="E2053">
            <v>248</v>
          </cell>
          <cell r="F2053">
            <v>0</v>
          </cell>
          <cell r="G2053" t="str">
            <v>B</v>
          </cell>
          <cell r="H2053">
            <v>785</v>
          </cell>
          <cell r="I2053" t="str">
            <v>УЖГОРОДСЬКА ФАКБ "ФОРУМ" М.УЖГОРОД</v>
          </cell>
          <cell r="J2053" t="str">
            <v>Ужгородська Ф АКБ "Форум"</v>
          </cell>
          <cell r="K2053" t="str">
            <v>UFKV</v>
          </cell>
          <cell r="L2053" t="str">
            <v>UFKV</v>
          </cell>
          <cell r="M2053">
            <v>6</v>
          </cell>
          <cell r="N2053">
            <v>26</v>
          </cell>
          <cell r="O2053" t="str">
            <v>Управління НБУ в Закарп.обл</v>
          </cell>
        </row>
        <row r="2054">
          <cell r="A2054">
            <v>312776</v>
          </cell>
          <cell r="B2054">
            <v>320478</v>
          </cell>
          <cell r="D2054">
            <v>0</v>
          </cell>
          <cell r="E2054">
            <v>274</v>
          </cell>
          <cell r="F2054">
            <v>0</v>
          </cell>
          <cell r="G2054" t="str">
            <v>8</v>
          </cell>
          <cell r="H2054">
            <v>729</v>
          </cell>
          <cell r="I2054" t="str">
            <v>УЖГОР. ФВАТ АБ "УКРГАЗБАНК", М.УЖГОРОД</v>
          </cell>
          <cell r="J2054" t="str">
            <v>УФ ВАТ АБ "УКРГАЗБАНК"</v>
          </cell>
          <cell r="K2054" t="str">
            <v>UFJB</v>
          </cell>
          <cell r="L2054" t="str">
            <v>UFJB</v>
          </cell>
          <cell r="M2054">
            <v>6</v>
          </cell>
          <cell r="N2054">
            <v>26</v>
          </cell>
          <cell r="O2054" t="str">
            <v>Управління НБУ в Закарп.обл</v>
          </cell>
        </row>
        <row r="2055">
          <cell r="A2055">
            <v>312787</v>
          </cell>
          <cell r="B2055">
            <v>321767</v>
          </cell>
          <cell r="D2055">
            <v>0</v>
          </cell>
          <cell r="E2055">
            <v>42</v>
          </cell>
          <cell r="F2055">
            <v>0</v>
          </cell>
          <cell r="G2055" t="str">
            <v>B</v>
          </cell>
          <cell r="H2055">
            <v>759</v>
          </cell>
          <cell r="I2055" t="str">
            <v>УЖГОРОДСЬКА Ф ВАТ ВТБ БАНК, М.УЖГОРОД</v>
          </cell>
          <cell r="J2055" t="str">
            <v>Ужгородська Ф ВАТ ВТБ Банк</v>
          </cell>
          <cell r="K2055" t="str">
            <v>UFKA</v>
          </cell>
          <cell r="L2055" t="str">
            <v>UFKA</v>
          </cell>
          <cell r="M2055">
            <v>6</v>
          </cell>
          <cell r="N2055">
            <v>26</v>
          </cell>
          <cell r="O2055" t="str">
            <v>Управління НБУ в Закарп.обл</v>
          </cell>
        </row>
        <row r="2056">
          <cell r="A2056">
            <v>312817</v>
          </cell>
          <cell r="B2056">
            <v>380537</v>
          </cell>
          <cell r="D2056">
            <v>0</v>
          </cell>
          <cell r="E2056">
            <v>76</v>
          </cell>
          <cell r="F2056">
            <v>0</v>
          </cell>
          <cell r="G2056" t="str">
            <v>B</v>
          </cell>
          <cell r="H2056">
            <v>791</v>
          </cell>
          <cell r="I2056" t="str">
            <v>ЗАКАР.ФІЛІЯ ВАТ"ВІЕЙБІБАНК"М.УЖГОРОД</v>
          </cell>
          <cell r="J2056" t="str">
            <v>Закар.Ф.ВАТ"ВІЕЙБІБАНК"</v>
          </cell>
          <cell r="K2056" t="str">
            <v>UFKU</v>
          </cell>
          <cell r="L2056" t="str">
            <v>UFKU</v>
          </cell>
          <cell r="M2056">
            <v>6</v>
          </cell>
          <cell r="N2056">
            <v>26</v>
          </cell>
          <cell r="O2056" t="str">
            <v>Управління НБУ в Закарп.обл</v>
          </cell>
        </row>
        <row r="2057">
          <cell r="A2057">
            <v>313009</v>
          </cell>
          <cell r="B2057">
            <v>313009</v>
          </cell>
          <cell r="C2057" t="str">
            <v>ВАТ "МОТОР-БАНК"</v>
          </cell>
          <cell r="D2057">
            <v>381</v>
          </cell>
          <cell r="E2057">
            <v>381</v>
          </cell>
          <cell r="F2057">
            <v>0</v>
          </cell>
          <cell r="G2057" t="str">
            <v>8</v>
          </cell>
          <cell r="H2057">
            <v>503</v>
          </cell>
          <cell r="I2057" t="str">
            <v>ВАТ "МОТОР-БАНК", М. ЗАПОРІЖЖЯ</v>
          </cell>
          <cell r="J2057" t="str">
            <v>ВАТ "МОТОР-БАНК"</v>
          </cell>
          <cell r="K2057" t="str">
            <v>UGFA</v>
          </cell>
          <cell r="L2057" t="str">
            <v>UGFA</v>
          </cell>
          <cell r="M2057">
            <v>7</v>
          </cell>
          <cell r="N2057">
            <v>7</v>
          </cell>
          <cell r="O2057" t="str">
            <v>Управління НБУ в Запор.обл.</v>
          </cell>
        </row>
        <row r="2058">
          <cell r="A2058">
            <v>313010</v>
          </cell>
          <cell r="B2058">
            <v>300023</v>
          </cell>
          <cell r="D2058">
            <v>0</v>
          </cell>
          <cell r="E2058">
            <v>5</v>
          </cell>
          <cell r="F2058">
            <v>0</v>
          </cell>
          <cell r="G2058" t="str">
            <v>5</v>
          </cell>
          <cell r="H2058">
            <v>550</v>
          </cell>
          <cell r="I2058" t="str">
            <v>ЗАПОРІЗЬКА ОФ АКБ"УСБ" М.ЗАПОРІЖЖЯ</v>
          </cell>
          <cell r="J2058" t="str">
            <v>Запоріж.обл.філія АКБ"УСБ"</v>
          </cell>
          <cell r="K2058" t="str">
            <v>UGCA</v>
          </cell>
          <cell r="L2058" t="str">
            <v>UGCA</v>
          </cell>
          <cell r="M2058">
            <v>7</v>
          </cell>
          <cell r="N2058">
            <v>26</v>
          </cell>
          <cell r="O2058" t="str">
            <v>Управління НБУ в Запор.обл.</v>
          </cell>
        </row>
        <row r="2059">
          <cell r="A2059">
            <v>313043</v>
          </cell>
          <cell r="B2059">
            <v>300012</v>
          </cell>
          <cell r="D2059">
            <v>0</v>
          </cell>
          <cell r="E2059">
            <v>3</v>
          </cell>
          <cell r="F2059">
            <v>0</v>
          </cell>
          <cell r="G2059" t="str">
            <v>3</v>
          </cell>
          <cell r="H2059">
            <v>322</v>
          </cell>
          <cell r="I2059" t="str">
            <v>Ф."В.ПІБ В М.МЕЛІТОПОЛЬ ЗАПОРІЗЬК.ОБЛ"</v>
          </cell>
          <cell r="J2059" t="str">
            <v>Ф."ВІД.ПІБ В М.МЕЛІТОПОЛЬ"</v>
          </cell>
          <cell r="K2059" t="str">
            <v>UGAD</v>
          </cell>
          <cell r="L2059" t="str">
            <v>UGAD</v>
          </cell>
          <cell r="M2059">
            <v>7</v>
          </cell>
          <cell r="N2059">
            <v>26</v>
          </cell>
          <cell r="O2059" t="str">
            <v>Управління НБУ в Запор.обл.</v>
          </cell>
        </row>
        <row r="2060">
          <cell r="A2060">
            <v>313054</v>
          </cell>
          <cell r="B2060">
            <v>300012</v>
          </cell>
          <cell r="D2060">
            <v>0</v>
          </cell>
          <cell r="E2060">
            <v>3</v>
          </cell>
          <cell r="F2060">
            <v>0</v>
          </cell>
          <cell r="G2060" t="str">
            <v>3</v>
          </cell>
          <cell r="H2060">
            <v>323</v>
          </cell>
          <cell r="I2060" t="str">
            <v>Ф."В.ПІБ В М.ДНІПРОРУДНЕ ЗАПОРІЗ.ОБЛ."</v>
          </cell>
          <cell r="J2060" t="str">
            <v>Ф."ВІД.ПІБ В М.ДНІПРОРУДНЕ"</v>
          </cell>
          <cell r="K2060" t="str">
            <v>UGAE</v>
          </cell>
          <cell r="L2060" t="str">
            <v>UGAE</v>
          </cell>
          <cell r="M2060">
            <v>7</v>
          </cell>
          <cell r="N2060">
            <v>26</v>
          </cell>
          <cell r="O2060" t="str">
            <v>Управління НБУ в Запор.обл.</v>
          </cell>
        </row>
        <row r="2061">
          <cell r="A2061">
            <v>313098</v>
          </cell>
          <cell r="B2061">
            <v>300012</v>
          </cell>
          <cell r="D2061">
            <v>0</v>
          </cell>
          <cell r="E2061">
            <v>3</v>
          </cell>
          <cell r="F2061">
            <v>0</v>
          </cell>
          <cell r="G2061" t="str">
            <v>3</v>
          </cell>
          <cell r="H2061">
            <v>327</v>
          </cell>
          <cell r="I2061" t="str">
            <v>Ф."В.ПІБ В М.ЕНЕРГОДАР ЗАПОРІЗЬК.ОБЛ."</v>
          </cell>
          <cell r="J2061" t="str">
            <v>Ф.ВІД.ПІБ В М.ЕНЕРГОДАР ЗАП</v>
          </cell>
          <cell r="K2061" t="str">
            <v>UGAF</v>
          </cell>
          <cell r="L2061" t="str">
            <v>UGAF</v>
          </cell>
          <cell r="M2061">
            <v>7</v>
          </cell>
          <cell r="N2061">
            <v>26</v>
          </cell>
          <cell r="O2061" t="str">
            <v>Управління НБУ в Запор.обл.</v>
          </cell>
        </row>
        <row r="2062">
          <cell r="A2062">
            <v>313117</v>
          </cell>
          <cell r="B2062">
            <v>300012</v>
          </cell>
          <cell r="D2062">
            <v>0</v>
          </cell>
          <cell r="E2062">
            <v>3</v>
          </cell>
          <cell r="F2062">
            <v>0</v>
          </cell>
          <cell r="G2062" t="str">
            <v>3</v>
          </cell>
          <cell r="H2062">
            <v>326</v>
          </cell>
          <cell r="I2062" t="str">
            <v>Ф."В.ПІБ В М.БЕРДЯНСЬК ЗАПОРІЗЬК.ОБЛ."</v>
          </cell>
          <cell r="J2062" t="str">
            <v>Ф. "ВІД.ПІБ В М.БЕРДЯНСЬК"</v>
          </cell>
          <cell r="K2062" t="str">
            <v>UGAH</v>
          </cell>
          <cell r="L2062" t="str">
            <v>UGAH</v>
          </cell>
          <cell r="M2062">
            <v>7</v>
          </cell>
          <cell r="N2062">
            <v>26</v>
          </cell>
          <cell r="O2062" t="str">
            <v>Управління НБУ в Запор.обл.</v>
          </cell>
        </row>
        <row r="2063">
          <cell r="A2063">
            <v>313184</v>
          </cell>
          <cell r="B2063">
            <v>300142</v>
          </cell>
          <cell r="D2063">
            <v>0</v>
          </cell>
          <cell r="E2063">
            <v>18</v>
          </cell>
          <cell r="F2063">
            <v>0</v>
          </cell>
          <cell r="G2063" t="str">
            <v>8</v>
          </cell>
          <cell r="H2063">
            <v>714</v>
          </cell>
          <cell r="I2063" t="str">
            <v>ЗАПОРІЗЬКА ФАТ"УКРІНБАНК" М.ЗАПОРІЖЖЯ</v>
          </cell>
          <cell r="J2063" t="str">
            <v>Запорізька ФАТ"Укрінбанк"</v>
          </cell>
          <cell r="K2063" t="str">
            <v>UGIL</v>
          </cell>
          <cell r="L2063" t="str">
            <v>UGIL</v>
          </cell>
          <cell r="M2063">
            <v>7</v>
          </cell>
          <cell r="N2063">
            <v>26</v>
          </cell>
          <cell r="O2063" t="str">
            <v>Управління НБУ в Запор.обл.</v>
          </cell>
        </row>
        <row r="2064">
          <cell r="A2064">
            <v>313281</v>
          </cell>
          <cell r="B2064">
            <v>320940</v>
          </cell>
          <cell r="D2064">
            <v>0</v>
          </cell>
          <cell r="E2064">
            <v>43</v>
          </cell>
          <cell r="F2064">
            <v>0</v>
          </cell>
          <cell r="G2064" t="str">
            <v>8</v>
          </cell>
          <cell r="H2064">
            <v>708</v>
          </cell>
          <cell r="I2064" t="str">
            <v>МЕЛІТОП.ФАБ "АВТОЗАЗБАНК" М.МЕЛІТОПОЛЬ</v>
          </cell>
          <cell r="J2064" t="str">
            <v>Мелітоп.ФАБ"АвтоЗАЗбанк"</v>
          </cell>
          <cell r="K2064" t="str">
            <v>UGIH</v>
          </cell>
          <cell r="L2064" t="str">
            <v>UGIH</v>
          </cell>
          <cell r="M2064">
            <v>7</v>
          </cell>
          <cell r="N2064">
            <v>26</v>
          </cell>
          <cell r="O2064" t="str">
            <v>Управління НБУ в Запор.обл.</v>
          </cell>
        </row>
        <row r="2065">
          <cell r="A2065">
            <v>313355</v>
          </cell>
          <cell r="B2065">
            <v>300012</v>
          </cell>
          <cell r="D2065">
            <v>0</v>
          </cell>
          <cell r="E2065">
            <v>3</v>
          </cell>
          <cell r="F2065">
            <v>0</v>
          </cell>
          <cell r="G2065" t="str">
            <v>3</v>
          </cell>
          <cell r="H2065">
            <v>324</v>
          </cell>
          <cell r="I2065" t="str">
            <v>Ф."ВІДДІЛ.ПРОМІНВЕСТБАНКУ,М.ЗАПОРІЖЖЯ"</v>
          </cell>
          <cell r="J2065" t="str">
            <v>Ф."ВІДДІЛ. ПІБ,М.ЗАПОРІЖЖЯ"</v>
          </cell>
          <cell r="K2065" t="str">
            <v>UGAA</v>
          </cell>
          <cell r="L2065" t="str">
            <v>UGAA</v>
          </cell>
          <cell r="M2065">
            <v>7</v>
          </cell>
          <cell r="N2065">
            <v>26</v>
          </cell>
          <cell r="O2065" t="str">
            <v>Управління НБУ в Запор.обл.</v>
          </cell>
        </row>
        <row r="2066">
          <cell r="A2066">
            <v>313377</v>
          </cell>
          <cell r="B2066">
            <v>300001</v>
          </cell>
          <cell r="D2066">
            <v>0</v>
          </cell>
          <cell r="E2066">
            <v>1</v>
          </cell>
          <cell r="F2066">
            <v>0</v>
          </cell>
          <cell r="G2066" t="str">
            <v>1</v>
          </cell>
          <cell r="H2066">
            <v>36</v>
          </cell>
          <cell r="I2066" t="str">
            <v>УПРАВЛІННЯ НБУ В ЗАПОРІЗЬКІЙ ОБЛАСТІ</v>
          </cell>
          <cell r="J2066" t="str">
            <v>Упр. НБУ в Запорізькій обл.</v>
          </cell>
          <cell r="K2066" t="str">
            <v>UGHA</v>
          </cell>
          <cell r="L2066" t="str">
            <v>UGH0</v>
          </cell>
          <cell r="M2066">
            <v>7</v>
          </cell>
          <cell r="N2066">
            <v>27</v>
          </cell>
          <cell r="O2066" t="str">
            <v>Управління НБУ в Запор.обл.</v>
          </cell>
        </row>
        <row r="2067">
          <cell r="A2067">
            <v>313399</v>
          </cell>
          <cell r="B2067">
            <v>305299</v>
          </cell>
          <cell r="D2067">
            <v>0</v>
          </cell>
          <cell r="E2067">
            <v>46</v>
          </cell>
          <cell r="F2067">
            <v>0</v>
          </cell>
          <cell r="G2067" t="str">
            <v>A</v>
          </cell>
          <cell r="H2067">
            <v>722</v>
          </cell>
          <cell r="I2067" t="str">
            <v>ЗАПОРІЗЬКЕ РУ ПРИВАТБАНКУ, М.ЗАПОРІЖЖЯ</v>
          </cell>
          <cell r="J2067" t="str">
            <v>Запорізьке РУ ПриватБанку</v>
          </cell>
          <cell r="K2067" t="str">
            <v>UGIP</v>
          </cell>
          <cell r="L2067" t="str">
            <v>UGIP</v>
          </cell>
          <cell r="M2067">
            <v>7</v>
          </cell>
          <cell r="N2067">
            <v>3</v>
          </cell>
          <cell r="O2067" t="str">
            <v>Управління НБУ в Запор.обл.</v>
          </cell>
        </row>
        <row r="2068">
          <cell r="A2068">
            <v>313407</v>
          </cell>
          <cell r="B2068">
            <v>320940</v>
          </cell>
          <cell r="D2068">
            <v>0</v>
          </cell>
          <cell r="E2068">
            <v>43</v>
          </cell>
          <cell r="F2068">
            <v>0</v>
          </cell>
          <cell r="G2068" t="str">
            <v>8</v>
          </cell>
          <cell r="H2068">
            <v>704</v>
          </cell>
          <cell r="I2068" t="str">
            <v>ФАБ "АВТОЗАЗБАНК" В М.ЗАПОРІЖЖЯ</v>
          </cell>
          <cell r="J2068" t="str">
            <v>ФАБ"АвтоЗАЗбанк"вмЗапоріжжя</v>
          </cell>
          <cell r="K2068" t="str">
            <v>UGIB</v>
          </cell>
          <cell r="L2068" t="str">
            <v>UGIB</v>
          </cell>
          <cell r="M2068">
            <v>7</v>
          </cell>
          <cell r="N2068">
            <v>26</v>
          </cell>
          <cell r="O2068" t="str">
            <v>Управління НБУ в Запор.обл.</v>
          </cell>
        </row>
        <row r="2069">
          <cell r="A2069">
            <v>313582</v>
          </cell>
          <cell r="B2069">
            <v>313582</v>
          </cell>
          <cell r="C2069" t="str">
            <v>АБ "МЕТАЛУРГ"</v>
          </cell>
          <cell r="D2069">
            <v>205</v>
          </cell>
          <cell r="E2069">
            <v>205</v>
          </cell>
          <cell r="F2069">
            <v>0</v>
          </cell>
          <cell r="G2069" t="str">
            <v>8</v>
          </cell>
          <cell r="H2069">
            <v>712</v>
          </cell>
          <cell r="I2069" t="str">
            <v>АБ "МЕТАЛУРГ", М.ЗАПОРІЖЖЯ</v>
          </cell>
          <cell r="J2069" t="str">
            <v>АБ "МЕТАЛУРГ"</v>
          </cell>
          <cell r="K2069" t="str">
            <v>UGIQ</v>
          </cell>
          <cell r="L2069" t="str">
            <v>UGIQ</v>
          </cell>
          <cell r="M2069">
            <v>7</v>
          </cell>
          <cell r="N2069">
            <v>7</v>
          </cell>
          <cell r="O2069" t="str">
            <v>Управління НБУ в Запор.обл.</v>
          </cell>
        </row>
        <row r="2070">
          <cell r="A2070">
            <v>313623</v>
          </cell>
          <cell r="B2070">
            <v>334851</v>
          </cell>
          <cell r="D2070">
            <v>0</v>
          </cell>
          <cell r="E2070">
            <v>115</v>
          </cell>
          <cell r="F2070">
            <v>0</v>
          </cell>
          <cell r="G2070" t="str">
            <v>8</v>
          </cell>
          <cell r="H2070">
            <v>739</v>
          </cell>
          <cell r="I2070" t="str">
            <v>ФІЛІЯ ЗАТ"ПУМБ" В М.ЗАПОРІЖЖІ</v>
          </cell>
          <cell r="J2070" t="str">
            <v>Філія ПУМБ в м.Запоріжжі</v>
          </cell>
          <cell r="K2070" t="str">
            <v>UGJF</v>
          </cell>
          <cell r="L2070" t="str">
            <v>UGJF</v>
          </cell>
          <cell r="M2070">
            <v>7</v>
          </cell>
          <cell r="N2070">
            <v>4</v>
          </cell>
          <cell r="O2070" t="str">
            <v>Управління НБУ в Запор.обл.</v>
          </cell>
        </row>
        <row r="2071">
          <cell r="A2071">
            <v>313708</v>
          </cell>
          <cell r="B2071">
            <v>322603</v>
          </cell>
          <cell r="D2071">
            <v>0</v>
          </cell>
          <cell r="E2071">
            <v>216</v>
          </cell>
          <cell r="F2071">
            <v>0</v>
          </cell>
          <cell r="G2071" t="str">
            <v>8</v>
          </cell>
          <cell r="H2071">
            <v>705</v>
          </cell>
          <cell r="I2071" t="str">
            <v>ЗФ ВАТ БАНКУ "БІГ ЕНЕРГІЯ" М.ЗАПОРІЖЖЯ</v>
          </cell>
          <cell r="J2071" t="str">
            <v>ЗФ ВАТ Банку "БІГ Енергія"</v>
          </cell>
          <cell r="K2071" t="str">
            <v>UGJH</v>
          </cell>
          <cell r="L2071" t="str">
            <v>UGJH</v>
          </cell>
          <cell r="M2071">
            <v>7</v>
          </cell>
          <cell r="N2071">
            <v>26</v>
          </cell>
          <cell r="O2071" t="str">
            <v>Управління НБУ в Запор.обл.</v>
          </cell>
        </row>
        <row r="2072">
          <cell r="A2072">
            <v>313731</v>
          </cell>
          <cell r="B2072">
            <v>300131</v>
          </cell>
          <cell r="D2072">
            <v>0</v>
          </cell>
          <cell r="E2072">
            <v>17</v>
          </cell>
          <cell r="F2072">
            <v>0</v>
          </cell>
          <cell r="G2072" t="str">
            <v>8</v>
          </cell>
          <cell r="H2072">
            <v>740</v>
          </cell>
          <cell r="I2072" t="str">
            <v>Ф"ЗРУ"ВАТ"Б"ФІН ТА КР"М.ЗАПОРІЖ</v>
          </cell>
          <cell r="J2072" t="str">
            <v>Ф"ЗРУ"ВАТ"Б"Фін. та Кред"</v>
          </cell>
          <cell r="K2072" t="str">
            <v>UGJO</v>
          </cell>
          <cell r="L2072" t="str">
            <v>UGJO</v>
          </cell>
          <cell r="M2072">
            <v>7</v>
          </cell>
          <cell r="N2072">
            <v>26</v>
          </cell>
          <cell r="O2072" t="str">
            <v>Управління НБУ в Запор.обл.</v>
          </cell>
        </row>
        <row r="2073">
          <cell r="A2073">
            <v>313742</v>
          </cell>
          <cell r="B2073">
            <v>321767</v>
          </cell>
          <cell r="D2073">
            <v>0</v>
          </cell>
          <cell r="E2073">
            <v>42</v>
          </cell>
          <cell r="F2073">
            <v>0</v>
          </cell>
          <cell r="G2073" t="str">
            <v>B</v>
          </cell>
          <cell r="H2073">
            <v>738</v>
          </cell>
          <cell r="I2073" t="str">
            <v>ЗАПОРІЗЬКА Ф ВАТ ВТБ БАНК, М.ЗАПОРІЖЖЯ</v>
          </cell>
          <cell r="J2073" t="str">
            <v>Запорізька Ф ВАТ ВТБ Ба</v>
          </cell>
          <cell r="K2073" t="str">
            <v>UGJP</v>
          </cell>
          <cell r="L2073" t="str">
            <v>UGJP</v>
          </cell>
          <cell r="M2073">
            <v>7</v>
          </cell>
          <cell r="N2073">
            <v>26</v>
          </cell>
          <cell r="O2073" t="str">
            <v>Управління НБУ в Запор.обл.</v>
          </cell>
        </row>
        <row r="2074">
          <cell r="A2074">
            <v>313753</v>
          </cell>
          <cell r="B2074">
            <v>328209</v>
          </cell>
          <cell r="D2074">
            <v>0</v>
          </cell>
          <cell r="E2074">
            <v>106</v>
          </cell>
          <cell r="F2074">
            <v>0</v>
          </cell>
          <cell r="G2074" t="str">
            <v>8</v>
          </cell>
          <cell r="H2074">
            <v>742</v>
          </cell>
          <cell r="I2074" t="str">
            <v>ФІЛІЯ АБ "ПІВДЕННИЙ" В М. ЗАПОРІЖЖІ</v>
          </cell>
          <cell r="J2074" t="str">
            <v>ФАБ"ПІВДЕННИЙ"в м.Запоріжжі</v>
          </cell>
          <cell r="K2074" t="str">
            <v>UGJR</v>
          </cell>
          <cell r="L2074" t="str">
            <v>UGJR</v>
          </cell>
          <cell r="M2074">
            <v>7</v>
          </cell>
          <cell r="N2074">
            <v>15</v>
          </cell>
          <cell r="O2074" t="str">
            <v>Управління НБУ в Запор.обл.</v>
          </cell>
        </row>
        <row r="2075">
          <cell r="A2075">
            <v>313764</v>
          </cell>
          <cell r="B2075">
            <v>322603</v>
          </cell>
          <cell r="D2075">
            <v>0</v>
          </cell>
          <cell r="E2075">
            <v>216</v>
          </cell>
          <cell r="F2075">
            <v>0</v>
          </cell>
          <cell r="G2075" t="str">
            <v>8</v>
          </cell>
          <cell r="H2075">
            <v>701</v>
          </cell>
          <cell r="I2075" t="str">
            <v>ЕФ ВАТ БАНКУ "БІГ ЕНЕРГІЯ" М.ЕНЕРГОДАР</v>
          </cell>
          <cell r="J2075" t="str">
            <v>ЕФ ВАТ Банку "БІГ Енергія"</v>
          </cell>
          <cell r="K2075" t="str">
            <v>UGJJ</v>
          </cell>
          <cell r="L2075" t="str">
            <v>UGJJ</v>
          </cell>
          <cell r="M2075">
            <v>7</v>
          </cell>
          <cell r="N2075">
            <v>26</v>
          </cell>
          <cell r="O2075" t="str">
            <v>Управління НБУ в Запор.обл.</v>
          </cell>
        </row>
        <row r="2076">
          <cell r="A2076">
            <v>313775</v>
          </cell>
          <cell r="B2076">
            <v>320702</v>
          </cell>
          <cell r="D2076">
            <v>0</v>
          </cell>
          <cell r="E2076">
            <v>277</v>
          </cell>
          <cell r="F2076">
            <v>0</v>
          </cell>
          <cell r="G2076" t="str">
            <v>8</v>
          </cell>
          <cell r="H2076">
            <v>702</v>
          </cell>
          <cell r="I2076" t="str">
            <v>ОЛЕКС.ФАКБ"НАЦ.КРЕДИТ"В М.ЗАП.</v>
          </cell>
          <cell r="J2076" t="str">
            <v>Ол.ФАКБ"НК"м.Зап.</v>
          </cell>
          <cell r="K2076" t="str">
            <v>UGJM</v>
          </cell>
          <cell r="L2076" t="str">
            <v>UGJM</v>
          </cell>
          <cell r="M2076">
            <v>7</v>
          </cell>
          <cell r="N2076">
            <v>26</v>
          </cell>
          <cell r="O2076" t="str">
            <v>Управління НБУ в Запор.обл.</v>
          </cell>
        </row>
        <row r="2077">
          <cell r="A2077">
            <v>313797</v>
          </cell>
          <cell r="B2077">
            <v>313797</v>
          </cell>
          <cell r="C2077" t="str">
            <v>"СЛОВ"ЯНСЬКИЙ"</v>
          </cell>
          <cell r="D2077">
            <v>64</v>
          </cell>
          <cell r="E2077">
            <v>64</v>
          </cell>
          <cell r="F2077">
            <v>0</v>
          </cell>
          <cell r="G2077" t="str">
            <v>8</v>
          </cell>
          <cell r="H2077">
            <v>733</v>
          </cell>
          <cell r="I2077" t="str">
            <v>КАБ"СЛОВ"ЯНСЬКИЙ" М.ЗАПОРІЖЖЯ</v>
          </cell>
          <cell r="J2077" t="str">
            <v>"СЛОВ"ЯНСЬКИЙ"</v>
          </cell>
          <cell r="K2077" t="str">
            <v>UGIA</v>
          </cell>
          <cell r="L2077" t="str">
            <v>UGIA</v>
          </cell>
          <cell r="M2077">
            <v>7</v>
          </cell>
          <cell r="N2077">
            <v>7</v>
          </cell>
          <cell r="O2077" t="str">
            <v>Управління НБУ в Запор.обл.</v>
          </cell>
        </row>
        <row r="2078">
          <cell r="A2078">
            <v>313827</v>
          </cell>
          <cell r="B2078">
            <v>300335</v>
          </cell>
          <cell r="D2078">
            <v>0</v>
          </cell>
          <cell r="E2078">
            <v>36</v>
          </cell>
          <cell r="F2078">
            <v>0</v>
          </cell>
          <cell r="G2078" t="str">
            <v>7</v>
          </cell>
          <cell r="H2078">
            <v>746</v>
          </cell>
          <cell r="I2078" t="str">
            <v>ЗОД"РАЙФФАЙЗЕН БАНК АВАЛЬ",М.ЗАПОРІЖЖЯ</v>
          </cell>
          <cell r="J2078" t="str">
            <v>ЗОД "Райффайзен Банк Аваль"</v>
          </cell>
          <cell r="K2078" t="str">
            <v>UGIE</v>
          </cell>
          <cell r="L2078" t="str">
            <v>UGIE</v>
          </cell>
          <cell r="M2078">
            <v>7</v>
          </cell>
          <cell r="N2078">
            <v>26</v>
          </cell>
          <cell r="O2078" t="str">
            <v>Управління НБУ в Запор.обл.</v>
          </cell>
        </row>
        <row r="2079">
          <cell r="A2079">
            <v>313849</v>
          </cell>
          <cell r="B2079">
            <v>313849</v>
          </cell>
          <cell r="C2079" t="str">
            <v>АКБ "ІНДУСТРІАЛБАНК"</v>
          </cell>
          <cell r="D2079">
            <v>101</v>
          </cell>
          <cell r="E2079">
            <v>101</v>
          </cell>
          <cell r="F2079">
            <v>0</v>
          </cell>
          <cell r="G2079" t="str">
            <v>8</v>
          </cell>
          <cell r="H2079">
            <v>748</v>
          </cell>
          <cell r="I2079" t="str">
            <v>АКБ "ІНДУСТРІАЛБАНК" М.ЗАПОРІЖЖЯ</v>
          </cell>
          <cell r="J2079" t="str">
            <v>АКБ "ІНДУСТРІАЛБАНК"</v>
          </cell>
          <cell r="K2079" t="str">
            <v>UGJI</v>
          </cell>
          <cell r="L2079" t="str">
            <v>UGJI</v>
          </cell>
          <cell r="M2079">
            <v>7</v>
          </cell>
          <cell r="N2079">
            <v>7</v>
          </cell>
          <cell r="O2079" t="str">
            <v>Управління НБУ в Запор.обл.</v>
          </cell>
        </row>
        <row r="2080">
          <cell r="A2080">
            <v>313850</v>
          </cell>
          <cell r="B2080">
            <v>300272</v>
          </cell>
          <cell r="D2080">
            <v>0</v>
          </cell>
          <cell r="E2080">
            <v>31</v>
          </cell>
          <cell r="F2080">
            <v>0</v>
          </cell>
          <cell r="G2080" t="str">
            <v>B</v>
          </cell>
          <cell r="H2080">
            <v>749</v>
          </cell>
          <cell r="I2080" t="str">
            <v>ФІЛІЯ АБ "ЕНЕРГОБАНК" В М.ЗАПОРІЖЖІ</v>
          </cell>
          <cell r="J2080" t="str">
            <v>ФАБ"Енергобанк"вм.Запоріжжі</v>
          </cell>
          <cell r="K2080" t="str">
            <v>UGJK</v>
          </cell>
          <cell r="L2080" t="str">
            <v>UGJK</v>
          </cell>
          <cell r="M2080">
            <v>7</v>
          </cell>
          <cell r="N2080">
            <v>26</v>
          </cell>
          <cell r="O2080" t="str">
            <v>Управління НБУ в Запор.обл.</v>
          </cell>
        </row>
        <row r="2081">
          <cell r="A2081">
            <v>313861</v>
          </cell>
          <cell r="B2081">
            <v>300614</v>
          </cell>
          <cell r="D2081">
            <v>0</v>
          </cell>
          <cell r="E2081">
            <v>171</v>
          </cell>
          <cell r="F2081">
            <v>0</v>
          </cell>
          <cell r="G2081" t="str">
            <v>8</v>
          </cell>
          <cell r="H2081">
            <v>753</v>
          </cell>
          <cell r="I2081" t="str">
            <v>ФІЛ."ЗАП.ДИР."АТ"ІНДЕКС-БАНК"М.ЗАПОРІЖ</v>
          </cell>
          <cell r="J2081" t="str">
            <v>ФІЛ.ЗАП.ДИР.АТ"ІНДЕКС-БАНК"</v>
          </cell>
          <cell r="K2081" t="str">
            <v>UGJT</v>
          </cell>
          <cell r="L2081" t="str">
            <v>UGJT</v>
          </cell>
          <cell r="M2081">
            <v>7</v>
          </cell>
          <cell r="N2081">
            <v>26</v>
          </cell>
          <cell r="O2081" t="str">
            <v>Управління НБУ в Запор.обл.</v>
          </cell>
        </row>
        <row r="2082">
          <cell r="A2082">
            <v>313872</v>
          </cell>
          <cell r="B2082">
            <v>300528</v>
          </cell>
          <cell r="D2082">
            <v>0</v>
          </cell>
          <cell r="E2082">
            <v>296</v>
          </cell>
          <cell r="F2082">
            <v>0</v>
          </cell>
          <cell r="G2082" t="str">
            <v>F</v>
          </cell>
          <cell r="H2082">
            <v>741</v>
          </cell>
          <cell r="I2082" t="str">
            <v>ФІЛІЯ ЗАТ "ОТП БАНК", М.ЗАПОРІЖЖЯ</v>
          </cell>
          <cell r="J2082" t="str">
            <v>Філія ЗАТ "ОТП Банк"</v>
          </cell>
          <cell r="K2082" t="str">
            <v>UGJU</v>
          </cell>
          <cell r="L2082" t="str">
            <v>UGJU</v>
          </cell>
          <cell r="M2082">
            <v>7</v>
          </cell>
          <cell r="N2082">
            <v>26</v>
          </cell>
          <cell r="O2082" t="str">
            <v>Управління НБУ в Запор.обл.</v>
          </cell>
        </row>
        <row r="2083">
          <cell r="A2083">
            <v>313883</v>
          </cell>
          <cell r="B2083">
            <v>353489</v>
          </cell>
          <cell r="D2083">
            <v>0</v>
          </cell>
          <cell r="E2083">
            <v>133</v>
          </cell>
          <cell r="F2083">
            <v>0</v>
          </cell>
          <cell r="G2083" t="str">
            <v>B</v>
          </cell>
          <cell r="H2083">
            <v>801</v>
          </cell>
          <cell r="I2083" t="str">
            <v>ЗАПОРІЗЬКА ФІЛІЯ АБ "ПРИВАТІНВЕСТ"</v>
          </cell>
          <cell r="J2083" t="str">
            <v>Запорізька філ.Приватінвест</v>
          </cell>
          <cell r="K2083" t="str">
            <v>UGJV</v>
          </cell>
          <cell r="L2083" t="str">
            <v>UGJV</v>
          </cell>
          <cell r="M2083">
            <v>7</v>
          </cell>
          <cell r="N2083">
            <v>24</v>
          </cell>
          <cell r="O2083" t="str">
            <v>Управління НБУ в Запор.обл.</v>
          </cell>
        </row>
        <row r="2084">
          <cell r="A2084">
            <v>313894</v>
          </cell>
          <cell r="B2084">
            <v>328384</v>
          </cell>
          <cell r="D2084">
            <v>0</v>
          </cell>
          <cell r="E2084">
            <v>258</v>
          </cell>
          <cell r="F2084">
            <v>0</v>
          </cell>
          <cell r="G2084" t="str">
            <v>8</v>
          </cell>
          <cell r="H2084">
            <v>743</v>
          </cell>
          <cell r="I2084" t="str">
            <v>ФІЛІЯ АКБ "ІМЕКСБАНК" У М.ЗАПОРІЖЖЯ</v>
          </cell>
          <cell r="J2084" t="str">
            <v>ЗАПОРІЗЬКАФ АКБ"ІМЕКСБАНК"</v>
          </cell>
          <cell r="K2084" t="str">
            <v>UGJW</v>
          </cell>
          <cell r="L2084" t="str">
            <v>UGJW</v>
          </cell>
          <cell r="M2084">
            <v>7</v>
          </cell>
          <cell r="N2084">
            <v>15</v>
          </cell>
          <cell r="O2084" t="str">
            <v>Управління НБУ в Запор.обл.</v>
          </cell>
        </row>
        <row r="2085">
          <cell r="A2085">
            <v>313913</v>
          </cell>
          <cell r="B2085">
            <v>322948</v>
          </cell>
          <cell r="D2085">
            <v>0</v>
          </cell>
          <cell r="E2085">
            <v>248</v>
          </cell>
          <cell r="F2085">
            <v>0</v>
          </cell>
          <cell r="G2085" t="str">
            <v>B</v>
          </cell>
          <cell r="H2085">
            <v>755</v>
          </cell>
          <cell r="I2085" t="str">
            <v>ЗАПОРІЗЬКА Ф АКБ "ФОРУМ" М.ЗАПОРІЖЖЯ</v>
          </cell>
          <cell r="J2085" t="str">
            <v>Запорізька філія АКБ"Форум"</v>
          </cell>
          <cell r="K2085" t="str">
            <v>UGJY</v>
          </cell>
          <cell r="L2085" t="str">
            <v>UGJY</v>
          </cell>
          <cell r="M2085">
            <v>7</v>
          </cell>
          <cell r="N2085">
            <v>26</v>
          </cell>
          <cell r="O2085" t="str">
            <v>Управління НБУ в Запор.обл.</v>
          </cell>
        </row>
        <row r="2086">
          <cell r="A2086">
            <v>313935</v>
          </cell>
          <cell r="B2086">
            <v>321228</v>
          </cell>
          <cell r="D2086">
            <v>0</v>
          </cell>
          <cell r="E2086">
            <v>68</v>
          </cell>
          <cell r="F2086">
            <v>0</v>
          </cell>
          <cell r="G2086" t="str">
            <v>8</v>
          </cell>
          <cell r="H2086">
            <v>744</v>
          </cell>
          <cell r="I2086" t="str">
            <v>ЗАП.ФІЛІЯ ТОВ"УКРПРОМБАНК",М.ЗАПОРІЖЖЯ</v>
          </cell>
          <cell r="J2086" t="str">
            <v>ЗФ ТОВ "УКРПРОМБАНК"</v>
          </cell>
          <cell r="K2086" t="str">
            <v>UGKA</v>
          </cell>
          <cell r="L2086" t="str">
            <v>UGKA</v>
          </cell>
          <cell r="M2086">
            <v>7</v>
          </cell>
          <cell r="N2086">
            <v>26</v>
          </cell>
          <cell r="O2086" t="str">
            <v>Управління НБУ в Запор.обл.</v>
          </cell>
        </row>
        <row r="2087">
          <cell r="A2087">
            <v>313957</v>
          </cell>
          <cell r="B2087">
            <v>300465</v>
          </cell>
          <cell r="D2087">
            <v>0</v>
          </cell>
          <cell r="E2087">
            <v>6</v>
          </cell>
          <cell r="F2087">
            <v>0</v>
          </cell>
          <cell r="G2087" t="str">
            <v>6</v>
          </cell>
          <cell r="H2087">
            <v>603</v>
          </cell>
          <cell r="I2087" t="str">
            <v>ФЗАПОРІЗЬКЕ ОБЛАСНЕ ВАТОЩАД М.ЗАПОРІЖЖ</v>
          </cell>
          <cell r="J2087" t="str">
            <v>ФЗапорізьке обласне ВАТОщад</v>
          </cell>
          <cell r="K2087" t="str">
            <v>UGLA</v>
          </cell>
          <cell r="L2087" t="str">
            <v>UGLA</v>
          </cell>
          <cell r="M2087">
            <v>7</v>
          </cell>
          <cell r="N2087">
            <v>26</v>
          </cell>
          <cell r="O2087" t="str">
            <v>Управління НБУ в Запор.обл.</v>
          </cell>
        </row>
        <row r="2088">
          <cell r="A2088">
            <v>313968</v>
          </cell>
          <cell r="B2088">
            <v>320003</v>
          </cell>
          <cell r="D2088">
            <v>0</v>
          </cell>
          <cell r="E2088">
            <v>225</v>
          </cell>
          <cell r="F2088">
            <v>0</v>
          </cell>
          <cell r="G2088" t="str">
            <v>B</v>
          </cell>
          <cell r="H2088">
            <v>763</v>
          </cell>
          <cell r="I2088" t="str">
            <v>Ф ВАТ КБ "НАДРА" Запорізьке РУ</v>
          </cell>
          <cell r="J2088" t="str">
            <v>Ф ВАТ КБ"Надра"ЗапорізькеРУ</v>
          </cell>
          <cell r="K2088" t="str">
            <v>UGKC</v>
          </cell>
          <cell r="L2088" t="str">
            <v>UGKC</v>
          </cell>
          <cell r="M2088">
            <v>7</v>
          </cell>
          <cell r="N2088">
            <v>26</v>
          </cell>
          <cell r="O2088" t="str">
            <v>Управління НБУ в Запор.обл.</v>
          </cell>
        </row>
        <row r="2089">
          <cell r="A2089">
            <v>313979</v>
          </cell>
          <cell r="B2089">
            <v>322313</v>
          </cell>
          <cell r="D2089">
            <v>0</v>
          </cell>
          <cell r="E2089">
            <v>2</v>
          </cell>
          <cell r="F2089">
            <v>0</v>
          </cell>
          <cell r="G2089" t="str">
            <v>2</v>
          </cell>
          <cell r="H2089">
            <v>201</v>
          </cell>
          <cell r="I2089" t="str">
            <v>Ф-Я "УКРЕКСІМБАНК",ЗАПОРІЖЖЯ</v>
          </cell>
          <cell r="J2089" t="str">
            <v>Ф-я Укрексімбанк,Запоріжжя</v>
          </cell>
          <cell r="K2089" t="str">
            <v>UGGA</v>
          </cell>
          <cell r="L2089" t="str">
            <v>UGGA</v>
          </cell>
          <cell r="M2089">
            <v>7</v>
          </cell>
          <cell r="N2089">
            <v>26</v>
          </cell>
          <cell r="O2089" t="str">
            <v>Управління НБУ в Запор.обл.</v>
          </cell>
        </row>
        <row r="2090">
          <cell r="A2090">
            <v>313991</v>
          </cell>
          <cell r="B2090">
            <v>300089</v>
          </cell>
          <cell r="D2090">
            <v>0</v>
          </cell>
          <cell r="E2090">
            <v>26</v>
          </cell>
          <cell r="F2090">
            <v>0</v>
          </cell>
          <cell r="G2090" t="str">
            <v>8</v>
          </cell>
          <cell r="H2090">
            <v>766</v>
          </cell>
          <cell r="I2090" t="str">
            <v>ФІЛ.АКБ "ТРАНСБАНК" М.ЗАПОРІЖЖЯ</v>
          </cell>
          <cell r="J2090" t="str">
            <v>ФАКБ "Трансбанк", Запоріжжя</v>
          </cell>
          <cell r="K2090" t="str">
            <v>UGKH</v>
          </cell>
          <cell r="L2090" t="str">
            <v>UGKH</v>
          </cell>
          <cell r="M2090">
            <v>7</v>
          </cell>
          <cell r="N2090">
            <v>26</v>
          </cell>
          <cell r="O2090" t="str">
            <v>Управління НБУ в Запор.обл.</v>
          </cell>
        </row>
        <row r="2091">
          <cell r="A2091">
            <v>315018</v>
          </cell>
          <cell r="B2091">
            <v>300023</v>
          </cell>
          <cell r="D2091">
            <v>0</v>
          </cell>
          <cell r="E2091">
            <v>5</v>
          </cell>
          <cell r="F2091">
            <v>0</v>
          </cell>
          <cell r="G2091" t="str">
            <v>5</v>
          </cell>
          <cell r="H2091">
            <v>503</v>
          </cell>
          <cell r="I2091" t="str">
            <v>ХМЕЛЬН.ОБЛ.Ф АКБ"УКРСОЦБАНК"У М.ХМ-Й</v>
          </cell>
          <cell r="J2091" t="str">
            <v>Хмельн обл.ФАКБ"Укрсоцбанк"</v>
          </cell>
          <cell r="K2091" t="str">
            <v>UWCA</v>
          </cell>
          <cell r="L2091" t="str">
            <v>UWCA</v>
          </cell>
          <cell r="M2091">
            <v>22</v>
          </cell>
          <cell r="N2091">
            <v>26</v>
          </cell>
          <cell r="O2091" t="str">
            <v>Управ.НБУ у  Хмельницьк.обл.</v>
          </cell>
        </row>
        <row r="2092">
          <cell r="A2092">
            <v>315063</v>
          </cell>
          <cell r="B2092">
            <v>300249</v>
          </cell>
          <cell r="D2092">
            <v>0</v>
          </cell>
          <cell r="E2092">
            <v>37</v>
          </cell>
          <cell r="F2092">
            <v>0</v>
          </cell>
          <cell r="G2092" t="str">
            <v>8</v>
          </cell>
          <cell r="H2092">
            <v>742</v>
          </cell>
          <cell r="I2092" t="str">
            <v>СЛАВУТСЬКА Ф АБ"БРОКБІЗНЕСБ" М.СЛАВУТА</v>
          </cell>
          <cell r="J2092" t="str">
            <v>Славут.ф АБ"БРОКБІЗНЕСБАНК"</v>
          </cell>
          <cell r="K2092" t="str">
            <v>UWJR</v>
          </cell>
          <cell r="L2092" t="str">
            <v>UWJR</v>
          </cell>
          <cell r="M2092">
            <v>22</v>
          </cell>
          <cell r="N2092">
            <v>26</v>
          </cell>
          <cell r="O2092" t="str">
            <v>Управ.НБУ у  Хмельницьк.обл.</v>
          </cell>
        </row>
        <row r="2093">
          <cell r="A2093">
            <v>315137</v>
          </cell>
          <cell r="B2093">
            <v>320003</v>
          </cell>
          <cell r="D2093">
            <v>0</v>
          </cell>
          <cell r="E2093">
            <v>225</v>
          </cell>
          <cell r="F2093">
            <v>0</v>
          </cell>
          <cell r="G2093" t="str">
            <v>B</v>
          </cell>
          <cell r="H2093">
            <v>759</v>
          </cell>
          <cell r="I2093" t="str">
            <v>Ф.ВАТ КБ"НАДРА" ХМЕЛ.РУ М.ХМЕЛЬН.</v>
          </cell>
          <cell r="J2093" t="str">
            <v>ФВАТКБ"Надра"Хмельницьке РУ</v>
          </cell>
          <cell r="K2093" t="str">
            <v>UWJV</v>
          </cell>
          <cell r="L2093" t="str">
            <v>UWJV</v>
          </cell>
          <cell r="M2093">
            <v>22</v>
          </cell>
          <cell r="N2093">
            <v>26</v>
          </cell>
          <cell r="O2093" t="str">
            <v>Управ.НБУ у  Хмельницьк.обл.</v>
          </cell>
        </row>
        <row r="2094">
          <cell r="A2094">
            <v>315193</v>
          </cell>
          <cell r="B2094">
            <v>321228</v>
          </cell>
          <cell r="D2094">
            <v>0</v>
          </cell>
          <cell r="E2094">
            <v>68</v>
          </cell>
          <cell r="F2094">
            <v>0</v>
          </cell>
          <cell r="G2094" t="str">
            <v>8</v>
          </cell>
          <cell r="H2094">
            <v>755</v>
          </cell>
          <cell r="I2094" t="str">
            <v>ХМЕЛ.Ф.ТОВ"УКРПРОМБАНК",М.ХМЕЛЬНИЦЬКИЙ</v>
          </cell>
          <cell r="J2094" t="str">
            <v>Хмельнф.ТОВ"Укрпромбанк"</v>
          </cell>
          <cell r="K2094" t="str">
            <v>UWJX</v>
          </cell>
          <cell r="L2094" t="str">
            <v>UWJX</v>
          </cell>
          <cell r="M2094">
            <v>22</v>
          </cell>
          <cell r="N2094">
            <v>26</v>
          </cell>
          <cell r="O2094" t="str">
            <v>Управ.НБУ у  Хмельницьк.обл.</v>
          </cell>
        </row>
        <row r="2095">
          <cell r="A2095">
            <v>315278</v>
          </cell>
          <cell r="B2095">
            <v>300012</v>
          </cell>
          <cell r="D2095">
            <v>0</v>
          </cell>
          <cell r="E2095">
            <v>3</v>
          </cell>
          <cell r="F2095">
            <v>0</v>
          </cell>
          <cell r="G2095" t="str">
            <v>3</v>
          </cell>
          <cell r="H2095">
            <v>314</v>
          </cell>
          <cell r="I2095" t="str">
            <v>Ф."ВІД.ПРОМІНВЕСТБАНКУ,М.ХМЕЛЬНИЦЬКИЙ"</v>
          </cell>
          <cell r="J2095" t="str">
            <v>Ф."ВІД.ПІБ,М. ХМЕЛЬНИЦЬКИЙ"</v>
          </cell>
          <cell r="K2095" t="str">
            <v>UWAA</v>
          </cell>
          <cell r="L2095" t="str">
            <v>UWA0</v>
          </cell>
          <cell r="M2095">
            <v>22</v>
          </cell>
          <cell r="N2095">
            <v>26</v>
          </cell>
          <cell r="O2095" t="str">
            <v>Управ.НБУ у  Хмельницьк.обл.</v>
          </cell>
        </row>
        <row r="2096">
          <cell r="A2096">
            <v>315397</v>
          </cell>
          <cell r="B2096">
            <v>300142</v>
          </cell>
          <cell r="D2096">
            <v>0</v>
          </cell>
          <cell r="E2096">
            <v>18</v>
          </cell>
          <cell r="F2096">
            <v>0</v>
          </cell>
          <cell r="G2096" t="str">
            <v>8</v>
          </cell>
          <cell r="H2096">
            <v>704</v>
          </cell>
          <cell r="I2096" t="str">
            <v>ХМЕЛЬН.ФАТ"УКРІНБАНК" М.ХМЕЛЬНИЦЬКИЙ</v>
          </cell>
          <cell r="J2096" t="str">
            <v>Хмельницька ФАТ "Укрінбанк"</v>
          </cell>
          <cell r="K2096" t="str">
            <v>UWID</v>
          </cell>
          <cell r="L2096" t="str">
            <v>UWID</v>
          </cell>
          <cell r="M2096">
            <v>22</v>
          </cell>
          <cell r="N2096">
            <v>26</v>
          </cell>
          <cell r="O2096" t="str">
            <v>Управ.НБУ у  Хмельницьк.обл.</v>
          </cell>
        </row>
        <row r="2097">
          <cell r="A2097">
            <v>315405</v>
          </cell>
          <cell r="B2097">
            <v>305299</v>
          </cell>
          <cell r="D2097">
            <v>0</v>
          </cell>
          <cell r="E2097">
            <v>46</v>
          </cell>
          <cell r="F2097">
            <v>0</v>
          </cell>
          <cell r="G2097" t="str">
            <v>A</v>
          </cell>
          <cell r="H2097">
            <v>715</v>
          </cell>
          <cell r="I2097" t="str">
            <v>ХМЕЛЬНИЦ.Ф.ПРИВАТБАНКУ М.ХМЕЛЬНИЦЬКИЙ</v>
          </cell>
          <cell r="J2097" t="str">
            <v>Хмельницька ф-я"ПриватБанк"</v>
          </cell>
          <cell r="K2097" t="str">
            <v>UWJK</v>
          </cell>
          <cell r="L2097" t="str">
            <v>UWJK</v>
          </cell>
          <cell r="M2097">
            <v>22</v>
          </cell>
          <cell r="N2097">
            <v>3</v>
          </cell>
          <cell r="O2097" t="str">
            <v>Управ.НБУ у  Хмельницьк.обл.</v>
          </cell>
        </row>
        <row r="2098">
          <cell r="A2098">
            <v>315416</v>
          </cell>
          <cell r="B2098">
            <v>300012</v>
          </cell>
          <cell r="D2098">
            <v>0</v>
          </cell>
          <cell r="E2098">
            <v>3</v>
          </cell>
          <cell r="F2098">
            <v>0</v>
          </cell>
          <cell r="G2098" t="str">
            <v>3</v>
          </cell>
          <cell r="H2098">
            <v>325</v>
          </cell>
          <cell r="I2098" t="str">
            <v>Ф."В.ПІБ В М.КАМ`ЯНЕЦЬ-ПОД.ХМЕЛЬН.ОБЛ"</v>
          </cell>
          <cell r="J2098" t="str">
            <v>Ф.від.ПІБ в м.Кам.-Под.Хм.</v>
          </cell>
          <cell r="K2098" t="str">
            <v>UWAD</v>
          </cell>
          <cell r="L2098" t="str">
            <v>UWAD</v>
          </cell>
          <cell r="M2098">
            <v>22</v>
          </cell>
          <cell r="N2098">
            <v>26</v>
          </cell>
          <cell r="O2098" t="str">
            <v>Управ.НБУ у  Хмельницьк.обл.</v>
          </cell>
        </row>
        <row r="2099">
          <cell r="A2099">
            <v>315427</v>
          </cell>
          <cell r="B2099">
            <v>322625</v>
          </cell>
          <cell r="D2099">
            <v>0</v>
          </cell>
          <cell r="E2099">
            <v>222</v>
          </cell>
          <cell r="F2099">
            <v>0</v>
          </cell>
          <cell r="G2099" t="str">
            <v>8</v>
          </cell>
          <cell r="H2099">
            <v>717</v>
          </cell>
          <cell r="I2099" t="str">
            <v>ІФ АБ"УКООПСПІЛКА"</v>
          </cell>
          <cell r="J2099" t="str">
            <v>ІФ АБ "Укоопспілка"</v>
          </cell>
          <cell r="K2099" t="str">
            <v>UWIN</v>
          </cell>
          <cell r="L2099" t="str">
            <v>UWIN</v>
          </cell>
          <cell r="M2099">
            <v>22</v>
          </cell>
          <cell r="N2099">
            <v>26</v>
          </cell>
          <cell r="O2099" t="str">
            <v>Управ.НБУ у  Хмельницьк.обл.</v>
          </cell>
        </row>
        <row r="2100">
          <cell r="A2100">
            <v>315438</v>
          </cell>
          <cell r="B2100">
            <v>300001</v>
          </cell>
          <cell r="D2100">
            <v>0</v>
          </cell>
          <cell r="E2100">
            <v>1</v>
          </cell>
          <cell r="F2100">
            <v>0</v>
          </cell>
          <cell r="G2100" t="str">
            <v>1</v>
          </cell>
          <cell r="H2100">
            <v>138</v>
          </cell>
          <cell r="I2100" t="str">
            <v>УПРАВЛІННЯ НБУ У ХМЕЛЬНИЦЬКІЙ ОБЛАСТІ</v>
          </cell>
          <cell r="J2100" t="str">
            <v>Упр. НБУ у  Хмельницьк.обл.</v>
          </cell>
          <cell r="K2100" t="str">
            <v>UWHA</v>
          </cell>
          <cell r="L2100" t="str">
            <v>UWH0</v>
          </cell>
          <cell r="M2100">
            <v>22</v>
          </cell>
          <cell r="N2100">
            <v>27</v>
          </cell>
          <cell r="O2100" t="str">
            <v>Управ.НБУ у  Хмельницьк.обл.</v>
          </cell>
        </row>
        <row r="2101">
          <cell r="A2101">
            <v>315450</v>
          </cell>
          <cell r="B2101">
            <v>300012</v>
          </cell>
          <cell r="D2101">
            <v>0</v>
          </cell>
          <cell r="E2101">
            <v>3</v>
          </cell>
          <cell r="F2101">
            <v>0</v>
          </cell>
          <cell r="G2101" t="str">
            <v>3</v>
          </cell>
          <cell r="H2101">
            <v>303</v>
          </cell>
          <cell r="I2101" t="str">
            <v>Ф."ВІД.ПІБ В М.ШЕПЕТІВКА ХМЕЛЬН.ОБЛ."</v>
          </cell>
          <cell r="J2101" t="str">
            <v>Ф.від ПІБ в м.Шепетівка Хм.</v>
          </cell>
          <cell r="K2101" t="str">
            <v>UWAE</v>
          </cell>
          <cell r="L2101" t="str">
            <v>UWAE</v>
          </cell>
          <cell r="M2101">
            <v>22</v>
          </cell>
          <cell r="N2101">
            <v>26</v>
          </cell>
          <cell r="O2101" t="str">
            <v>Управ.НБУ у  Хмельницьк.обл.</v>
          </cell>
        </row>
        <row r="2102">
          <cell r="A2102">
            <v>315472</v>
          </cell>
          <cell r="B2102">
            <v>300012</v>
          </cell>
          <cell r="D2102">
            <v>0</v>
          </cell>
          <cell r="E2102">
            <v>3</v>
          </cell>
          <cell r="F2102">
            <v>0</v>
          </cell>
          <cell r="G2102" t="str">
            <v>3</v>
          </cell>
          <cell r="H2102">
            <v>321</v>
          </cell>
          <cell r="I2102" t="str">
            <v>Ф."ВІД.ПІБ В М.СЛАВУТА ХМЕЛЬН.ОБЛ."</v>
          </cell>
          <cell r="J2102" t="str">
            <v>Філія від.ПІБ в М.СЛАВУТА</v>
          </cell>
          <cell r="K2102" t="str">
            <v>UWAC</v>
          </cell>
          <cell r="L2102" t="str">
            <v>UWAC</v>
          </cell>
          <cell r="M2102">
            <v>22</v>
          </cell>
          <cell r="N2102">
            <v>26</v>
          </cell>
          <cell r="O2102" t="str">
            <v>Управ.НБУ у  Хмельницьк.обл.</v>
          </cell>
        </row>
        <row r="2103">
          <cell r="A2103">
            <v>315483</v>
          </cell>
          <cell r="B2103">
            <v>300012</v>
          </cell>
          <cell r="D2103">
            <v>0</v>
          </cell>
          <cell r="E2103">
            <v>3</v>
          </cell>
          <cell r="F2103">
            <v>0</v>
          </cell>
          <cell r="G2103" t="str">
            <v>3</v>
          </cell>
          <cell r="H2103">
            <v>306</v>
          </cell>
          <cell r="I2103" t="str">
            <v>Ф."ВІД.ПІБ В М.ГОРОДОК ХМЕЛЬН.ОБЛ."</v>
          </cell>
          <cell r="J2103" t="str">
            <v>Ф-я від.ПІБ в м.Городок</v>
          </cell>
          <cell r="K2103" t="str">
            <v>UWAG</v>
          </cell>
          <cell r="L2103" t="str">
            <v>UWAG</v>
          </cell>
          <cell r="M2103">
            <v>22</v>
          </cell>
          <cell r="N2103">
            <v>26</v>
          </cell>
          <cell r="O2103" t="str">
            <v>Управ.НБУ у  Хмельницьк.обл.</v>
          </cell>
        </row>
        <row r="2104">
          <cell r="A2104">
            <v>315494</v>
          </cell>
          <cell r="B2104">
            <v>300926</v>
          </cell>
          <cell r="D2104">
            <v>0</v>
          </cell>
          <cell r="E2104">
            <v>899</v>
          </cell>
          <cell r="F2104">
            <v>0</v>
          </cell>
          <cell r="G2104" t="str">
            <v>8</v>
          </cell>
          <cell r="H2104">
            <v>743</v>
          </cell>
          <cell r="I2104" t="str">
            <v>ХМ.ОБЛ.ФІЛІЯ АТ "УФГ"У М.ХМЕЛЬНИЦЬКИЙ</v>
          </cell>
          <cell r="J2104" t="str">
            <v>Хмельницька обл.ф-я АТ"УФГ"</v>
          </cell>
          <cell r="K2104" t="str">
            <v>UWW1</v>
          </cell>
          <cell r="L2104" t="str">
            <v>U1WF</v>
          </cell>
          <cell r="M2104">
            <v>22</v>
          </cell>
          <cell r="N2104">
            <v>26</v>
          </cell>
          <cell r="O2104" t="str">
            <v>Управ.НБУ у  Хмельницьк.обл.</v>
          </cell>
        </row>
        <row r="2105">
          <cell r="A2105">
            <v>315568</v>
          </cell>
          <cell r="B2105">
            <v>322625</v>
          </cell>
          <cell r="D2105">
            <v>0</v>
          </cell>
          <cell r="E2105">
            <v>222</v>
          </cell>
          <cell r="F2105">
            <v>0</v>
          </cell>
          <cell r="G2105" t="str">
            <v>8</v>
          </cell>
          <cell r="H2105">
            <v>705</v>
          </cell>
          <cell r="I2105" t="str">
            <v>ХРФ" УКООПСПІЛКА"</v>
          </cell>
          <cell r="J2105" t="str">
            <v>ХРФ "Укоопспілка"</v>
          </cell>
          <cell r="K2105" t="str">
            <v>UWIG</v>
          </cell>
          <cell r="L2105" t="str">
            <v>UWIG</v>
          </cell>
          <cell r="M2105">
            <v>22</v>
          </cell>
          <cell r="N2105">
            <v>26</v>
          </cell>
          <cell r="O2105" t="str">
            <v>Управ.НБУ у  Хмельницьк.обл.</v>
          </cell>
        </row>
        <row r="2106">
          <cell r="A2106">
            <v>315591</v>
          </cell>
          <cell r="B2106">
            <v>321767</v>
          </cell>
          <cell r="D2106">
            <v>0</v>
          </cell>
          <cell r="E2106">
            <v>42</v>
          </cell>
          <cell r="F2106">
            <v>0</v>
          </cell>
          <cell r="G2106" t="str">
            <v>B</v>
          </cell>
          <cell r="H2106">
            <v>766</v>
          </cell>
          <cell r="I2106" t="str">
            <v>ХМЕЛЬН. Ф ВАТ ВТБ БАНК, ХМЕЛЬНИЦЬКИЙ</v>
          </cell>
          <cell r="J2106" t="str">
            <v>Хмельницька Ф ВАТ ВТБ Банк</v>
          </cell>
          <cell r="K2106" t="str">
            <v>UWKM</v>
          </cell>
          <cell r="L2106" t="str">
            <v>UWKM</v>
          </cell>
          <cell r="M2106">
            <v>22</v>
          </cell>
          <cell r="N2106">
            <v>26</v>
          </cell>
          <cell r="O2106" t="str">
            <v>Управ.НБУ у  Хмельницьк.обл.</v>
          </cell>
        </row>
        <row r="2107">
          <cell r="A2107">
            <v>315609</v>
          </cell>
          <cell r="B2107">
            <v>322313</v>
          </cell>
          <cell r="D2107">
            <v>0</v>
          </cell>
          <cell r="E2107">
            <v>2</v>
          </cell>
          <cell r="F2107">
            <v>0</v>
          </cell>
          <cell r="G2107" t="str">
            <v>2</v>
          </cell>
          <cell r="H2107">
            <v>201</v>
          </cell>
          <cell r="I2107" t="str">
            <v>Ф-Я ВАТ "УКРЕКСІМБАНК",ХМЕЛЬНИЦЬКИЙ</v>
          </cell>
          <cell r="J2107" t="str">
            <v>Ф-я Укрексімбанк,Хмельницьк</v>
          </cell>
          <cell r="K2107" t="str">
            <v>UWGA</v>
          </cell>
          <cell r="L2107" t="str">
            <v>UWGA</v>
          </cell>
          <cell r="M2107">
            <v>22</v>
          </cell>
          <cell r="N2107">
            <v>26</v>
          </cell>
          <cell r="O2107" t="str">
            <v>Управ.НБУ у  Хмельницьк.обл.</v>
          </cell>
        </row>
        <row r="2108">
          <cell r="A2108">
            <v>315643</v>
          </cell>
          <cell r="B2108">
            <v>320702</v>
          </cell>
          <cell r="D2108">
            <v>0</v>
          </cell>
          <cell r="E2108">
            <v>277</v>
          </cell>
          <cell r="F2108">
            <v>0</v>
          </cell>
          <cell r="G2108" t="str">
            <v>8</v>
          </cell>
          <cell r="H2108">
            <v>739</v>
          </cell>
          <cell r="I2108" t="str">
            <v>ФАКБ "НАЦ.КРЕДИТ" В М.ПОЛОННЕ</v>
          </cell>
          <cell r="J2108" t="str">
            <v>ФАКБ "НК" в м.Пол.</v>
          </cell>
          <cell r="K2108" t="str">
            <v>UWJL</v>
          </cell>
          <cell r="L2108" t="str">
            <v>UWJL</v>
          </cell>
          <cell r="M2108">
            <v>22</v>
          </cell>
          <cell r="N2108">
            <v>26</v>
          </cell>
          <cell r="O2108" t="str">
            <v>Управ.НБУ у  Хмельницьк.обл.</v>
          </cell>
        </row>
        <row r="2109">
          <cell r="A2109">
            <v>315654</v>
          </cell>
          <cell r="B2109">
            <v>325912</v>
          </cell>
          <cell r="D2109">
            <v>0</v>
          </cell>
          <cell r="E2109">
            <v>88</v>
          </cell>
          <cell r="F2109">
            <v>0</v>
          </cell>
          <cell r="G2109" t="str">
            <v>B</v>
          </cell>
          <cell r="H2109">
            <v>727</v>
          </cell>
          <cell r="I2109" t="str">
            <v>Хмельницька філія ВАТ "КРЕДОБАНК"</v>
          </cell>
          <cell r="J2109" t="str">
            <v>Хмельн. ф-я ВАТ "КРЕДОБАНК"</v>
          </cell>
          <cell r="K2109" t="str">
            <v>UWIV</v>
          </cell>
          <cell r="L2109" t="str">
            <v>UWIV</v>
          </cell>
          <cell r="M2109">
            <v>22</v>
          </cell>
          <cell r="N2109">
            <v>13</v>
          </cell>
          <cell r="O2109" t="str">
            <v>Управ.НБУ у  Хмельницьк.обл.</v>
          </cell>
        </row>
        <row r="2110">
          <cell r="A2110">
            <v>315717</v>
          </cell>
          <cell r="B2110">
            <v>353489</v>
          </cell>
          <cell r="D2110">
            <v>0</v>
          </cell>
          <cell r="E2110">
            <v>133</v>
          </cell>
          <cell r="F2110">
            <v>0</v>
          </cell>
          <cell r="G2110" t="str">
            <v>8</v>
          </cell>
          <cell r="H2110">
            <v>746</v>
          </cell>
          <cell r="I2110" t="str">
            <v>ХМЕЛЬНИЦЬКА ФІЛІЯ АБ "ПРИВАТІНВЕСТ"</v>
          </cell>
          <cell r="J2110" t="str">
            <v>Хмельницька ф. Приватінвест</v>
          </cell>
          <cell r="K2110" t="str">
            <v>UWJP</v>
          </cell>
          <cell r="L2110" t="str">
            <v>UWJP</v>
          </cell>
          <cell r="M2110">
            <v>22</v>
          </cell>
          <cell r="N2110">
            <v>24</v>
          </cell>
          <cell r="O2110" t="str">
            <v>Управ.НБУ у  Хмельницьк.обл.</v>
          </cell>
        </row>
        <row r="2111">
          <cell r="A2111">
            <v>315739</v>
          </cell>
          <cell r="B2111">
            <v>322948</v>
          </cell>
          <cell r="D2111">
            <v>0</v>
          </cell>
          <cell r="E2111">
            <v>248</v>
          </cell>
          <cell r="F2111">
            <v>0</v>
          </cell>
          <cell r="G2111" t="str">
            <v>B</v>
          </cell>
          <cell r="H2111">
            <v>764</v>
          </cell>
          <cell r="I2111" t="str">
            <v>ХМЕЛЬНИЦЬКА ФАКБ"ФОРУМ" М.ХМЕЛЬНИЦЬКИЙ</v>
          </cell>
          <cell r="J2111" t="str">
            <v>Хмельницька Ф АКБ "Форум"</v>
          </cell>
          <cell r="K2111" t="str">
            <v>UWKN</v>
          </cell>
          <cell r="L2111" t="str">
            <v>UWKN</v>
          </cell>
          <cell r="M2111">
            <v>22</v>
          </cell>
          <cell r="N2111">
            <v>26</v>
          </cell>
          <cell r="O2111" t="str">
            <v>Управ.НБУ у  Хмельницьк.обл.</v>
          </cell>
        </row>
        <row r="2112">
          <cell r="A2112">
            <v>315784</v>
          </cell>
          <cell r="B2112">
            <v>300465</v>
          </cell>
          <cell r="D2112">
            <v>0</v>
          </cell>
          <cell r="E2112">
            <v>6</v>
          </cell>
          <cell r="F2112">
            <v>0</v>
          </cell>
          <cell r="G2112" t="str">
            <v>6</v>
          </cell>
          <cell r="H2112">
            <v>600</v>
          </cell>
          <cell r="I2112" t="str">
            <v>ФХМЕЛЬНИЦЬКЕ ОБЛАСН ВАТОЩАД М.ХМЕЛЬНИЦ</v>
          </cell>
          <cell r="J2112" t="str">
            <v>ФХмельницьке обласнеВАТОщад</v>
          </cell>
          <cell r="K2112" t="str">
            <v>UWLA</v>
          </cell>
          <cell r="L2112" t="str">
            <v>UWLA</v>
          </cell>
          <cell r="M2112">
            <v>22</v>
          </cell>
          <cell r="N2112">
            <v>26</v>
          </cell>
          <cell r="O2112" t="str">
            <v>Управ.НБУ у  Хмельницьк.обл.</v>
          </cell>
        </row>
        <row r="2113">
          <cell r="A2113">
            <v>315795</v>
          </cell>
          <cell r="B2113">
            <v>328384</v>
          </cell>
          <cell r="D2113">
            <v>0</v>
          </cell>
          <cell r="E2113">
            <v>258</v>
          </cell>
          <cell r="F2113">
            <v>0</v>
          </cell>
          <cell r="G2113" t="str">
            <v>8</v>
          </cell>
          <cell r="H2113">
            <v>786</v>
          </cell>
          <cell r="I2113" t="str">
            <v>ФІЛІЯ АКБ "ІМЕКСБАНК", М.ХМЕЛЬНИЦЬКИЙ</v>
          </cell>
          <cell r="J2113" t="str">
            <v>ХМЕЛЬНИЦЬКФ АКБ "ІМЕКСБАНК"</v>
          </cell>
          <cell r="K2113" t="str">
            <v>UWKQ</v>
          </cell>
          <cell r="L2113" t="str">
            <v>UWKQ</v>
          </cell>
          <cell r="M2113">
            <v>22</v>
          </cell>
          <cell r="N2113">
            <v>15</v>
          </cell>
          <cell r="O2113" t="str">
            <v>Управ.НБУ у  Хмельницьк.обл.</v>
          </cell>
        </row>
        <row r="2114">
          <cell r="A2114">
            <v>315803</v>
          </cell>
          <cell r="B2114">
            <v>300670</v>
          </cell>
          <cell r="D2114">
            <v>0</v>
          </cell>
          <cell r="E2114">
            <v>202</v>
          </cell>
          <cell r="F2114">
            <v>0</v>
          </cell>
          <cell r="G2114" t="str">
            <v>8</v>
          </cell>
          <cell r="H2114">
            <v>903</v>
          </cell>
          <cell r="I2114" t="str">
            <v>ХМЕЛЬНИЦЬКАФВАТКБ"ХРЕЩАТИК"М.ХМЕЛЬНИЦ</v>
          </cell>
          <cell r="J2114" t="str">
            <v>ХмельницькаФВАТКБ"хрещатик"</v>
          </cell>
          <cell r="K2114" t="str">
            <v>UWFB</v>
          </cell>
          <cell r="L2114" t="str">
            <v>UWFB</v>
          </cell>
          <cell r="M2114">
            <v>22</v>
          </cell>
          <cell r="N2114">
            <v>26</v>
          </cell>
          <cell r="O2114" t="str">
            <v>Управ.НБУ у  Хмельницьк.обл.</v>
          </cell>
        </row>
        <row r="2115">
          <cell r="A2115">
            <v>315858</v>
          </cell>
          <cell r="B2115">
            <v>300249</v>
          </cell>
          <cell r="D2115">
            <v>0</v>
          </cell>
          <cell r="E2115">
            <v>37</v>
          </cell>
          <cell r="F2115">
            <v>0</v>
          </cell>
          <cell r="G2115" t="str">
            <v>8</v>
          </cell>
          <cell r="H2115">
            <v>747</v>
          </cell>
          <cell r="I2115" t="str">
            <v>ХМ.ФАБ "БРОКБІЗНЕСБАНК" М.ХМЕЛЬНИЦЬКИЙ</v>
          </cell>
          <cell r="J2115" t="str">
            <v>ХФ АБ "БРОКБІЗНЕСБАНК"</v>
          </cell>
          <cell r="K2115" t="str">
            <v>UWJO</v>
          </cell>
          <cell r="L2115" t="str">
            <v>UWJO</v>
          </cell>
          <cell r="M2115">
            <v>22</v>
          </cell>
          <cell r="N2115">
            <v>26</v>
          </cell>
          <cell r="O2115" t="str">
            <v>Управ.НБУ у  Хмельницьк.обл.</v>
          </cell>
        </row>
        <row r="2116">
          <cell r="A2116">
            <v>315966</v>
          </cell>
          <cell r="B2116">
            <v>300335</v>
          </cell>
          <cell r="D2116">
            <v>0</v>
          </cell>
          <cell r="E2116">
            <v>36</v>
          </cell>
          <cell r="F2116">
            <v>0</v>
          </cell>
          <cell r="G2116" t="str">
            <v>7</v>
          </cell>
          <cell r="H2116">
            <v>732</v>
          </cell>
          <cell r="I2116" t="str">
            <v>ХОД"РАЙФФАЙЗЕН БАНК АВАЛЬ"ХМЕЛЬНИЦЬКИЙ</v>
          </cell>
          <cell r="J2116" t="str">
            <v>ХОД"РАЙФФАЙЗЕН БАНК АВАЛЬ"</v>
          </cell>
          <cell r="K2116" t="str">
            <v>UWJE</v>
          </cell>
          <cell r="L2116" t="str">
            <v>UWJE</v>
          </cell>
          <cell r="M2116">
            <v>22</v>
          </cell>
          <cell r="N2116">
            <v>26</v>
          </cell>
          <cell r="O2116" t="str">
            <v>Управ.НБУ у  Хмельницьк.обл.</v>
          </cell>
        </row>
        <row r="2117">
          <cell r="A2117">
            <v>315977</v>
          </cell>
          <cell r="B2117">
            <v>380537</v>
          </cell>
          <cell r="D2117">
            <v>0</v>
          </cell>
          <cell r="E2117">
            <v>76</v>
          </cell>
          <cell r="F2117">
            <v>0</v>
          </cell>
          <cell r="G2117" t="str">
            <v>B</v>
          </cell>
          <cell r="H2117">
            <v>791</v>
          </cell>
          <cell r="I2117" t="str">
            <v>ХМ.Ф. ВАТ"ВІЕЙБІБАНК"М.ХМЕЛЬНИЦЬКИЙ</v>
          </cell>
          <cell r="J2117" t="str">
            <v>Хм.Ф.ВАТ"ВІЕЙБІБАНК"</v>
          </cell>
          <cell r="K2117" t="str">
            <v>UWKP</v>
          </cell>
          <cell r="L2117" t="str">
            <v>UWKP</v>
          </cell>
          <cell r="M2117">
            <v>22</v>
          </cell>
          <cell r="N2117">
            <v>26</v>
          </cell>
          <cell r="O2117" t="str">
            <v>Управ.НБУ у  Хмельницьк.обл.</v>
          </cell>
        </row>
        <row r="2118">
          <cell r="A2118">
            <v>315999</v>
          </cell>
          <cell r="B2118">
            <v>300614</v>
          </cell>
          <cell r="D2118">
            <v>0</v>
          </cell>
          <cell r="E2118">
            <v>171</v>
          </cell>
          <cell r="F2118">
            <v>0</v>
          </cell>
          <cell r="G2118" t="str">
            <v>8</v>
          </cell>
          <cell r="H2118">
            <v>777</v>
          </cell>
          <cell r="I2118" t="str">
            <v>ФІЛ.ХМ.Д АТ"ІНДЕКС-БАНК"В М.ХМЕЛЬНИЦ</v>
          </cell>
          <cell r="J2118" t="str">
            <v>Філ"Хмел.Д"ІНДЕКС-БАНК"</v>
          </cell>
          <cell r="K2118" t="str">
            <v>UWKO</v>
          </cell>
          <cell r="L2118" t="str">
            <v>UWKO</v>
          </cell>
          <cell r="M2118">
            <v>22</v>
          </cell>
          <cell r="N2118">
            <v>26</v>
          </cell>
          <cell r="O2118" t="str">
            <v>Управ.НБУ у  Хмельницьк.обл.</v>
          </cell>
        </row>
        <row r="2119">
          <cell r="A2119">
            <v>319014</v>
          </cell>
          <cell r="B2119">
            <v>322658</v>
          </cell>
          <cell r="D2119">
            <v>0</v>
          </cell>
          <cell r="E2119">
            <v>217</v>
          </cell>
          <cell r="F2119">
            <v>0</v>
          </cell>
          <cell r="G2119" t="str">
            <v>8</v>
          </cell>
          <cell r="H2119">
            <v>932</v>
          </cell>
          <cell r="I2119" t="str">
            <v>ФАКБ"СЄБ", М. БІЛА ЦЕРКВА</v>
          </cell>
          <cell r="J2119" t="str">
            <v>Білоцерківська ФАКБ "СЄБ"</v>
          </cell>
          <cell r="K2119" t="str">
            <v>UJJH</v>
          </cell>
          <cell r="L2119" t="str">
            <v>UJJH</v>
          </cell>
          <cell r="M2119">
            <v>9</v>
          </cell>
          <cell r="N2119">
            <v>26</v>
          </cell>
        </row>
        <row r="2120">
          <cell r="A2120">
            <v>319036</v>
          </cell>
          <cell r="B2120">
            <v>319092</v>
          </cell>
          <cell r="D2120">
            <v>0</v>
          </cell>
          <cell r="E2120">
            <v>280</v>
          </cell>
          <cell r="F2120">
            <v>0</v>
          </cell>
          <cell r="G2120" t="str">
            <v>B</v>
          </cell>
          <cell r="H2120">
            <v>950</v>
          </cell>
          <cell r="I2120" t="str">
            <v>ФАБ "КИЇВСЬКА РУСЬ" У М. БОГУСЛАВІ</v>
          </cell>
          <cell r="J2120" t="str">
            <v>ФАБ"Київська Русь",Богуслав</v>
          </cell>
          <cell r="K2120" t="str">
            <v>UJJJ</v>
          </cell>
          <cell r="L2120" t="str">
            <v>UJJJ</v>
          </cell>
          <cell r="M2120">
            <v>9</v>
          </cell>
          <cell r="N2120">
            <v>26</v>
          </cell>
        </row>
        <row r="2121">
          <cell r="A2121">
            <v>319058</v>
          </cell>
          <cell r="B2121">
            <v>300249</v>
          </cell>
          <cell r="D2121">
            <v>0</v>
          </cell>
          <cell r="E2121">
            <v>37</v>
          </cell>
          <cell r="F2121">
            <v>0</v>
          </cell>
          <cell r="G2121" t="str">
            <v>8</v>
          </cell>
          <cell r="H2121">
            <v>965</v>
          </cell>
          <cell r="I2121" t="str">
            <v>БІЛОЦЕРК.ФАБ"БРОКБІЗНЕСБ", БІЛА-ЦЕРКВА</v>
          </cell>
          <cell r="J2121" t="str">
            <v>Білоцер.ФАБ"БРОКБІЗНЕСБАНК"</v>
          </cell>
          <cell r="K2121" t="str">
            <v>UJIO</v>
          </cell>
          <cell r="L2121" t="str">
            <v>UJIO</v>
          </cell>
          <cell r="M2121">
            <v>9</v>
          </cell>
          <cell r="N2121">
            <v>26</v>
          </cell>
        </row>
        <row r="2122">
          <cell r="A2122">
            <v>319081</v>
          </cell>
          <cell r="B2122">
            <v>351652</v>
          </cell>
          <cell r="D2122">
            <v>0</v>
          </cell>
          <cell r="E2122">
            <v>125</v>
          </cell>
          <cell r="F2122">
            <v>0</v>
          </cell>
          <cell r="G2122" t="str">
            <v>8</v>
          </cell>
          <cell r="H2122">
            <v>708</v>
          </cell>
          <cell r="I2122" t="str">
            <v>КИЇВСЬКА Ф. ХАК "ЗЕМБАНК" У М.ВИШНЕВЕ</v>
          </cell>
          <cell r="J2122" t="str">
            <v>Київська філія ХАК"Зембанк"</v>
          </cell>
          <cell r="K2122" t="str">
            <v>UJIF</v>
          </cell>
          <cell r="L2122" t="str">
            <v>UJIF</v>
          </cell>
          <cell r="M2122">
            <v>9</v>
          </cell>
          <cell r="N2122">
            <v>20</v>
          </cell>
        </row>
        <row r="2123">
          <cell r="A2123">
            <v>319092</v>
          </cell>
          <cell r="B2123">
            <v>319092</v>
          </cell>
          <cell r="C2123" t="str">
            <v>АБ "КИЇВСЬКА РУСЬ"</v>
          </cell>
          <cell r="D2123">
            <v>280</v>
          </cell>
          <cell r="E2123">
            <v>280</v>
          </cell>
          <cell r="F2123">
            <v>0</v>
          </cell>
          <cell r="G2123" t="str">
            <v>B</v>
          </cell>
          <cell r="H2123">
            <v>871</v>
          </cell>
          <cell r="I2123" t="str">
            <v>АБ "КИЇВСЬКА РУСЬ" У М.КИЄВІ</v>
          </cell>
          <cell r="J2123" t="str">
            <v>АБ "КИЇВСЬКА РУСЬ"</v>
          </cell>
          <cell r="K2123" t="str">
            <v>UIWF</v>
          </cell>
          <cell r="L2123" t="str">
            <v>UIWF</v>
          </cell>
          <cell r="M2123">
            <v>26</v>
          </cell>
          <cell r="N2123">
            <v>26</v>
          </cell>
          <cell r="O2123" t="str">
            <v>ГУ НБУ по м.Києву і області</v>
          </cell>
        </row>
        <row r="2124">
          <cell r="A2124">
            <v>320003</v>
          </cell>
          <cell r="B2124">
            <v>320003</v>
          </cell>
          <cell r="C2124" t="str">
            <v>ВАТ КБ "НАДРА"</v>
          </cell>
          <cell r="D2124">
            <v>225</v>
          </cell>
          <cell r="E2124">
            <v>225</v>
          </cell>
          <cell r="F2124">
            <v>0</v>
          </cell>
          <cell r="G2124" t="str">
            <v>B</v>
          </cell>
          <cell r="H2124">
            <v>801</v>
          </cell>
          <cell r="I2124" t="str">
            <v>ВАТ КБ "НАДРА" У М.КИЄВI</v>
          </cell>
          <cell r="J2124" t="str">
            <v>ВАТ КБ "НАДРА"</v>
          </cell>
          <cell r="K2124" t="str">
            <v>UINH</v>
          </cell>
          <cell r="L2124" t="str">
            <v>UINH</v>
          </cell>
          <cell r="M2124">
            <v>26</v>
          </cell>
          <cell r="N2124">
            <v>26</v>
          </cell>
          <cell r="O2124" t="str">
            <v>ГУ НБУ по м.Києву і області</v>
          </cell>
        </row>
        <row r="2125">
          <cell r="A2125">
            <v>320036</v>
          </cell>
          <cell r="B2125">
            <v>300465</v>
          </cell>
          <cell r="D2125">
            <v>0</v>
          </cell>
          <cell r="E2125">
            <v>6</v>
          </cell>
          <cell r="F2125">
            <v>0</v>
          </cell>
          <cell r="G2125" t="str">
            <v>6</v>
          </cell>
          <cell r="H2125">
            <v>655</v>
          </cell>
          <cell r="I2125" t="str">
            <v>ФІВАНКІВСЬКЕ ВІДДІЛ ВАТОЩАД СМТ.ІВАНКІ</v>
          </cell>
          <cell r="J2125" t="str">
            <v>ФІванківське відділеВАТОщад</v>
          </cell>
          <cell r="K2125" t="str">
            <v>UJLL</v>
          </cell>
          <cell r="L2125" t="str">
            <v>UJLL</v>
          </cell>
          <cell r="M2125">
            <v>9</v>
          </cell>
          <cell r="N2125">
            <v>26</v>
          </cell>
        </row>
        <row r="2126">
          <cell r="A2126">
            <v>320047</v>
          </cell>
          <cell r="B2126">
            <v>300465</v>
          </cell>
          <cell r="D2126">
            <v>0</v>
          </cell>
          <cell r="E2126">
            <v>6</v>
          </cell>
          <cell r="F2126">
            <v>0</v>
          </cell>
          <cell r="G2126" t="str">
            <v>6</v>
          </cell>
          <cell r="H2126">
            <v>603</v>
          </cell>
          <cell r="I2126" t="str">
            <v>ФБІЛОЦЕРКІВСЬКЕ ВІД ВАТОЩАД М.БІЛА ЦЕР</v>
          </cell>
          <cell r="J2126" t="str">
            <v>ФБілоцерківське віддВАТОщад</v>
          </cell>
          <cell r="K2126" t="str">
            <v>UJLD</v>
          </cell>
          <cell r="L2126" t="str">
            <v>UJLD</v>
          </cell>
          <cell r="M2126">
            <v>9</v>
          </cell>
          <cell r="N2126">
            <v>26</v>
          </cell>
        </row>
        <row r="2127">
          <cell r="A2127">
            <v>320058</v>
          </cell>
          <cell r="B2127">
            <v>300465</v>
          </cell>
          <cell r="D2127">
            <v>0</v>
          </cell>
          <cell r="E2127">
            <v>6</v>
          </cell>
          <cell r="F2127">
            <v>0</v>
          </cell>
          <cell r="G2127" t="str">
            <v>6</v>
          </cell>
          <cell r="H2127">
            <v>615</v>
          </cell>
          <cell r="I2127" t="str">
            <v>ФКАГАРЛИЦЬКЕ ВІДДІЛ ВАТОЩАД М.КАГАРЛИК</v>
          </cell>
          <cell r="J2127" t="str">
            <v>ФКагарлицьке відділеВАТОщад</v>
          </cell>
          <cell r="K2127" t="str">
            <v>UJLN</v>
          </cell>
          <cell r="L2127" t="str">
            <v>UJLN</v>
          </cell>
          <cell r="M2127">
            <v>9</v>
          </cell>
          <cell r="N2127">
            <v>26</v>
          </cell>
        </row>
        <row r="2128">
          <cell r="A2128">
            <v>320069</v>
          </cell>
          <cell r="B2128">
            <v>300465</v>
          </cell>
          <cell r="D2128">
            <v>0</v>
          </cell>
          <cell r="E2128">
            <v>6</v>
          </cell>
          <cell r="F2128">
            <v>0</v>
          </cell>
          <cell r="G2128" t="str">
            <v>6</v>
          </cell>
          <cell r="H2128">
            <v>632</v>
          </cell>
          <cell r="I2128" t="str">
            <v>ФКИЄВО-СВЯТОШИНСЬКЕ В ВАТОЩАД М.БОЯРКА</v>
          </cell>
          <cell r="J2128" t="str">
            <v>ФКиєво-Святошинське ВАТОщад</v>
          </cell>
          <cell r="K2128" t="str">
            <v>UJLO</v>
          </cell>
          <cell r="L2128" t="str">
            <v>UJLO</v>
          </cell>
          <cell r="M2128">
            <v>9</v>
          </cell>
          <cell r="N2128">
            <v>26</v>
          </cell>
        </row>
        <row r="2129">
          <cell r="A2129">
            <v>320070</v>
          </cell>
          <cell r="B2129">
            <v>300465</v>
          </cell>
          <cell r="D2129">
            <v>0</v>
          </cell>
          <cell r="E2129">
            <v>6</v>
          </cell>
          <cell r="F2129">
            <v>0</v>
          </cell>
          <cell r="G2129" t="str">
            <v>6</v>
          </cell>
          <cell r="H2129">
            <v>617</v>
          </cell>
          <cell r="I2129" t="str">
            <v>ФМАКАРІВСЬКЕ ВІДДІЛ ВАТОЩАД СМТ.МАКАРІ</v>
          </cell>
          <cell r="J2129" t="str">
            <v>ФМакарівське відділеВАТОщад</v>
          </cell>
          <cell r="K2129" t="str">
            <v>UJLP</v>
          </cell>
          <cell r="L2129" t="str">
            <v>UJLP</v>
          </cell>
          <cell r="M2129">
            <v>9</v>
          </cell>
          <cell r="N2129">
            <v>26</v>
          </cell>
        </row>
        <row r="2130">
          <cell r="A2130">
            <v>320081</v>
          </cell>
          <cell r="B2130">
            <v>300465</v>
          </cell>
          <cell r="D2130">
            <v>0</v>
          </cell>
          <cell r="E2130">
            <v>6</v>
          </cell>
          <cell r="F2130">
            <v>0</v>
          </cell>
          <cell r="G2130" t="str">
            <v>6</v>
          </cell>
          <cell r="H2130">
            <v>618</v>
          </cell>
          <cell r="I2130" t="str">
            <v>ФБОРОДЯНСЬКЕ ВІДДІЛ ВАТОЩАД СМТ.БОРОДЯ</v>
          </cell>
          <cell r="J2130" t="str">
            <v>ФБородянське відділеВАТОщад</v>
          </cell>
          <cell r="K2130" t="str">
            <v>UJLG</v>
          </cell>
          <cell r="L2130" t="str">
            <v>UJLG</v>
          </cell>
          <cell r="M2130">
            <v>9</v>
          </cell>
          <cell r="N2130">
            <v>26</v>
          </cell>
        </row>
        <row r="2131">
          <cell r="A2131">
            <v>320092</v>
          </cell>
          <cell r="B2131">
            <v>300465</v>
          </cell>
          <cell r="D2131">
            <v>0</v>
          </cell>
          <cell r="E2131">
            <v>6</v>
          </cell>
          <cell r="F2131">
            <v>0</v>
          </cell>
          <cell r="G2131" t="str">
            <v>6</v>
          </cell>
          <cell r="H2131">
            <v>608</v>
          </cell>
          <cell r="I2131" t="str">
            <v>ФБОГУСЛАВСЬКЕ ВІДДІ ВАТОЩАД М.БОГУСЛАВ</v>
          </cell>
          <cell r="J2131" t="str">
            <v>ФБогуславське відділВАТОщад</v>
          </cell>
          <cell r="K2131" t="str">
            <v>UJLE</v>
          </cell>
          <cell r="L2131" t="str">
            <v>UJLE</v>
          </cell>
          <cell r="M2131">
            <v>9</v>
          </cell>
          <cell r="N2131">
            <v>26</v>
          </cell>
        </row>
        <row r="2132">
          <cell r="A2132">
            <v>320100</v>
          </cell>
          <cell r="B2132">
            <v>300465</v>
          </cell>
          <cell r="D2132">
            <v>0</v>
          </cell>
          <cell r="E2132">
            <v>6</v>
          </cell>
          <cell r="F2132">
            <v>0</v>
          </cell>
          <cell r="G2132" t="str">
            <v>6</v>
          </cell>
          <cell r="H2132">
            <v>604</v>
          </cell>
          <cell r="I2132" t="str">
            <v>ФПЕРЕЯСЛАВ-ХМЕЛЬНИЦ ВАТОЩАД М.ПЕРЕЯСЛА</v>
          </cell>
          <cell r="J2132" t="str">
            <v>ФПереяслав-ХмельницьВАТОщад</v>
          </cell>
          <cell r="K2132" t="str">
            <v>UJLS</v>
          </cell>
          <cell r="L2132" t="str">
            <v>UJLS</v>
          </cell>
          <cell r="M2132">
            <v>9</v>
          </cell>
          <cell r="N2132">
            <v>26</v>
          </cell>
        </row>
        <row r="2133">
          <cell r="A2133">
            <v>320122</v>
          </cell>
          <cell r="B2133">
            <v>300465</v>
          </cell>
          <cell r="D2133">
            <v>0</v>
          </cell>
          <cell r="E2133">
            <v>6</v>
          </cell>
          <cell r="F2133">
            <v>0</v>
          </cell>
          <cell r="G2133" t="str">
            <v>6</v>
          </cell>
          <cell r="H2133">
            <v>606</v>
          </cell>
          <cell r="I2133" t="str">
            <v>ФБРОВАРСЬКЕ ВІДДІЛЕН ВАТОЩАД М.БРОВАРИ</v>
          </cell>
          <cell r="J2133" t="str">
            <v>ФБроварське відділенВАТОщад</v>
          </cell>
          <cell r="K2133" t="str">
            <v>UJLH</v>
          </cell>
          <cell r="L2133" t="str">
            <v>UJLH</v>
          </cell>
          <cell r="M2133">
            <v>9</v>
          </cell>
          <cell r="N2133">
            <v>26</v>
          </cell>
        </row>
        <row r="2134">
          <cell r="A2134">
            <v>320133</v>
          </cell>
          <cell r="B2134">
            <v>300465</v>
          </cell>
          <cell r="D2134">
            <v>0</v>
          </cell>
          <cell r="E2134">
            <v>6</v>
          </cell>
          <cell r="F2134">
            <v>0</v>
          </cell>
          <cell r="G2134" t="str">
            <v>6</v>
          </cell>
          <cell r="H2134">
            <v>610</v>
          </cell>
          <cell r="I2134" t="str">
            <v>ФБОРИСПІЛЬСЬКЕ ВІДД ВАТОЩАД М.БОРИСПІЛ</v>
          </cell>
          <cell r="J2134" t="str">
            <v>ФБориспільське віддіВАТОщад</v>
          </cell>
          <cell r="K2134" t="str">
            <v>UJLF</v>
          </cell>
          <cell r="L2134" t="str">
            <v>UJLF</v>
          </cell>
          <cell r="M2134">
            <v>9</v>
          </cell>
          <cell r="N2134">
            <v>26</v>
          </cell>
        </row>
        <row r="2135">
          <cell r="A2135">
            <v>320155</v>
          </cell>
          <cell r="B2135">
            <v>300465</v>
          </cell>
          <cell r="D2135">
            <v>0</v>
          </cell>
          <cell r="E2135">
            <v>6</v>
          </cell>
          <cell r="F2135">
            <v>0</v>
          </cell>
          <cell r="G2135" t="str">
            <v>6</v>
          </cell>
          <cell r="H2135">
            <v>654</v>
          </cell>
          <cell r="I2135" t="str">
            <v>ФВИШГОРОДСЬКЕ ВІДДІ ВАТОЩАД М.ВИШГОРОД</v>
          </cell>
          <cell r="J2135" t="str">
            <v>ФВишгородське відділВАТОщад</v>
          </cell>
          <cell r="K2135" t="str">
            <v>UJLK</v>
          </cell>
          <cell r="L2135" t="str">
            <v>UJLK</v>
          </cell>
          <cell r="M2135">
            <v>9</v>
          </cell>
          <cell r="N2135">
            <v>26</v>
          </cell>
        </row>
        <row r="2136">
          <cell r="A2136">
            <v>320166</v>
          </cell>
          <cell r="B2136">
            <v>300465</v>
          </cell>
          <cell r="D2136">
            <v>0</v>
          </cell>
          <cell r="E2136">
            <v>6</v>
          </cell>
          <cell r="F2136">
            <v>0</v>
          </cell>
          <cell r="G2136" t="str">
            <v>6</v>
          </cell>
          <cell r="H2136">
            <v>626</v>
          </cell>
          <cell r="I2136" t="str">
            <v>ФТЕТІЇВСЬКЕ ВІДДІЛЕНН ВАТОЩАД М.ТЕТІЇВ</v>
          </cell>
          <cell r="J2136" t="str">
            <v>ФТетіївське відділенВАТОщад</v>
          </cell>
          <cell r="K2136" t="str">
            <v>UJLY</v>
          </cell>
          <cell r="L2136" t="str">
            <v>UJLY</v>
          </cell>
          <cell r="M2136">
            <v>9</v>
          </cell>
          <cell r="N2136">
            <v>26</v>
          </cell>
        </row>
        <row r="2137">
          <cell r="A2137">
            <v>320177</v>
          </cell>
          <cell r="B2137">
            <v>300465</v>
          </cell>
          <cell r="D2137">
            <v>0</v>
          </cell>
          <cell r="E2137">
            <v>6</v>
          </cell>
          <cell r="F2137">
            <v>0</v>
          </cell>
          <cell r="G2137" t="str">
            <v>6</v>
          </cell>
          <cell r="H2137">
            <v>614</v>
          </cell>
          <cell r="I2137" t="str">
            <v>ФІРПІНСЬКЕ ВІДДІЛЕННЯ ВАТОЩАД М.ІРПІНЬ</v>
          </cell>
          <cell r="J2137" t="str">
            <v>ФІрпінське відділеннВАТОщад</v>
          </cell>
          <cell r="K2137" t="str">
            <v>UJLM</v>
          </cell>
          <cell r="L2137" t="str">
            <v>UJLM</v>
          </cell>
          <cell r="M2137">
            <v>9</v>
          </cell>
          <cell r="N2137">
            <v>26</v>
          </cell>
        </row>
        <row r="2138">
          <cell r="A2138">
            <v>320188</v>
          </cell>
          <cell r="B2138">
            <v>300465</v>
          </cell>
          <cell r="D2138">
            <v>0</v>
          </cell>
          <cell r="E2138">
            <v>6</v>
          </cell>
          <cell r="F2138">
            <v>0</v>
          </cell>
          <cell r="G2138" t="str">
            <v>6</v>
          </cell>
          <cell r="H2138">
            <v>628</v>
          </cell>
          <cell r="I2138" t="str">
            <v>ФМИРОНІВСЬКЕ ВІДДІЛ ВАТОЩАД М.МИРОНІВК</v>
          </cell>
          <cell r="J2138" t="str">
            <v>ФМиронівське відділеВАТОщад</v>
          </cell>
          <cell r="K2138" t="str">
            <v>UJLQ</v>
          </cell>
          <cell r="L2138" t="str">
            <v>UJLQ</v>
          </cell>
          <cell r="M2138">
            <v>9</v>
          </cell>
          <cell r="N2138">
            <v>26</v>
          </cell>
        </row>
        <row r="2139">
          <cell r="A2139">
            <v>320199</v>
          </cell>
          <cell r="B2139">
            <v>300465</v>
          </cell>
          <cell r="D2139">
            <v>0</v>
          </cell>
          <cell r="E2139">
            <v>6</v>
          </cell>
          <cell r="F2139">
            <v>0</v>
          </cell>
          <cell r="G2139" t="str">
            <v>6</v>
          </cell>
          <cell r="H2139">
            <v>629</v>
          </cell>
          <cell r="I2139" t="str">
            <v>ФОБУХІВСЬКЕ ВІДДІЛЕНН ВАТОЩАД М.ОБУХІВ</v>
          </cell>
          <cell r="J2139" t="str">
            <v>ФОбухівське відділенВАТОщад</v>
          </cell>
          <cell r="K2139" t="str">
            <v>UJLR</v>
          </cell>
          <cell r="L2139" t="str">
            <v>UJLR</v>
          </cell>
          <cell r="M2139">
            <v>9</v>
          </cell>
          <cell r="N2139">
            <v>26</v>
          </cell>
        </row>
        <row r="2140">
          <cell r="A2140">
            <v>320207</v>
          </cell>
          <cell r="B2140">
            <v>300465</v>
          </cell>
          <cell r="D2140">
            <v>0</v>
          </cell>
          <cell r="E2140">
            <v>6</v>
          </cell>
          <cell r="F2140">
            <v>0</v>
          </cell>
          <cell r="G2140" t="str">
            <v>6</v>
          </cell>
          <cell r="H2140">
            <v>616</v>
          </cell>
          <cell r="I2140" t="str">
            <v>ФФАСТІВСЬКЕ ВІДДІЛЕНН ВАТОЩАД М.ФАСТІВ</v>
          </cell>
          <cell r="J2140" t="str">
            <v>ФФастівське відділенВАТОщад</v>
          </cell>
          <cell r="K2140" t="str">
            <v>UJLZ</v>
          </cell>
          <cell r="L2140" t="str">
            <v>UJLZ</v>
          </cell>
          <cell r="M2140">
            <v>9</v>
          </cell>
          <cell r="N2140">
            <v>26</v>
          </cell>
        </row>
        <row r="2141">
          <cell r="A2141">
            <v>320218</v>
          </cell>
          <cell r="B2141">
            <v>300465</v>
          </cell>
          <cell r="D2141">
            <v>0</v>
          </cell>
          <cell r="E2141">
            <v>6</v>
          </cell>
          <cell r="F2141">
            <v>0</v>
          </cell>
          <cell r="G2141" t="str">
            <v>6</v>
          </cell>
          <cell r="H2141">
            <v>646</v>
          </cell>
          <cell r="I2141" t="str">
            <v>ФСВЯТОШИНСЬКЕ ВІДДІЛЕНН ВАТОЩАД М.КИЇВ</v>
          </cell>
          <cell r="J2141" t="str">
            <v>ФСвятошинське відділВАТОщад</v>
          </cell>
          <cell r="K2141" t="str">
            <v>UILM</v>
          </cell>
          <cell r="L2141" t="str">
            <v>UILM</v>
          </cell>
          <cell r="M2141">
            <v>26</v>
          </cell>
          <cell r="N2141">
            <v>26</v>
          </cell>
          <cell r="O2141" t="str">
            <v>ГУ НБУ по м.Києву і області</v>
          </cell>
        </row>
        <row r="2142">
          <cell r="A2142">
            <v>320229</v>
          </cell>
          <cell r="B2142">
            <v>300465</v>
          </cell>
          <cell r="D2142">
            <v>0</v>
          </cell>
          <cell r="E2142">
            <v>6</v>
          </cell>
          <cell r="F2142">
            <v>0</v>
          </cell>
          <cell r="G2142" t="str">
            <v>6</v>
          </cell>
          <cell r="H2142">
            <v>634</v>
          </cell>
          <cell r="I2142" t="str">
            <v>ФОБОЛОНСЬКЕ ВІДДІЛЕННЯ  ВАТОЩАД М.КИЇВ</v>
          </cell>
          <cell r="J2142" t="str">
            <v>ФОболонське відділенВАТОщад</v>
          </cell>
          <cell r="K2142" t="str">
            <v>UILN</v>
          </cell>
          <cell r="L2142" t="str">
            <v>UILN</v>
          </cell>
          <cell r="M2142">
            <v>26</v>
          </cell>
          <cell r="N2142">
            <v>26</v>
          </cell>
          <cell r="O2142" t="str">
            <v>ГУ НБУ по м.Києву і області</v>
          </cell>
        </row>
        <row r="2143">
          <cell r="A2143">
            <v>320230</v>
          </cell>
          <cell r="B2143">
            <v>300465</v>
          </cell>
          <cell r="D2143">
            <v>0</v>
          </cell>
          <cell r="E2143">
            <v>6</v>
          </cell>
          <cell r="F2143">
            <v>0</v>
          </cell>
          <cell r="G2143" t="str">
            <v>6</v>
          </cell>
          <cell r="H2143">
            <v>648</v>
          </cell>
          <cell r="I2143" t="str">
            <v>ФДЕСНЯНСЬКЕ ВІДДІЛЕННЯ  ВАТОЩАД М.КИЇВ</v>
          </cell>
          <cell r="J2143" t="str">
            <v>ФДеснянське відділенВАТОщад</v>
          </cell>
          <cell r="K2143" t="str">
            <v>UILO</v>
          </cell>
          <cell r="L2143" t="str">
            <v>UILO</v>
          </cell>
          <cell r="M2143">
            <v>26</v>
          </cell>
          <cell r="N2143">
            <v>26</v>
          </cell>
          <cell r="O2143" t="str">
            <v>ГУ НБУ по м.Києву і області</v>
          </cell>
        </row>
        <row r="2144">
          <cell r="A2144">
            <v>320241</v>
          </cell>
          <cell r="B2144">
            <v>300465</v>
          </cell>
          <cell r="D2144">
            <v>0</v>
          </cell>
          <cell r="E2144">
            <v>6</v>
          </cell>
          <cell r="F2144">
            <v>0</v>
          </cell>
          <cell r="G2144" t="str">
            <v>6</v>
          </cell>
          <cell r="H2144">
            <v>636</v>
          </cell>
          <cell r="I2144" t="str">
            <v>ФПЕЧЕРСЬКЕ ВІДДІЛЕННЯ № ВАТОЩАД М.КИЇВ</v>
          </cell>
          <cell r="J2144" t="str">
            <v>ФПечерське відділеннВАТОщад</v>
          </cell>
          <cell r="K2144" t="str">
            <v>UILC</v>
          </cell>
          <cell r="L2144" t="str">
            <v>UILC</v>
          </cell>
          <cell r="M2144">
            <v>26</v>
          </cell>
          <cell r="N2144">
            <v>26</v>
          </cell>
          <cell r="O2144" t="str">
            <v>ГУ НБУ по м.Києву і області</v>
          </cell>
        </row>
        <row r="2145">
          <cell r="A2145">
            <v>320252</v>
          </cell>
          <cell r="B2145">
            <v>300465</v>
          </cell>
          <cell r="D2145">
            <v>0</v>
          </cell>
          <cell r="E2145">
            <v>6</v>
          </cell>
          <cell r="F2145">
            <v>0</v>
          </cell>
          <cell r="G2145" t="str">
            <v>6</v>
          </cell>
          <cell r="H2145">
            <v>611</v>
          </cell>
          <cell r="I2145" t="str">
            <v>ФРОКИТНЯНСЬКЕ ВІДДІ ВАТОЩАД СМТ.РОКИТН</v>
          </cell>
          <cell r="J2145" t="str">
            <v>ФРокитнянське відділВАТОщад</v>
          </cell>
          <cell r="K2145" t="str">
            <v>UJLU</v>
          </cell>
          <cell r="L2145" t="str">
            <v>UJLU</v>
          </cell>
          <cell r="M2145">
            <v>9</v>
          </cell>
          <cell r="N2145">
            <v>26</v>
          </cell>
        </row>
        <row r="2146">
          <cell r="A2146">
            <v>320263</v>
          </cell>
          <cell r="B2146">
            <v>300465</v>
          </cell>
          <cell r="D2146">
            <v>0</v>
          </cell>
          <cell r="E2146">
            <v>6</v>
          </cell>
          <cell r="F2146">
            <v>0</v>
          </cell>
          <cell r="G2146" t="str">
            <v>6</v>
          </cell>
          <cell r="H2146">
            <v>607</v>
          </cell>
          <cell r="I2146" t="str">
            <v>ФВАСИЛЬКІВСЬКЕ ВІДД ВАТОЩАД М.ВАСИЛЬКІ</v>
          </cell>
          <cell r="J2146" t="str">
            <v>ФВасильківське віддіВАТОщад</v>
          </cell>
          <cell r="K2146" t="str">
            <v>UJLI</v>
          </cell>
          <cell r="L2146" t="str">
            <v>UJLI</v>
          </cell>
          <cell r="M2146">
            <v>9</v>
          </cell>
          <cell r="N2146">
            <v>26</v>
          </cell>
        </row>
        <row r="2147">
          <cell r="A2147">
            <v>320304</v>
          </cell>
          <cell r="B2147">
            <v>300465</v>
          </cell>
          <cell r="D2147">
            <v>0</v>
          </cell>
          <cell r="E2147">
            <v>6</v>
          </cell>
          <cell r="F2147">
            <v>0</v>
          </cell>
          <cell r="G2147" t="str">
            <v>6</v>
          </cell>
          <cell r="H2147">
            <v>642</v>
          </cell>
          <cell r="I2147" t="str">
            <v>ФГОЛОСІЇВСЬКЕ ВІДДІЛЕНН ВАТОЩАД М.КИЇВ</v>
          </cell>
          <cell r="J2147" t="str">
            <v>ФГолосіївське відділВАТОщад</v>
          </cell>
          <cell r="K2147" t="str">
            <v>UILI</v>
          </cell>
          <cell r="L2147" t="str">
            <v>UILI</v>
          </cell>
          <cell r="M2147">
            <v>26</v>
          </cell>
          <cell r="N2147">
            <v>26</v>
          </cell>
          <cell r="O2147" t="str">
            <v>ГУ НБУ по м.Києву і області</v>
          </cell>
        </row>
        <row r="2148">
          <cell r="A2148">
            <v>320315</v>
          </cell>
          <cell r="B2148">
            <v>300465</v>
          </cell>
          <cell r="D2148">
            <v>0</v>
          </cell>
          <cell r="E2148">
            <v>6</v>
          </cell>
          <cell r="F2148">
            <v>0</v>
          </cell>
          <cell r="G2148" t="str">
            <v>6</v>
          </cell>
          <cell r="H2148">
            <v>625</v>
          </cell>
          <cell r="I2148" t="str">
            <v>ФЯГОТИНСЬКЕ ВІДДІЛЕНН ВАТОЩАД М.ЯГОТИН</v>
          </cell>
          <cell r="J2148" t="str">
            <v>ФЯготинське відділенВАТОщад</v>
          </cell>
          <cell r="K2148" t="str">
            <v>UJLA</v>
          </cell>
          <cell r="L2148" t="str">
            <v>UJLA</v>
          </cell>
          <cell r="M2148">
            <v>9</v>
          </cell>
          <cell r="N2148">
            <v>26</v>
          </cell>
        </row>
        <row r="2149">
          <cell r="A2149">
            <v>320326</v>
          </cell>
          <cell r="B2149">
            <v>300465</v>
          </cell>
          <cell r="D2149">
            <v>0</v>
          </cell>
          <cell r="E2149">
            <v>6</v>
          </cell>
          <cell r="F2149">
            <v>0</v>
          </cell>
          <cell r="G2149" t="str">
            <v>6</v>
          </cell>
          <cell r="H2149">
            <v>644</v>
          </cell>
          <cell r="I2149" t="str">
            <v>ФСОЛОМ`ЯНСЬКЕ ВІДДІЛЕНН ВАТОЩАД М.КИЇВ</v>
          </cell>
          <cell r="J2149" t="str">
            <v>ФСолом`янське відділВАТОщад</v>
          </cell>
          <cell r="K2149" t="str">
            <v>UILK</v>
          </cell>
          <cell r="L2149" t="str">
            <v>UILK</v>
          </cell>
          <cell r="M2149">
            <v>26</v>
          </cell>
          <cell r="N2149">
            <v>26</v>
          </cell>
          <cell r="O2149" t="str">
            <v>ГУ НБУ по м.Києву і області</v>
          </cell>
        </row>
        <row r="2150">
          <cell r="A2150">
            <v>320337</v>
          </cell>
          <cell r="B2150">
            <v>300465</v>
          </cell>
          <cell r="D2150">
            <v>0</v>
          </cell>
          <cell r="E2150">
            <v>6</v>
          </cell>
          <cell r="F2150">
            <v>0</v>
          </cell>
          <cell r="G2150" t="str">
            <v>6</v>
          </cell>
          <cell r="H2150">
            <v>645</v>
          </cell>
          <cell r="I2150" t="str">
            <v>ФДНІПРОВСЬКЕ ВІДДІЛЕННЯ ВАТОЩАД М.КИЇВ</v>
          </cell>
          <cell r="J2150" t="str">
            <v>ФДніпровське відділеВАТОщад</v>
          </cell>
          <cell r="K2150" t="str">
            <v>UILL</v>
          </cell>
          <cell r="L2150" t="str">
            <v>UILL</v>
          </cell>
          <cell r="M2150">
            <v>26</v>
          </cell>
          <cell r="N2150">
            <v>26</v>
          </cell>
          <cell r="O2150" t="str">
            <v>ГУ НБУ по м.Києву і області</v>
          </cell>
        </row>
        <row r="2151">
          <cell r="A2151">
            <v>320371</v>
          </cell>
          <cell r="B2151">
            <v>320371</v>
          </cell>
          <cell r="C2151" t="str">
            <v>ВАТ"БАНК "УКРАЇН.КАПІТАЛ"</v>
          </cell>
          <cell r="D2151">
            <v>146</v>
          </cell>
          <cell r="E2151">
            <v>146</v>
          </cell>
          <cell r="F2151">
            <v>0</v>
          </cell>
          <cell r="G2151" t="str">
            <v>8</v>
          </cell>
          <cell r="H2151">
            <v>854</v>
          </cell>
          <cell r="I2151" t="str">
            <v>ВАТ"БАНК"УКРАЇНСЬКИЙ КАПІТАЛ"У М.КИЄВІ</v>
          </cell>
          <cell r="J2151" t="str">
            <v>ВАТ"БАНК "УКРАЇН.КАПІТАЛ"</v>
          </cell>
          <cell r="K2151" t="str">
            <v>UIYV</v>
          </cell>
          <cell r="L2151" t="str">
            <v>UIYV</v>
          </cell>
          <cell r="M2151">
            <v>26</v>
          </cell>
          <cell r="N2151">
            <v>26</v>
          </cell>
          <cell r="O2151" t="str">
            <v>ГУ НБУ по м.Києву і області</v>
          </cell>
        </row>
        <row r="2152">
          <cell r="A2152">
            <v>320382</v>
          </cell>
          <cell r="B2152">
            <v>300465</v>
          </cell>
          <cell r="D2152">
            <v>0</v>
          </cell>
          <cell r="E2152">
            <v>6</v>
          </cell>
          <cell r="F2152">
            <v>0</v>
          </cell>
          <cell r="G2152" t="str">
            <v>6</v>
          </cell>
          <cell r="H2152">
            <v>637</v>
          </cell>
          <cell r="I2152" t="str">
            <v>ФПОДІЛЬСЬКЕ ВІДДІЛЕННЯ  ВАТОЩАД М.КИЇВ</v>
          </cell>
          <cell r="J2152" t="str">
            <v>ФПодільське відділенВАТОщад</v>
          </cell>
          <cell r="K2152" t="str">
            <v>UILD</v>
          </cell>
          <cell r="L2152" t="str">
            <v>UILD</v>
          </cell>
          <cell r="M2152">
            <v>26</v>
          </cell>
          <cell r="N2152">
            <v>26</v>
          </cell>
          <cell r="O2152" t="str">
            <v>ГУ НБУ по м.Києву і області</v>
          </cell>
        </row>
        <row r="2153">
          <cell r="A2153">
            <v>320401</v>
          </cell>
          <cell r="B2153">
            <v>322498</v>
          </cell>
          <cell r="D2153">
            <v>0</v>
          </cell>
          <cell r="E2153">
            <v>203</v>
          </cell>
          <cell r="F2153">
            <v>0</v>
          </cell>
          <cell r="G2153" t="str">
            <v>8</v>
          </cell>
          <cell r="H2153">
            <v>782</v>
          </cell>
          <cell r="I2153" t="str">
            <v>ПОДІЛЬСЬКА ФІЛІЯ АКБ "КИЇВ" М.КИЇВ</v>
          </cell>
          <cell r="J2153" t="str">
            <v>Подільська ФАКБ "Київ"</v>
          </cell>
          <cell r="K2153" t="str">
            <v>UIYZ</v>
          </cell>
          <cell r="L2153" t="str">
            <v>UIYZ</v>
          </cell>
          <cell r="M2153">
            <v>26</v>
          </cell>
          <cell r="N2153">
            <v>26</v>
          </cell>
          <cell r="O2153" t="str">
            <v>ГУ НБУ по м.Києву і області</v>
          </cell>
        </row>
        <row r="2154">
          <cell r="A2154">
            <v>320445</v>
          </cell>
          <cell r="B2154">
            <v>300465</v>
          </cell>
          <cell r="D2154">
            <v>0</v>
          </cell>
          <cell r="E2154">
            <v>6</v>
          </cell>
          <cell r="F2154">
            <v>0</v>
          </cell>
          <cell r="G2154" t="str">
            <v>6</v>
          </cell>
          <cell r="H2154">
            <v>643</v>
          </cell>
          <cell r="I2154" t="str">
            <v>ФШЕВЧЕНКІВСЬКЕ ВІДДІЛЕН ВАТОЩАД М.КИЇВ</v>
          </cell>
          <cell r="J2154" t="str">
            <v>ФШевченківське віддіВАТОщад</v>
          </cell>
          <cell r="K2154" t="str">
            <v>UILJ</v>
          </cell>
          <cell r="L2154" t="str">
            <v>UILJ</v>
          </cell>
          <cell r="M2154">
            <v>26</v>
          </cell>
          <cell r="N2154">
            <v>26</v>
          </cell>
          <cell r="O2154" t="str">
            <v>ГУ НБУ по м.Києву і області</v>
          </cell>
        </row>
        <row r="2155">
          <cell r="A2155">
            <v>320456</v>
          </cell>
          <cell r="B2155">
            <v>300658</v>
          </cell>
          <cell r="D2155">
            <v>0</v>
          </cell>
          <cell r="E2155">
            <v>251</v>
          </cell>
          <cell r="F2155">
            <v>0</v>
          </cell>
          <cell r="G2155" t="str">
            <v>B</v>
          </cell>
          <cell r="H2155">
            <v>875</v>
          </cell>
          <cell r="I2155" t="str">
            <v>ДФ ВАТ "ПІРЕУС БАНК МКБ",М.КИЇВ</v>
          </cell>
          <cell r="J2155" t="str">
            <v>ДФ ВАТ "ПІРЕУС БАНК МКБ"</v>
          </cell>
          <cell r="K2155" t="str">
            <v>UIZA</v>
          </cell>
          <cell r="L2155" t="str">
            <v>UIZA</v>
          </cell>
          <cell r="M2155">
            <v>26</v>
          </cell>
          <cell r="N2155">
            <v>26</v>
          </cell>
          <cell r="O2155" t="str">
            <v>ГУ НБУ по м.Києву і області</v>
          </cell>
        </row>
        <row r="2156">
          <cell r="A2156">
            <v>320467</v>
          </cell>
          <cell r="B2156">
            <v>322294</v>
          </cell>
          <cell r="D2156">
            <v>0</v>
          </cell>
          <cell r="E2156">
            <v>67</v>
          </cell>
          <cell r="F2156">
            <v>0</v>
          </cell>
          <cell r="G2156" t="str">
            <v>8</v>
          </cell>
          <cell r="H2156">
            <v>821</v>
          </cell>
          <cell r="I2156" t="str">
            <v>БОРЩАГІВСЬКА Ф.ВАТ"КБ"ЕКСПОБАНК"М.КИЇВ</v>
          </cell>
          <cell r="J2156" t="str">
            <v>Борщагів.фВАТ"КБ"Експобанк"</v>
          </cell>
          <cell r="K2156" t="str">
            <v>UIZE</v>
          </cell>
          <cell r="L2156" t="str">
            <v>UIZE</v>
          </cell>
          <cell r="M2156">
            <v>26</v>
          </cell>
          <cell r="N2156">
            <v>26</v>
          </cell>
          <cell r="O2156" t="str">
            <v>ГУ НБУ по м.Києву і області</v>
          </cell>
        </row>
        <row r="2157">
          <cell r="A2157">
            <v>320478</v>
          </cell>
          <cell r="B2157">
            <v>320478</v>
          </cell>
          <cell r="C2157" t="str">
            <v>ВАТ АБ "УКРГАЗБАНК"</v>
          </cell>
          <cell r="D2157">
            <v>274</v>
          </cell>
          <cell r="E2157">
            <v>274</v>
          </cell>
          <cell r="F2157">
            <v>0</v>
          </cell>
          <cell r="G2157" t="str">
            <v>8</v>
          </cell>
          <cell r="H2157">
            <v>864</v>
          </cell>
          <cell r="I2157" t="str">
            <v>ВАТ АБ "УКРГАЗБАНК" У М.КИЄВІ</v>
          </cell>
          <cell r="J2157" t="str">
            <v>ВАТ АБ "УКРГАЗБАНК"</v>
          </cell>
          <cell r="K2157" t="str">
            <v>UIZF</v>
          </cell>
          <cell r="L2157" t="str">
            <v>UIZF</v>
          </cell>
          <cell r="M2157">
            <v>26</v>
          </cell>
          <cell r="N2157">
            <v>26</v>
          </cell>
          <cell r="O2157" t="str">
            <v>ГУ НБУ по м.Києву і області</v>
          </cell>
        </row>
        <row r="2158">
          <cell r="A2158">
            <v>320519</v>
          </cell>
          <cell r="B2158">
            <v>380537</v>
          </cell>
          <cell r="D2158">
            <v>0</v>
          </cell>
          <cell r="E2158">
            <v>76</v>
          </cell>
          <cell r="F2158">
            <v>0</v>
          </cell>
          <cell r="G2158" t="str">
            <v>B</v>
          </cell>
          <cell r="H2158">
            <v>894</v>
          </cell>
          <cell r="I2158" t="str">
            <v>ДРУГА КФ ВАТ "ВІЕЙБІ БАНК" М.КИЇВ</v>
          </cell>
          <cell r="J2158" t="str">
            <v>Друга Київ.Ф ВАТ"ВіЕйБіБанк</v>
          </cell>
          <cell r="K2158" t="str">
            <v>UIZO</v>
          </cell>
          <cell r="L2158" t="str">
            <v>UIZO</v>
          </cell>
          <cell r="M2158">
            <v>26</v>
          </cell>
          <cell r="N2158">
            <v>26</v>
          </cell>
          <cell r="O2158" t="str">
            <v>ГУ НБУ по м.Києву і області</v>
          </cell>
        </row>
        <row r="2159">
          <cell r="A2159">
            <v>320553</v>
          </cell>
          <cell r="B2159">
            <v>300465</v>
          </cell>
          <cell r="D2159">
            <v>0</v>
          </cell>
          <cell r="E2159">
            <v>6</v>
          </cell>
          <cell r="F2159">
            <v>0</v>
          </cell>
          <cell r="G2159" t="str">
            <v>6</v>
          </cell>
          <cell r="H2159">
            <v>641</v>
          </cell>
          <cell r="I2159" t="str">
            <v>ФДАРНИЦЬКЕ ВІДДІЛЕННЯ № ВАТОЩАД М.КИЇВ</v>
          </cell>
          <cell r="J2159" t="str">
            <v>ФДарницьке відділеннВАТОщад</v>
          </cell>
          <cell r="K2159" t="str">
            <v>UILH</v>
          </cell>
          <cell r="L2159" t="str">
            <v>UILH</v>
          </cell>
          <cell r="M2159">
            <v>26</v>
          </cell>
          <cell r="N2159">
            <v>26</v>
          </cell>
          <cell r="O2159" t="str">
            <v>ГУ НБУ по м.Києву і області</v>
          </cell>
        </row>
        <row r="2160">
          <cell r="A2160">
            <v>320564</v>
          </cell>
          <cell r="B2160">
            <v>320003</v>
          </cell>
          <cell r="D2160">
            <v>0</v>
          </cell>
          <cell r="E2160">
            <v>225</v>
          </cell>
          <cell r="F2160">
            <v>0</v>
          </cell>
          <cell r="G2160" t="str">
            <v>B</v>
          </cell>
          <cell r="H2160">
            <v>857</v>
          </cell>
          <cell r="I2160" t="str">
            <v>РЕГ.УПР. ВАТ КБ "НАДРА" У М.КИЄВI</v>
          </cell>
          <cell r="J2160" t="str">
            <v>ФАКБ "НАДРА" Київське РУ</v>
          </cell>
          <cell r="K2160" t="str">
            <v>UIZB</v>
          </cell>
          <cell r="L2160" t="str">
            <v>UIZB</v>
          </cell>
          <cell r="M2160">
            <v>26</v>
          </cell>
          <cell r="N2160">
            <v>26</v>
          </cell>
          <cell r="O2160" t="str">
            <v>ГУ НБУ по м.Києву і області</v>
          </cell>
        </row>
        <row r="2161">
          <cell r="A2161">
            <v>320597</v>
          </cell>
          <cell r="B2161">
            <v>322294</v>
          </cell>
          <cell r="D2161">
            <v>0</v>
          </cell>
          <cell r="E2161">
            <v>67</v>
          </cell>
          <cell r="F2161">
            <v>0</v>
          </cell>
          <cell r="G2161" t="str">
            <v>8</v>
          </cell>
          <cell r="H2161">
            <v>892</v>
          </cell>
          <cell r="I2161" t="str">
            <v>ПОДІЛЬСЬКА Ф.ВАТ"КБ"ЕКСПОБАНК",М.КИЇВ</v>
          </cell>
          <cell r="J2161" t="str">
            <v>Подільс.ф.ВАТ"КБ"Експобанк"</v>
          </cell>
          <cell r="K2161" t="str">
            <v>UIZM</v>
          </cell>
          <cell r="L2161" t="str">
            <v>UIZM</v>
          </cell>
          <cell r="M2161">
            <v>26</v>
          </cell>
          <cell r="N2161">
            <v>26</v>
          </cell>
          <cell r="O2161" t="str">
            <v>ГУ НБУ по м.Києву і області</v>
          </cell>
        </row>
        <row r="2162">
          <cell r="A2162">
            <v>320605</v>
          </cell>
          <cell r="B2162">
            <v>322498</v>
          </cell>
          <cell r="D2162">
            <v>0</v>
          </cell>
          <cell r="E2162">
            <v>203</v>
          </cell>
          <cell r="F2162">
            <v>0</v>
          </cell>
          <cell r="G2162" t="str">
            <v>8</v>
          </cell>
          <cell r="H2162">
            <v>786</v>
          </cell>
          <cell r="I2162" t="str">
            <v>ОБОЛОНСЬКА ФІЛІЯ АКБ "КИЇВ"  М.КИЇВ</v>
          </cell>
          <cell r="J2162" t="str">
            <v>Оболонська філія АКБ "Київ"</v>
          </cell>
          <cell r="K2162" t="str">
            <v>UIZH</v>
          </cell>
          <cell r="L2162" t="str">
            <v>UIZH</v>
          </cell>
          <cell r="M2162">
            <v>26</v>
          </cell>
          <cell r="N2162">
            <v>26</v>
          </cell>
          <cell r="O2162" t="str">
            <v>ГУ НБУ по м.Києву і області</v>
          </cell>
        </row>
        <row r="2163">
          <cell r="A2163">
            <v>320627</v>
          </cell>
          <cell r="B2163">
            <v>320627</v>
          </cell>
          <cell r="C2163" t="str">
            <v>ЗАТ "СБЕРБАНК РОСІЇ"</v>
          </cell>
          <cell r="D2163">
            <v>299</v>
          </cell>
          <cell r="E2163">
            <v>299</v>
          </cell>
          <cell r="F2163">
            <v>0</v>
          </cell>
          <cell r="G2163" t="str">
            <v>9</v>
          </cell>
          <cell r="H2163">
            <v>935</v>
          </cell>
          <cell r="I2163" t="str">
            <v>ЗАТ "СБЕРБАНК РОСІЇ"</v>
          </cell>
          <cell r="J2163" t="str">
            <v>ЗАТ "СБЕРБАНК РОСІЇ"</v>
          </cell>
          <cell r="K2163" t="str">
            <v>UINI</v>
          </cell>
          <cell r="L2163" t="str">
            <v>UINI</v>
          </cell>
          <cell r="M2163">
            <v>26</v>
          </cell>
          <cell r="N2163">
            <v>26</v>
          </cell>
          <cell r="O2163" t="str">
            <v>ГУ НБУ по м.Києву і області</v>
          </cell>
        </row>
        <row r="2164">
          <cell r="A2164">
            <v>320649</v>
          </cell>
          <cell r="B2164">
            <v>305299</v>
          </cell>
          <cell r="D2164">
            <v>0</v>
          </cell>
          <cell r="E2164">
            <v>46</v>
          </cell>
          <cell r="F2164">
            <v>0</v>
          </cell>
          <cell r="G2164" t="str">
            <v>A</v>
          </cell>
          <cell r="H2164">
            <v>865</v>
          </cell>
          <cell r="I2164" t="str">
            <v>Ф"РОЗРАХ.ЦЕНТР"ЗАТКБ ПРИВАТБАНКУ, КИЇВ</v>
          </cell>
          <cell r="J2164" t="str">
            <v>Ф-Я РОЗРАХ.ЦЕНТР ПРИВАТБАНК</v>
          </cell>
          <cell r="K2164" t="str">
            <v>UIZX</v>
          </cell>
          <cell r="L2164" t="str">
            <v>UIZX</v>
          </cell>
          <cell r="M2164">
            <v>26</v>
          </cell>
          <cell r="N2164">
            <v>3</v>
          </cell>
          <cell r="O2164" t="str">
            <v>ГУ НБУ по м.Києву і області</v>
          </cell>
        </row>
        <row r="2165">
          <cell r="A2165">
            <v>320650</v>
          </cell>
          <cell r="B2165">
            <v>320650</v>
          </cell>
          <cell r="C2165" t="str">
            <v>ЗАТ "СВЕДБАНК ІНВЕСТ"</v>
          </cell>
          <cell r="D2165">
            <v>282</v>
          </cell>
          <cell r="E2165">
            <v>282</v>
          </cell>
          <cell r="F2165">
            <v>0</v>
          </cell>
          <cell r="G2165" t="str">
            <v>8</v>
          </cell>
          <cell r="H2165">
            <v>879</v>
          </cell>
          <cell r="I2165" t="str">
            <v>ЗАТ "СВЕДБАНК ІНВЕСТ"</v>
          </cell>
          <cell r="J2165" t="str">
            <v>ЗАТ "СВЕДБАНК ІНВЕСТ"</v>
          </cell>
          <cell r="K2165" t="str">
            <v>UISK</v>
          </cell>
          <cell r="L2165" t="str">
            <v>UISK</v>
          </cell>
          <cell r="M2165">
            <v>26</v>
          </cell>
          <cell r="N2165">
            <v>26</v>
          </cell>
          <cell r="O2165" t="str">
            <v>ГУ НБУ по м.Києву і області</v>
          </cell>
        </row>
        <row r="2166">
          <cell r="A2166">
            <v>320702</v>
          </cell>
          <cell r="B2166">
            <v>320702</v>
          </cell>
          <cell r="C2166" t="str">
            <v>АКБ "НАЦІОНАЛЬНИЙ КРЕДИТ"</v>
          </cell>
          <cell r="D2166">
            <v>277</v>
          </cell>
          <cell r="E2166">
            <v>277</v>
          </cell>
          <cell r="F2166">
            <v>0</v>
          </cell>
          <cell r="G2166" t="str">
            <v>8</v>
          </cell>
          <cell r="H2166">
            <v>868</v>
          </cell>
          <cell r="I2166" t="str">
            <v>АКБ "НАЦІОНАЛЬНИЙ КРЕДИТ", М.КИЇВ</v>
          </cell>
          <cell r="J2166" t="str">
            <v>АКБ "НАЦІОНАЛЬНИЙ КРЕДИТ"</v>
          </cell>
          <cell r="K2166" t="str">
            <v>UISA</v>
          </cell>
          <cell r="L2166" t="str">
            <v>UISA</v>
          </cell>
          <cell r="M2166">
            <v>26</v>
          </cell>
          <cell r="N2166">
            <v>26</v>
          </cell>
          <cell r="O2166" t="str">
            <v>ГУ НБУ по м.Києву і області</v>
          </cell>
        </row>
        <row r="2167">
          <cell r="A2167">
            <v>320735</v>
          </cell>
          <cell r="B2167">
            <v>320735</v>
          </cell>
          <cell r="C2167" t="str">
            <v>АКБ "ІНТЕГРАЛ"</v>
          </cell>
          <cell r="D2167">
            <v>30</v>
          </cell>
          <cell r="E2167">
            <v>30</v>
          </cell>
          <cell r="F2167">
            <v>0</v>
          </cell>
          <cell r="G2167" t="str">
            <v>8</v>
          </cell>
          <cell r="H2167">
            <v>861</v>
          </cell>
          <cell r="I2167" t="str">
            <v>АКБ "ІНТЕГРАЛ" У М.КИЄВІ</v>
          </cell>
          <cell r="J2167" t="str">
            <v>АКБ "ІНТЕГРАЛ"</v>
          </cell>
          <cell r="K2167" t="str">
            <v>UIZN</v>
          </cell>
          <cell r="L2167" t="str">
            <v>UIZN</v>
          </cell>
          <cell r="M2167">
            <v>26</v>
          </cell>
          <cell r="N2167">
            <v>26</v>
          </cell>
          <cell r="O2167" t="str">
            <v>ГУ НБУ по м.Києву і області</v>
          </cell>
        </row>
        <row r="2168">
          <cell r="A2168">
            <v>320779</v>
          </cell>
          <cell r="B2168">
            <v>324485</v>
          </cell>
          <cell r="D2168">
            <v>0</v>
          </cell>
          <cell r="E2168">
            <v>81</v>
          </cell>
          <cell r="F2168">
            <v>0</v>
          </cell>
          <cell r="G2168" t="str">
            <v>8</v>
          </cell>
          <cell r="H2168">
            <v>881</v>
          </cell>
          <cell r="I2168" t="str">
            <v>КИЇВСЬКА ФІЛІЯ ВАТ "ЄБРЗ", М.КИЇВ</v>
          </cell>
          <cell r="J2168" t="str">
            <v>Київська філія ВАТ "ЄБРЗ"</v>
          </cell>
          <cell r="K2168" t="str">
            <v>UISN</v>
          </cell>
          <cell r="L2168" t="str">
            <v>UISN</v>
          </cell>
          <cell r="M2168">
            <v>26</v>
          </cell>
          <cell r="N2168">
            <v>11</v>
          </cell>
          <cell r="O2168" t="str">
            <v>ГУ НБУ по м.Києву і області</v>
          </cell>
        </row>
        <row r="2169">
          <cell r="A2169">
            <v>320780</v>
          </cell>
          <cell r="B2169">
            <v>300410</v>
          </cell>
          <cell r="D2169">
            <v>0</v>
          </cell>
          <cell r="E2169">
            <v>4</v>
          </cell>
          <cell r="F2169">
            <v>0</v>
          </cell>
          <cell r="G2169" t="str">
            <v>4</v>
          </cell>
          <cell r="H2169">
            <v>417</v>
          </cell>
          <cell r="I2169" t="str">
            <v>РЕГ.УПОВН.ЛІКВІД.ПО КИЄВУ І ОБЛ.</v>
          </cell>
          <cell r="J2169" t="str">
            <v>Рег.уповн.ліквід.,Київ і об</v>
          </cell>
          <cell r="K2169" t="str">
            <v>UIE0</v>
          </cell>
          <cell r="L2169" t="str">
            <v>UJE0</v>
          </cell>
          <cell r="M2169">
            <v>9</v>
          </cell>
          <cell r="N2169">
            <v>27</v>
          </cell>
        </row>
        <row r="2170">
          <cell r="A2170">
            <v>320810</v>
          </cell>
          <cell r="B2170">
            <v>322498</v>
          </cell>
          <cell r="D2170">
            <v>0</v>
          </cell>
          <cell r="E2170">
            <v>203</v>
          </cell>
          <cell r="F2170">
            <v>0</v>
          </cell>
          <cell r="G2170" t="str">
            <v>8</v>
          </cell>
          <cell r="H2170">
            <v>938</v>
          </cell>
          <cell r="I2170" t="str">
            <v>ХАРКІВСЬКА ФІЛІЯ АКБ "КИЇВ", М.КИЇВ</v>
          </cell>
          <cell r="J2170" t="str">
            <v>ХАРКІВСЬКА ФАКБ "КИЇВ"</v>
          </cell>
          <cell r="K2170" t="str">
            <v>UINA</v>
          </cell>
          <cell r="L2170" t="str">
            <v>UINA</v>
          </cell>
          <cell r="M2170">
            <v>26</v>
          </cell>
          <cell r="N2170">
            <v>26</v>
          </cell>
          <cell r="O2170" t="str">
            <v>ГУ НБУ по м.Києву і області</v>
          </cell>
        </row>
        <row r="2171">
          <cell r="A2171">
            <v>320843</v>
          </cell>
          <cell r="B2171">
            <v>320843</v>
          </cell>
          <cell r="C2171" t="str">
            <v>ВАТ АБ "УКРГАЗПРОМБАНК"</v>
          </cell>
          <cell r="D2171">
            <v>278</v>
          </cell>
          <cell r="E2171">
            <v>278</v>
          </cell>
          <cell r="F2171">
            <v>0</v>
          </cell>
          <cell r="G2171" t="str">
            <v>8</v>
          </cell>
          <cell r="H2171">
            <v>869</v>
          </cell>
          <cell r="I2171" t="str">
            <v>АБ "УКРГАЗПРОМБАНК" У М.КИЄВІ</v>
          </cell>
          <cell r="J2171" t="str">
            <v>ВАТ АБ "УКРГАЗПРОМБАНК"</v>
          </cell>
          <cell r="K2171" t="str">
            <v>UISE</v>
          </cell>
          <cell r="L2171" t="str">
            <v>UISE</v>
          </cell>
          <cell r="M2171">
            <v>26</v>
          </cell>
          <cell r="N2171">
            <v>26</v>
          </cell>
          <cell r="O2171" t="str">
            <v>ГУ НБУ по м.Києву і області</v>
          </cell>
        </row>
        <row r="2172">
          <cell r="A2172">
            <v>320854</v>
          </cell>
          <cell r="B2172">
            <v>320854</v>
          </cell>
          <cell r="C2172" t="str">
            <v>"ДІАМАНТБАНК"</v>
          </cell>
          <cell r="D2172">
            <v>232</v>
          </cell>
          <cell r="E2172">
            <v>232</v>
          </cell>
          <cell r="F2172">
            <v>0</v>
          </cell>
          <cell r="G2172" t="str">
            <v>8</v>
          </cell>
          <cell r="H2172">
            <v>945</v>
          </cell>
          <cell r="I2172" t="str">
            <v>АБ "ДІАМАНТБАНК" У М.КИЄВІ</v>
          </cell>
          <cell r="J2172" t="str">
            <v>"ДІАМАНТБАНК"</v>
          </cell>
          <cell r="K2172" t="str">
            <v>UINB</v>
          </cell>
          <cell r="L2172" t="str">
            <v>UINB</v>
          </cell>
          <cell r="M2172">
            <v>26</v>
          </cell>
          <cell r="N2172">
            <v>26</v>
          </cell>
          <cell r="O2172" t="str">
            <v>ГУ НБУ по м.Києву і області</v>
          </cell>
        </row>
        <row r="2173">
          <cell r="A2173">
            <v>320876</v>
          </cell>
          <cell r="B2173">
            <v>335946</v>
          </cell>
          <cell r="D2173">
            <v>0</v>
          </cell>
          <cell r="E2173">
            <v>45</v>
          </cell>
          <cell r="F2173">
            <v>0</v>
          </cell>
          <cell r="G2173" t="str">
            <v>8</v>
          </cell>
          <cell r="H2173">
            <v>888</v>
          </cell>
          <cell r="I2173" t="str">
            <v>КИЇВСЬКА ФВАТКБ"ПІВДЕНКОМБАНК", М.КИЇВ</v>
          </cell>
          <cell r="J2173" t="str">
            <v>КФ ВАТКБ"ПІВДЕНКОМБАНК"</v>
          </cell>
          <cell r="K2173" t="str">
            <v>UISS</v>
          </cell>
          <cell r="L2173" t="str">
            <v>UISS</v>
          </cell>
          <cell r="M2173">
            <v>26</v>
          </cell>
          <cell r="N2173">
            <v>4</v>
          </cell>
          <cell r="O2173" t="str">
            <v>ГУ НБУ по м.Києву і області</v>
          </cell>
        </row>
        <row r="2174">
          <cell r="A2174">
            <v>320898</v>
          </cell>
          <cell r="B2174">
            <v>305749</v>
          </cell>
          <cell r="D2174">
            <v>0</v>
          </cell>
          <cell r="E2174">
            <v>270</v>
          </cell>
          <cell r="F2174">
            <v>0</v>
          </cell>
          <cell r="G2174" t="str">
            <v>B</v>
          </cell>
          <cell r="H2174">
            <v>880</v>
          </cell>
          <cell r="I2174" t="str">
            <v>КИЇВСЬКА Ф.Б "КРЕДИТ-ДНІПРО", М.КИЇВ</v>
          </cell>
          <cell r="J2174" t="str">
            <v>Київська Ф.Б"Кредит-Дніпро"</v>
          </cell>
          <cell r="K2174" t="str">
            <v>UISL</v>
          </cell>
          <cell r="L2174" t="str">
            <v>UISL</v>
          </cell>
          <cell r="M2174">
            <v>26</v>
          </cell>
          <cell r="N2174">
            <v>3</v>
          </cell>
          <cell r="O2174" t="str">
            <v>ГУ НБУ по м.Києву і області</v>
          </cell>
        </row>
        <row r="2175">
          <cell r="A2175">
            <v>320906</v>
          </cell>
          <cell r="B2175">
            <v>331768</v>
          </cell>
          <cell r="D2175">
            <v>0</v>
          </cell>
          <cell r="E2175">
            <v>294</v>
          </cell>
          <cell r="F2175">
            <v>0</v>
          </cell>
          <cell r="G2175" t="str">
            <v>8</v>
          </cell>
          <cell r="H2175">
            <v>407</v>
          </cell>
          <cell r="I2175" t="str">
            <v>КИЇВСЬКА ФІЛІЯ АК"ПФБ"</v>
          </cell>
          <cell r="J2175" t="str">
            <v>Київська філія АК"ПФБ"</v>
          </cell>
          <cell r="K2175" t="str">
            <v>UISX</v>
          </cell>
          <cell r="L2175" t="str">
            <v>UISX</v>
          </cell>
          <cell r="M2175">
            <v>26</v>
          </cell>
          <cell r="N2175">
            <v>16</v>
          </cell>
          <cell r="O2175" t="str">
            <v>ГУ НБУ по м.Києву і області</v>
          </cell>
        </row>
        <row r="2176">
          <cell r="A2176">
            <v>320917</v>
          </cell>
          <cell r="B2176">
            <v>328209</v>
          </cell>
          <cell r="D2176">
            <v>0</v>
          </cell>
          <cell r="E2176">
            <v>106</v>
          </cell>
          <cell r="F2176">
            <v>0</v>
          </cell>
          <cell r="G2176" t="str">
            <v>8</v>
          </cell>
          <cell r="H2176">
            <v>876</v>
          </cell>
          <cell r="I2176" t="str">
            <v>ФІЛІЯ АБ "ПІВДЕННИЙ" В М.КИЄВІ</v>
          </cell>
          <cell r="J2176" t="str">
            <v>ФАБ "ПІВДЕННИЙ" В М. Києві</v>
          </cell>
          <cell r="K2176" t="str">
            <v>UISI</v>
          </cell>
          <cell r="L2176" t="str">
            <v>UISI</v>
          </cell>
          <cell r="M2176">
            <v>26</v>
          </cell>
          <cell r="N2176">
            <v>15</v>
          </cell>
          <cell r="O2176" t="str">
            <v>ГУ НБУ по м.Києву і області</v>
          </cell>
        </row>
        <row r="2177">
          <cell r="A2177">
            <v>320939</v>
          </cell>
          <cell r="B2177">
            <v>322498</v>
          </cell>
          <cell r="D2177">
            <v>0</v>
          </cell>
          <cell r="E2177">
            <v>203</v>
          </cell>
          <cell r="F2177">
            <v>0</v>
          </cell>
          <cell r="G2177" t="str">
            <v>8</v>
          </cell>
          <cell r="H2177">
            <v>924</v>
          </cell>
          <cell r="I2177" t="str">
            <v>СВЯТОШИНСЬКА ФІЛІЯ АКБ "КИЇВ" М.КИЇВ</v>
          </cell>
          <cell r="J2177" t="str">
            <v>Святошинська філіяАКБ"Київ"</v>
          </cell>
          <cell r="K2177" t="str">
            <v>UIWV</v>
          </cell>
          <cell r="L2177" t="str">
            <v>UIWV</v>
          </cell>
          <cell r="M2177">
            <v>26</v>
          </cell>
          <cell r="N2177">
            <v>26</v>
          </cell>
          <cell r="O2177" t="str">
            <v>ГУ НБУ по м.Києву і області</v>
          </cell>
        </row>
        <row r="2178">
          <cell r="A2178">
            <v>320940</v>
          </cell>
          <cell r="B2178">
            <v>320940</v>
          </cell>
          <cell r="C2178" t="str">
            <v>ВАТ "БАНК КІПРУ"</v>
          </cell>
          <cell r="D2178">
            <v>43</v>
          </cell>
          <cell r="E2178">
            <v>43</v>
          </cell>
          <cell r="F2178">
            <v>0</v>
          </cell>
          <cell r="G2178" t="str">
            <v>8</v>
          </cell>
          <cell r="H2178">
            <v>941</v>
          </cell>
          <cell r="I2178" t="str">
            <v>ВАТ "БАНК КІПРУ"</v>
          </cell>
          <cell r="J2178" t="str">
            <v>ВАТ "БАНК КІПРУ"</v>
          </cell>
          <cell r="K2178" t="str">
            <v>UINC</v>
          </cell>
          <cell r="L2178" t="str">
            <v>UINC</v>
          </cell>
          <cell r="M2178">
            <v>26</v>
          </cell>
          <cell r="N2178">
            <v>26</v>
          </cell>
          <cell r="O2178" t="str">
            <v>ГУ НБУ по м.Києву і області</v>
          </cell>
        </row>
        <row r="2179">
          <cell r="A2179">
            <v>320951</v>
          </cell>
          <cell r="B2179">
            <v>303484</v>
          </cell>
          <cell r="D2179">
            <v>0</v>
          </cell>
          <cell r="E2179">
            <v>273</v>
          </cell>
          <cell r="F2179">
            <v>0</v>
          </cell>
          <cell r="G2179" t="str">
            <v>8</v>
          </cell>
          <cell r="H2179">
            <v>939</v>
          </cell>
          <cell r="I2179" t="str">
            <v>Київська філія КБ "Західінкомбанк"ТзОВ</v>
          </cell>
          <cell r="J2179" t="str">
            <v>КФ КБ "Західінкомбанк" ТзОВ</v>
          </cell>
          <cell r="K2179" t="str">
            <v>UIND</v>
          </cell>
          <cell r="L2179" t="str">
            <v>UIND</v>
          </cell>
          <cell r="M2179">
            <v>26</v>
          </cell>
          <cell r="N2179">
            <v>2</v>
          </cell>
          <cell r="O2179" t="str">
            <v>ГУ НБУ по м.Києву і області</v>
          </cell>
        </row>
        <row r="2180">
          <cell r="A2180">
            <v>320962</v>
          </cell>
          <cell r="B2180">
            <v>313849</v>
          </cell>
          <cell r="D2180">
            <v>0</v>
          </cell>
          <cell r="E2180">
            <v>101</v>
          </cell>
          <cell r="F2180">
            <v>0</v>
          </cell>
          <cell r="G2180" t="str">
            <v>8</v>
          </cell>
          <cell r="H2180">
            <v>884</v>
          </cell>
          <cell r="I2180" t="str">
            <v>Київська філія АКБ "ІНДУСТРІАЛБАНК"</v>
          </cell>
          <cell r="J2180" t="str">
            <v>КФ АКБ "ІНДУСТРІАЛБАНК"</v>
          </cell>
          <cell r="K2180" t="str">
            <v>UISP</v>
          </cell>
          <cell r="L2180" t="str">
            <v>UISP</v>
          </cell>
          <cell r="M2180">
            <v>26</v>
          </cell>
          <cell r="N2180">
            <v>7</v>
          </cell>
          <cell r="O2180" t="str">
            <v>ГУ НБУ по м.Києву і області</v>
          </cell>
        </row>
        <row r="2181">
          <cell r="A2181">
            <v>320973</v>
          </cell>
          <cell r="B2181">
            <v>320003</v>
          </cell>
          <cell r="D2181">
            <v>0</v>
          </cell>
          <cell r="E2181">
            <v>225</v>
          </cell>
          <cell r="F2181">
            <v>0</v>
          </cell>
          <cell r="G2181" t="str">
            <v>B</v>
          </cell>
          <cell r="H2181">
            <v>898</v>
          </cell>
          <cell r="I2181" t="str">
            <v>ШЕВЧЕНКІВСЬКА ФВАТ КБ"НАДРА" У М.КИЄВІ</v>
          </cell>
          <cell r="J2181" t="str">
            <v>ШФ ВАТ КБ "Надра"</v>
          </cell>
          <cell r="K2181" t="str">
            <v>UING</v>
          </cell>
          <cell r="L2181" t="str">
            <v>UING</v>
          </cell>
          <cell r="M2181">
            <v>26</v>
          </cell>
          <cell r="N2181">
            <v>26</v>
          </cell>
          <cell r="O2181" t="str">
            <v>ГУ НБУ по м.Києву і області</v>
          </cell>
        </row>
        <row r="2182">
          <cell r="A2182">
            <v>320984</v>
          </cell>
          <cell r="B2182">
            <v>320984</v>
          </cell>
          <cell r="C2182" t="str">
            <v>ЗАТ "ПроКредит БАНК"</v>
          </cell>
          <cell r="D2182">
            <v>298</v>
          </cell>
          <cell r="E2182">
            <v>298</v>
          </cell>
          <cell r="F2182">
            <v>0</v>
          </cell>
          <cell r="G2182" t="str">
            <v>9</v>
          </cell>
          <cell r="H2182">
            <v>958</v>
          </cell>
          <cell r="I2182" t="str">
            <v>ЗАТ "ПРОКРЕДИТ БАНК" У М.КИЄВІ</v>
          </cell>
          <cell r="J2182" t="str">
            <v>ЗАТ "ПроКредит БАНК"</v>
          </cell>
          <cell r="K2182" t="str">
            <v>UINF</v>
          </cell>
          <cell r="L2182" t="str">
            <v>UINF</v>
          </cell>
          <cell r="M2182">
            <v>26</v>
          </cell>
          <cell r="N2182">
            <v>26</v>
          </cell>
          <cell r="O2182" t="str">
            <v>ГУ НБУ по м.Києву і області</v>
          </cell>
        </row>
        <row r="2183">
          <cell r="A2183">
            <v>320995</v>
          </cell>
          <cell r="B2183">
            <v>320995</v>
          </cell>
          <cell r="C2183" t="str">
            <v>ВАТ "БГ БАНК"</v>
          </cell>
          <cell r="D2183">
            <v>228</v>
          </cell>
          <cell r="E2183">
            <v>228</v>
          </cell>
          <cell r="F2183">
            <v>0</v>
          </cell>
          <cell r="G2183" t="str">
            <v>B</v>
          </cell>
          <cell r="H2183">
            <v>946</v>
          </cell>
          <cell r="I2183" t="str">
            <v>ВАТ "БГ БАНК"</v>
          </cell>
          <cell r="J2183" t="str">
            <v>ВАТ "БГ БАНК"</v>
          </cell>
          <cell r="K2183" t="str">
            <v>UINJ</v>
          </cell>
          <cell r="L2183" t="str">
            <v>UINJ</v>
          </cell>
          <cell r="M2183">
            <v>26</v>
          </cell>
          <cell r="N2183">
            <v>26</v>
          </cell>
          <cell r="O2183" t="str">
            <v>ГУ НБУ по м.Києву і області</v>
          </cell>
        </row>
        <row r="2184">
          <cell r="A2184">
            <v>321024</v>
          </cell>
          <cell r="B2184">
            <v>300001</v>
          </cell>
          <cell r="D2184">
            <v>0</v>
          </cell>
          <cell r="E2184">
            <v>1</v>
          </cell>
          <cell r="F2184">
            <v>0</v>
          </cell>
          <cell r="G2184" t="str">
            <v>1</v>
          </cell>
          <cell r="H2184">
            <v>105</v>
          </cell>
          <cell r="I2184" t="str">
            <v>ГОЛОВНЕ УПР. НБУ ПО М.КИЄВУ І КИЇВ.ОБЛ</v>
          </cell>
          <cell r="J2184" t="str">
            <v>ГУ НБУ по м.Києву і області</v>
          </cell>
          <cell r="K2184" t="str">
            <v>UIHA</v>
          </cell>
          <cell r="L2184" t="str">
            <v>UIHA</v>
          </cell>
          <cell r="M2184">
            <v>26</v>
          </cell>
          <cell r="N2184">
            <v>27</v>
          </cell>
          <cell r="O2184" t="str">
            <v>ГУ НБУ по м.Києву і області</v>
          </cell>
        </row>
        <row r="2185">
          <cell r="A2185">
            <v>321057</v>
          </cell>
          <cell r="B2185">
            <v>300012</v>
          </cell>
          <cell r="D2185">
            <v>0</v>
          </cell>
          <cell r="E2185">
            <v>3</v>
          </cell>
          <cell r="F2185">
            <v>0</v>
          </cell>
          <cell r="G2185" t="str">
            <v>3</v>
          </cell>
          <cell r="H2185">
            <v>313</v>
          </cell>
          <cell r="I2185" t="str">
            <v>Ф-Я"ВІД.ПІБ В М.БІЛА ЦЕРКВА КИЇВ.ОБЛ."</v>
          </cell>
          <cell r="J2185" t="str">
            <v>Ф-Я ВІД.ПІБ В М.Б.ЦЕРКВА</v>
          </cell>
          <cell r="K2185" t="str">
            <v>UJAD</v>
          </cell>
          <cell r="L2185" t="str">
            <v>UJA0</v>
          </cell>
          <cell r="M2185">
            <v>9</v>
          </cell>
          <cell r="N2185">
            <v>26</v>
          </cell>
        </row>
        <row r="2186">
          <cell r="A2186">
            <v>321121</v>
          </cell>
          <cell r="B2186">
            <v>300335</v>
          </cell>
          <cell r="D2186">
            <v>0</v>
          </cell>
          <cell r="E2186">
            <v>36</v>
          </cell>
          <cell r="F2186">
            <v>0</v>
          </cell>
          <cell r="G2186" t="str">
            <v>7</v>
          </cell>
          <cell r="H2186">
            <v>795</v>
          </cell>
          <cell r="I2186" t="str">
            <v>БЦФ "РАЙФФАЙЗЕН БАНК АВАЛЬ",М.Б.ЦЕРКВА</v>
          </cell>
          <cell r="J2186" t="str">
            <v>БЦФ "РАЙФФАЙЗЕН БАНК АВАЛЬ"</v>
          </cell>
          <cell r="K2186" t="str">
            <v>UJIT</v>
          </cell>
          <cell r="L2186" t="str">
            <v>UJIT</v>
          </cell>
          <cell r="M2186">
            <v>9</v>
          </cell>
          <cell r="N2186">
            <v>26</v>
          </cell>
        </row>
        <row r="2187">
          <cell r="A2187">
            <v>321143</v>
          </cell>
          <cell r="B2187">
            <v>300012</v>
          </cell>
          <cell r="D2187">
            <v>0</v>
          </cell>
          <cell r="E2187">
            <v>3</v>
          </cell>
          <cell r="F2187">
            <v>0</v>
          </cell>
          <cell r="G2187" t="str">
            <v>3</v>
          </cell>
          <cell r="H2187">
            <v>335</v>
          </cell>
          <cell r="I2187" t="str">
            <v>Ф."ВІД.ПІБ В М.ВИШГОРОД КИЇВСЬКОЇ ОБЛ"</v>
          </cell>
          <cell r="J2187" t="str">
            <v>Ф.ВІД.ПІБ В М.ВИШГОРОД КИЇВ</v>
          </cell>
          <cell r="K2187" t="str">
            <v>UJAI</v>
          </cell>
          <cell r="L2187" t="str">
            <v>UJA0</v>
          </cell>
          <cell r="M2187">
            <v>9</v>
          </cell>
          <cell r="N2187">
            <v>26</v>
          </cell>
        </row>
        <row r="2188">
          <cell r="A2188">
            <v>321154</v>
          </cell>
          <cell r="B2188">
            <v>300012</v>
          </cell>
          <cell r="D2188">
            <v>0</v>
          </cell>
          <cell r="E2188">
            <v>3</v>
          </cell>
          <cell r="F2188">
            <v>0</v>
          </cell>
          <cell r="G2188" t="str">
            <v>3</v>
          </cell>
          <cell r="H2188">
            <v>323</v>
          </cell>
          <cell r="I2188" t="str">
            <v>Ф-Я"ВІД.ПІБ В М.СЛАВУТИЧ КИЇВСЬК.ОБЛ."</v>
          </cell>
          <cell r="J2188" t="str">
            <v>Ф-я "ВІД.ПІБ В М.СЛАВУТИЧ"</v>
          </cell>
          <cell r="K2188" t="str">
            <v>UJAG</v>
          </cell>
          <cell r="L2188" t="str">
            <v>UJA0</v>
          </cell>
          <cell r="M2188">
            <v>9</v>
          </cell>
          <cell r="N2188">
            <v>26</v>
          </cell>
        </row>
        <row r="2189">
          <cell r="A2189">
            <v>321228</v>
          </cell>
          <cell r="B2189">
            <v>321228</v>
          </cell>
          <cell r="C2189" t="str">
            <v>TОB "УКРПРОМБАНК"</v>
          </cell>
          <cell r="D2189">
            <v>68</v>
          </cell>
          <cell r="E2189">
            <v>68</v>
          </cell>
          <cell r="F2189">
            <v>0</v>
          </cell>
          <cell r="G2189" t="str">
            <v>8</v>
          </cell>
          <cell r="H2189">
            <v>750</v>
          </cell>
          <cell r="I2189" t="str">
            <v>ТОВ "УКРПРОМБАНК" У М.КИЄВІ</v>
          </cell>
          <cell r="J2189" t="str">
            <v>TОB "УКРПРОМБАНК"</v>
          </cell>
          <cell r="K2189" t="str">
            <v>UIWC</v>
          </cell>
          <cell r="L2189" t="str">
            <v>UIWC</v>
          </cell>
          <cell r="M2189">
            <v>26</v>
          </cell>
          <cell r="N2189">
            <v>26</v>
          </cell>
          <cell r="O2189" t="str">
            <v>ГУ НБУ по м.Києву і області</v>
          </cell>
        </row>
        <row r="2190">
          <cell r="A2190">
            <v>321262</v>
          </cell>
          <cell r="B2190">
            <v>300012</v>
          </cell>
          <cell r="D2190">
            <v>0</v>
          </cell>
          <cell r="E2190">
            <v>3</v>
          </cell>
          <cell r="F2190">
            <v>0</v>
          </cell>
          <cell r="G2190" t="str">
            <v>3</v>
          </cell>
          <cell r="H2190">
            <v>305</v>
          </cell>
          <cell r="I2190" t="str">
            <v>Ф-Я"ВІД.ПІБ В М.УКРАЇНКА КИЇВСЬК.ОБЛ."</v>
          </cell>
          <cell r="J2190" t="str">
            <v>Ф-Я ВІД.ПІБ В М.УКРАЇНКА</v>
          </cell>
          <cell r="K2190" t="str">
            <v>UJAB</v>
          </cell>
          <cell r="L2190" t="str">
            <v>UJA0</v>
          </cell>
          <cell r="M2190">
            <v>9</v>
          </cell>
          <cell r="N2190">
            <v>26</v>
          </cell>
        </row>
        <row r="2191">
          <cell r="A2191">
            <v>321284</v>
          </cell>
          <cell r="B2191">
            <v>300078</v>
          </cell>
          <cell r="D2191">
            <v>0</v>
          </cell>
          <cell r="E2191">
            <v>15</v>
          </cell>
          <cell r="F2191">
            <v>0</v>
          </cell>
          <cell r="G2191" t="str">
            <v>8</v>
          </cell>
          <cell r="H2191">
            <v>756</v>
          </cell>
          <cell r="I2191" t="str">
            <v>Ф-Я КИЇВ. АТ "ГРАДОБАНК" В М. СЛАВУТИЧ</v>
          </cell>
          <cell r="J2191" t="str">
            <v>ФАТ  "ГРАДОБАНК"  Славутич</v>
          </cell>
          <cell r="K2191" t="str">
            <v>UJIE</v>
          </cell>
          <cell r="L2191" t="str">
            <v>UJIE</v>
          </cell>
          <cell r="M2191">
            <v>9</v>
          </cell>
          <cell r="N2191">
            <v>26</v>
          </cell>
        </row>
        <row r="2192">
          <cell r="A2192">
            <v>321325</v>
          </cell>
          <cell r="B2192">
            <v>321767</v>
          </cell>
          <cell r="D2192">
            <v>0</v>
          </cell>
          <cell r="E2192">
            <v>42</v>
          </cell>
          <cell r="F2192">
            <v>0</v>
          </cell>
          <cell r="G2192" t="str">
            <v>B</v>
          </cell>
          <cell r="H2192">
            <v>917</v>
          </cell>
          <cell r="I2192" t="str">
            <v>БІЛОЦЕР. Ф ВАТ ВТБ БАНК, М. Б. ЦЕРКВА</v>
          </cell>
          <cell r="J2192" t="str">
            <v>Білоцерк. Ф ВАТ ВТБ Банк</v>
          </cell>
          <cell r="K2192" t="str">
            <v>UJIG</v>
          </cell>
          <cell r="L2192" t="str">
            <v>UJIG</v>
          </cell>
          <cell r="M2192">
            <v>9</v>
          </cell>
          <cell r="N2192">
            <v>26</v>
          </cell>
        </row>
        <row r="2193">
          <cell r="A2193">
            <v>321422</v>
          </cell>
          <cell r="B2193">
            <v>300012</v>
          </cell>
          <cell r="D2193">
            <v>0</v>
          </cell>
          <cell r="E2193">
            <v>3</v>
          </cell>
          <cell r="F2193">
            <v>0</v>
          </cell>
          <cell r="G2193" t="str">
            <v>3</v>
          </cell>
          <cell r="H2193">
            <v>321</v>
          </cell>
          <cell r="I2193" t="str">
            <v>Ф-Я"ВІД.ПІБ В М.ФАСТІВ КИЇВСЬКОЇ ОБЛ."</v>
          </cell>
          <cell r="J2193" t="str">
            <v>Ф.ВІД.ПІБ В М.ФАСТІВ,КИЇВ</v>
          </cell>
          <cell r="K2193" t="str">
            <v>UJAF</v>
          </cell>
          <cell r="L2193" t="str">
            <v>UJA0</v>
          </cell>
          <cell r="M2193">
            <v>9</v>
          </cell>
          <cell r="N2193">
            <v>26</v>
          </cell>
        </row>
        <row r="2194">
          <cell r="A2194">
            <v>321433</v>
          </cell>
          <cell r="B2194">
            <v>300012</v>
          </cell>
          <cell r="D2194">
            <v>0</v>
          </cell>
          <cell r="E2194">
            <v>3</v>
          </cell>
          <cell r="F2194">
            <v>0</v>
          </cell>
          <cell r="G2194" t="str">
            <v>3</v>
          </cell>
          <cell r="H2194">
            <v>306</v>
          </cell>
          <cell r="I2194" t="str">
            <v>Ф-Я."ВІД.ПІБ В М.БРОВАРИ КИЇВСЬК.ОБЛ."</v>
          </cell>
          <cell r="J2194" t="str">
            <v>Ф. ВІД.ПІБ в м.Бровари</v>
          </cell>
          <cell r="K2194" t="str">
            <v>UJAC</v>
          </cell>
          <cell r="L2194" t="str">
            <v>UJA0</v>
          </cell>
          <cell r="M2194">
            <v>9</v>
          </cell>
          <cell r="N2194">
            <v>26</v>
          </cell>
        </row>
        <row r="2195">
          <cell r="A2195">
            <v>321466</v>
          </cell>
          <cell r="B2195">
            <v>321466</v>
          </cell>
          <cell r="C2195" t="str">
            <v>ВАТКБ"Національний стандарт</v>
          </cell>
          <cell r="D2195">
            <v>74</v>
          </cell>
          <cell r="E2195">
            <v>74</v>
          </cell>
          <cell r="F2195">
            <v>0</v>
          </cell>
          <cell r="G2195" t="str">
            <v>8</v>
          </cell>
          <cell r="H2195">
            <v>758</v>
          </cell>
          <cell r="I2195" t="str">
            <v>ВАТ КБ "НАЦІОНАЛЬНИЙ СТАНДАРТ", М.КИЇВ</v>
          </cell>
          <cell r="J2195" t="str">
            <v>ВАТКБ"Національний стандарт</v>
          </cell>
          <cell r="K2195" t="str">
            <v>UIWD</v>
          </cell>
          <cell r="L2195" t="str">
            <v>UIWD</v>
          </cell>
          <cell r="M2195">
            <v>26</v>
          </cell>
          <cell r="N2195">
            <v>26</v>
          </cell>
          <cell r="O2195" t="str">
            <v>ГУ НБУ по м.Києву і області</v>
          </cell>
        </row>
        <row r="2196">
          <cell r="A2196">
            <v>321477</v>
          </cell>
          <cell r="B2196">
            <v>321477</v>
          </cell>
          <cell r="C2196" t="str">
            <v>АБ "Старокиївський банк"</v>
          </cell>
          <cell r="D2196">
            <v>75</v>
          </cell>
          <cell r="E2196">
            <v>75</v>
          </cell>
          <cell r="F2196">
            <v>0</v>
          </cell>
          <cell r="G2196" t="str">
            <v>8</v>
          </cell>
          <cell r="H2196">
            <v>733</v>
          </cell>
          <cell r="I2196" t="str">
            <v>АБ "СТАРОКИЇВСЬКИЙ БАНК" У М.КИЄВІ</v>
          </cell>
          <cell r="J2196" t="str">
            <v>АБ "Старокиївський банк"</v>
          </cell>
          <cell r="K2196" t="str">
            <v>UIJI</v>
          </cell>
          <cell r="L2196" t="str">
            <v>UIJI</v>
          </cell>
          <cell r="M2196">
            <v>26</v>
          </cell>
          <cell r="N2196">
            <v>26</v>
          </cell>
          <cell r="O2196" t="str">
            <v>ГУ НБУ по м.Києву і області</v>
          </cell>
        </row>
        <row r="2197">
          <cell r="A2197">
            <v>321637</v>
          </cell>
          <cell r="B2197">
            <v>380537</v>
          </cell>
          <cell r="D2197">
            <v>0</v>
          </cell>
          <cell r="E2197">
            <v>76</v>
          </cell>
          <cell r="F2197">
            <v>0</v>
          </cell>
          <cell r="G2197" t="str">
            <v>B</v>
          </cell>
          <cell r="H2197">
            <v>762</v>
          </cell>
          <cell r="I2197" t="str">
            <v>ПЕРША КИЇВ.ФІЛ.ВАТ"ВІЕЙБІ БАНК",М.КИЇВ</v>
          </cell>
          <cell r="J2197" t="str">
            <v>Перша Київ.ФВАТ"ВіЕйБіБанк"</v>
          </cell>
          <cell r="K2197" t="str">
            <v>UIJJ</v>
          </cell>
          <cell r="L2197" t="str">
            <v>UIJJ</v>
          </cell>
          <cell r="M2197">
            <v>26</v>
          </cell>
          <cell r="N2197">
            <v>26</v>
          </cell>
          <cell r="O2197" t="str">
            <v>ГУ НБУ по м.Києву і області</v>
          </cell>
        </row>
        <row r="2198">
          <cell r="A2198">
            <v>321659</v>
          </cell>
          <cell r="B2198">
            <v>321659</v>
          </cell>
          <cell r="C2198" t="str">
            <v>АБ "АЛЛОНЖ"</v>
          </cell>
          <cell r="D2198">
            <v>156</v>
          </cell>
          <cell r="E2198">
            <v>156</v>
          </cell>
          <cell r="F2198">
            <v>0</v>
          </cell>
          <cell r="G2198" t="str">
            <v>8</v>
          </cell>
          <cell r="H2198">
            <v>777</v>
          </cell>
          <cell r="I2198" t="str">
            <v>АКЦІОНЕРНИЙ БАНК "АЛЛОНЖ" ,М.КИЇВ</v>
          </cell>
          <cell r="J2198" t="str">
            <v>АБ "АЛЛОНЖ"</v>
          </cell>
          <cell r="K2198" t="str">
            <v>UIJZ</v>
          </cell>
          <cell r="L2198" t="str">
            <v>UIJZ</v>
          </cell>
          <cell r="M2198">
            <v>26</v>
          </cell>
          <cell r="N2198">
            <v>26</v>
          </cell>
          <cell r="O2198" t="str">
            <v>ГУ НБУ по м.Києву і області</v>
          </cell>
        </row>
        <row r="2199">
          <cell r="A2199">
            <v>321712</v>
          </cell>
          <cell r="B2199">
            <v>321712</v>
          </cell>
          <cell r="C2199" t="str">
            <v>ВАТ "РОДОВІД БАНК"</v>
          </cell>
          <cell r="D2199">
            <v>66</v>
          </cell>
          <cell r="E2199">
            <v>66</v>
          </cell>
          <cell r="F2199">
            <v>0</v>
          </cell>
          <cell r="G2199" t="str">
            <v>B</v>
          </cell>
          <cell r="H2199">
            <v>712</v>
          </cell>
          <cell r="I2199" t="str">
            <v>ВАТ"РОДОВІД БАНК" КИЇВ</v>
          </cell>
          <cell r="J2199" t="str">
            <v>ВАТ "РОДОВІД БАНК"</v>
          </cell>
          <cell r="K2199" t="str">
            <v>UIIM</v>
          </cell>
          <cell r="L2199" t="str">
            <v>UIIM</v>
          </cell>
          <cell r="M2199">
            <v>26</v>
          </cell>
          <cell r="N2199">
            <v>26</v>
          </cell>
          <cell r="O2199" t="str">
            <v>ГУ НБУ по м.Києву і області</v>
          </cell>
        </row>
        <row r="2200">
          <cell r="A2200">
            <v>321723</v>
          </cell>
          <cell r="B2200">
            <v>321723</v>
          </cell>
          <cell r="C2200" t="str">
            <v>ВАТ "БТА Банк"</v>
          </cell>
          <cell r="D2200">
            <v>129</v>
          </cell>
          <cell r="E2200">
            <v>129</v>
          </cell>
          <cell r="F2200">
            <v>0</v>
          </cell>
          <cell r="G2200" t="str">
            <v>8</v>
          </cell>
          <cell r="H2200">
            <v>771</v>
          </cell>
          <cell r="I2200" t="str">
            <v>ВАТ "БТА БАНК", М.КИЇВ</v>
          </cell>
          <cell r="J2200" t="str">
            <v>ВАТ "БТА Банк"</v>
          </cell>
          <cell r="K2200" t="str">
            <v>UIJU</v>
          </cell>
          <cell r="L2200" t="str">
            <v>UIJU</v>
          </cell>
          <cell r="M2200">
            <v>26</v>
          </cell>
          <cell r="N2200">
            <v>26</v>
          </cell>
          <cell r="O2200" t="str">
            <v>ГУ НБУ по м.Києву і області</v>
          </cell>
        </row>
        <row r="2201">
          <cell r="A2201">
            <v>321756</v>
          </cell>
          <cell r="B2201">
            <v>300142</v>
          </cell>
          <cell r="D2201">
            <v>0</v>
          </cell>
          <cell r="E2201">
            <v>18</v>
          </cell>
          <cell r="F2201">
            <v>0</v>
          </cell>
          <cell r="G2201" t="str">
            <v>8</v>
          </cell>
          <cell r="H2201">
            <v>787</v>
          </cell>
          <cell r="I2201" t="str">
            <v>СВЯТОШИНСЬКА ФАТ"УКРІНБАНК" М.КИЇВ</v>
          </cell>
          <cell r="J2201" t="str">
            <v>Святошинська ФАТ"Укрінбанк"</v>
          </cell>
          <cell r="K2201" t="str">
            <v>UIJT</v>
          </cell>
          <cell r="L2201" t="str">
            <v>UIJT</v>
          </cell>
          <cell r="M2201">
            <v>26</v>
          </cell>
          <cell r="N2201">
            <v>26</v>
          </cell>
          <cell r="O2201" t="str">
            <v>ГУ НБУ по м.Києву і області</v>
          </cell>
        </row>
        <row r="2202">
          <cell r="A2202">
            <v>321767</v>
          </cell>
          <cell r="B2202">
            <v>321767</v>
          </cell>
          <cell r="C2202" t="str">
            <v>ВАТ ВТБ БАНК</v>
          </cell>
          <cell r="D2202">
            <v>42</v>
          </cell>
          <cell r="E2202">
            <v>42</v>
          </cell>
          <cell r="F2202">
            <v>0</v>
          </cell>
          <cell r="G2202" t="str">
            <v>B</v>
          </cell>
          <cell r="H2202">
            <v>775</v>
          </cell>
          <cell r="I2202" t="str">
            <v>ВАТ ВТБ БАНК  В М.КИЄВІ</v>
          </cell>
          <cell r="J2202" t="str">
            <v>ВАТ ВТБ БАНК</v>
          </cell>
          <cell r="K2202" t="str">
            <v>UIJR</v>
          </cell>
          <cell r="L2202" t="str">
            <v>UIJR</v>
          </cell>
          <cell r="M2202">
            <v>26</v>
          </cell>
          <cell r="N2202">
            <v>26</v>
          </cell>
          <cell r="O2202" t="str">
            <v>ГУ НБУ по м.Києву і області</v>
          </cell>
        </row>
        <row r="2203">
          <cell r="A2203">
            <v>321808</v>
          </cell>
          <cell r="B2203">
            <v>300142</v>
          </cell>
          <cell r="D2203">
            <v>0</v>
          </cell>
          <cell r="E2203">
            <v>18</v>
          </cell>
          <cell r="F2203">
            <v>0</v>
          </cell>
          <cell r="G2203" t="str">
            <v>8</v>
          </cell>
          <cell r="H2203">
            <v>776</v>
          </cell>
          <cell r="I2203" t="str">
            <v>БРОВАРСЬКА ФАТ"УКРІНБАНК" М.БРОВАРИ</v>
          </cell>
          <cell r="J2203" t="str">
            <v>Броварська ФАТ"Укрінбанк"</v>
          </cell>
          <cell r="K2203" t="str">
            <v>UJIR</v>
          </cell>
          <cell r="L2203" t="str">
            <v>UJIR</v>
          </cell>
          <cell r="M2203">
            <v>9</v>
          </cell>
          <cell r="N2203">
            <v>26</v>
          </cell>
        </row>
        <row r="2204">
          <cell r="A2204">
            <v>321842</v>
          </cell>
          <cell r="B2204">
            <v>305299</v>
          </cell>
          <cell r="D2204">
            <v>0</v>
          </cell>
          <cell r="E2204">
            <v>46</v>
          </cell>
          <cell r="F2204">
            <v>0</v>
          </cell>
          <cell r="G2204" t="str">
            <v>A</v>
          </cell>
          <cell r="H2204">
            <v>770</v>
          </cell>
          <cell r="I2204" t="str">
            <v>КИЇВСЬКЕ ГРУ ПРИВАТБАНКУ ,М. КИЇВ</v>
          </cell>
          <cell r="J2204" t="str">
            <v>КИЇВСЬКЕ ГРУ ПРИВАТБАНКУ</v>
          </cell>
          <cell r="K2204" t="str">
            <v>UIJN</v>
          </cell>
          <cell r="L2204" t="str">
            <v>UIJN</v>
          </cell>
          <cell r="M2204">
            <v>26</v>
          </cell>
          <cell r="N2204">
            <v>3</v>
          </cell>
          <cell r="O2204" t="str">
            <v>ГУ НБУ по м.Києву і області</v>
          </cell>
        </row>
        <row r="2205">
          <cell r="A2205">
            <v>321897</v>
          </cell>
          <cell r="B2205">
            <v>325912</v>
          </cell>
          <cell r="D2205">
            <v>0</v>
          </cell>
          <cell r="E2205">
            <v>88</v>
          </cell>
          <cell r="F2205">
            <v>0</v>
          </cell>
          <cell r="G2205" t="str">
            <v>B</v>
          </cell>
          <cell r="H2205">
            <v>805</v>
          </cell>
          <cell r="I2205" t="str">
            <v>Київська філія ВАТ "КРЕДОБАНК"</v>
          </cell>
          <cell r="J2205" t="str">
            <v>Київська Ф-я ВАТ"КРЕДОБАНК"</v>
          </cell>
          <cell r="K2205" t="str">
            <v>UIKB</v>
          </cell>
          <cell r="L2205" t="str">
            <v>UIKB</v>
          </cell>
          <cell r="M2205">
            <v>26</v>
          </cell>
          <cell r="N2205">
            <v>13</v>
          </cell>
          <cell r="O2205" t="str">
            <v>ГУ НБУ по м.Києву і області</v>
          </cell>
        </row>
        <row r="2206">
          <cell r="A2206">
            <v>321916</v>
          </cell>
          <cell r="B2206">
            <v>331100</v>
          </cell>
          <cell r="D2206">
            <v>0</v>
          </cell>
          <cell r="E2206">
            <v>198</v>
          </cell>
          <cell r="F2206">
            <v>0</v>
          </cell>
          <cell r="G2206" t="str">
            <v>8</v>
          </cell>
          <cell r="H2206">
            <v>833</v>
          </cell>
          <cell r="I2206" t="str">
            <v>БФВАТ"АКБ  АВТОКРАЗБАНК" М.БІЛА ЦЕРКВА</v>
          </cell>
          <cell r="J2206" t="str">
            <v>БФ "ВАТ АКБ АВТОКРАЗБАНК"</v>
          </cell>
          <cell r="K2206" t="str">
            <v>UJIK</v>
          </cell>
          <cell r="L2206" t="str">
            <v>UJIK</v>
          </cell>
          <cell r="M2206">
            <v>9</v>
          </cell>
          <cell r="N2206">
            <v>16</v>
          </cell>
        </row>
        <row r="2207">
          <cell r="A2207">
            <v>321983</v>
          </cell>
          <cell r="B2207">
            <v>321983</v>
          </cell>
          <cell r="C2207" t="str">
            <v>АКБ "ПРАВЕКС-БАНК"</v>
          </cell>
          <cell r="D2207">
            <v>153</v>
          </cell>
          <cell r="E2207">
            <v>153</v>
          </cell>
          <cell r="F2207">
            <v>0</v>
          </cell>
          <cell r="G2207" t="str">
            <v>9</v>
          </cell>
          <cell r="H2207">
            <v>768</v>
          </cell>
          <cell r="I2207" t="str">
            <v>АКБ  "ПРАВЕКС-БАНК", М.КИЇВ</v>
          </cell>
          <cell r="J2207" t="str">
            <v>АКБ "ПРАВЕКС-БАНК"</v>
          </cell>
          <cell r="K2207" t="str">
            <v>UIWE</v>
          </cell>
          <cell r="L2207" t="str">
            <v>UIWE</v>
          </cell>
          <cell r="M2207">
            <v>26</v>
          </cell>
          <cell r="N2207">
            <v>26</v>
          </cell>
          <cell r="O2207" t="str">
            <v>ГУ НБУ по м.Києву і області</v>
          </cell>
        </row>
        <row r="2208">
          <cell r="A2208">
            <v>322001</v>
          </cell>
          <cell r="B2208">
            <v>322001</v>
          </cell>
          <cell r="C2208" t="str">
            <v>ВАТ "УНІВЕРСАЛ БАНК"</v>
          </cell>
          <cell r="D2208">
            <v>242</v>
          </cell>
          <cell r="E2208">
            <v>242</v>
          </cell>
          <cell r="F2208">
            <v>0</v>
          </cell>
          <cell r="G2208" t="str">
            <v>B</v>
          </cell>
          <cell r="H2208">
            <v>603</v>
          </cell>
          <cell r="I2208" t="str">
            <v>ВАТ "УНІВЕРСАЛ БАНК"</v>
          </cell>
          <cell r="J2208" t="str">
            <v>ВАТ "УНІВЕРСАЛ БАНК"</v>
          </cell>
          <cell r="K2208" t="str">
            <v>UIFZ</v>
          </cell>
          <cell r="L2208" t="str">
            <v>UIFZ</v>
          </cell>
          <cell r="M2208">
            <v>26</v>
          </cell>
          <cell r="N2208">
            <v>26</v>
          </cell>
          <cell r="O2208" t="str">
            <v>ГУ НБУ по м.Києву і області</v>
          </cell>
        </row>
        <row r="2209">
          <cell r="A2209">
            <v>322012</v>
          </cell>
          <cell r="B2209">
            <v>300023</v>
          </cell>
          <cell r="D2209">
            <v>0</v>
          </cell>
          <cell r="E2209">
            <v>5</v>
          </cell>
          <cell r="F2209">
            <v>0</v>
          </cell>
          <cell r="G2209" t="str">
            <v>5</v>
          </cell>
          <cell r="H2209">
            <v>510</v>
          </cell>
          <cell r="I2209" t="str">
            <v>КМФ АКБ "УСБ"М.КИЇВ</v>
          </cell>
          <cell r="J2209" t="str">
            <v>КМФ АКБ "УСБ"</v>
          </cell>
          <cell r="K2209" t="str">
            <v>UICA</v>
          </cell>
          <cell r="L2209" t="str">
            <v>UICA</v>
          </cell>
          <cell r="M2209">
            <v>26</v>
          </cell>
          <cell r="N2209">
            <v>26</v>
          </cell>
          <cell r="O2209" t="str">
            <v>ГУ НБУ по м.Києву і області</v>
          </cell>
        </row>
        <row r="2210">
          <cell r="A2210">
            <v>322067</v>
          </cell>
          <cell r="B2210">
            <v>300012</v>
          </cell>
          <cell r="D2210">
            <v>0</v>
          </cell>
          <cell r="E2210">
            <v>3</v>
          </cell>
          <cell r="F2210">
            <v>0</v>
          </cell>
          <cell r="G2210" t="str">
            <v>3</v>
          </cell>
          <cell r="H2210">
            <v>355</v>
          </cell>
          <cell r="I2210" t="str">
            <v>ФІЛІЯ "ЖОВТНЕВЕ ВІД.ПІБ В М.КИЇВ"</v>
          </cell>
          <cell r="J2210" t="str">
            <v>Ф.ЖОВТНЕВЕ ВІД.ПІБ В М.КИЇВ</v>
          </cell>
          <cell r="K2210" t="str">
            <v>UIAN</v>
          </cell>
          <cell r="L2210" t="str">
            <v>UIA0</v>
          </cell>
          <cell r="M2210">
            <v>26</v>
          </cell>
          <cell r="N2210">
            <v>26</v>
          </cell>
          <cell r="O2210" t="str">
            <v>ГУ НБУ по м.Києву і області</v>
          </cell>
        </row>
        <row r="2211">
          <cell r="A2211">
            <v>322108</v>
          </cell>
          <cell r="B2211">
            <v>300012</v>
          </cell>
          <cell r="D2211">
            <v>0</v>
          </cell>
          <cell r="E2211">
            <v>3</v>
          </cell>
          <cell r="F2211">
            <v>0</v>
          </cell>
          <cell r="G2211" t="str">
            <v>3</v>
          </cell>
          <cell r="H2211">
            <v>314</v>
          </cell>
          <cell r="I2211" t="str">
            <v>ФІЛІЯ "ЛЕНІНГРАДСЬКЕ ВІД.ПІБ В М.КИЇВ"</v>
          </cell>
          <cell r="J2211" t="str">
            <v>Ф.ЛЕНІНГР.ВІД.ПІБ В М.КИЇВ</v>
          </cell>
          <cell r="K2211" t="str">
            <v>UIAB</v>
          </cell>
          <cell r="L2211" t="str">
            <v>UIA0</v>
          </cell>
          <cell r="M2211">
            <v>26</v>
          </cell>
          <cell r="N2211">
            <v>26</v>
          </cell>
          <cell r="O2211" t="str">
            <v>ГУ НБУ по м.Києву і області</v>
          </cell>
        </row>
        <row r="2212">
          <cell r="A2212">
            <v>322119</v>
          </cell>
          <cell r="B2212">
            <v>300012</v>
          </cell>
          <cell r="D2212">
            <v>0</v>
          </cell>
          <cell r="E2212">
            <v>3</v>
          </cell>
          <cell r="F2212">
            <v>0</v>
          </cell>
          <cell r="G2212" t="str">
            <v>3</v>
          </cell>
          <cell r="H2212">
            <v>315</v>
          </cell>
          <cell r="I2212" t="str">
            <v>ФІЛІЯ "ЛІВОБЕРЕЖНЕ ВІД.ПІБ В М.КИЇВ"</v>
          </cell>
          <cell r="J2212" t="str">
            <v>Ф.ЛІВОБЕРЕЖ.ВІД.ПІБ,М.КИЇВ</v>
          </cell>
          <cell r="K2212" t="str">
            <v>UIAC</v>
          </cell>
          <cell r="L2212" t="str">
            <v>UIA0</v>
          </cell>
          <cell r="M2212">
            <v>26</v>
          </cell>
          <cell r="N2212">
            <v>26</v>
          </cell>
          <cell r="O2212" t="str">
            <v>ГУ НБУ по м.Києву і області</v>
          </cell>
        </row>
        <row r="2213">
          <cell r="A2213">
            <v>322142</v>
          </cell>
          <cell r="B2213">
            <v>300012</v>
          </cell>
          <cell r="D2213">
            <v>0</v>
          </cell>
          <cell r="E2213">
            <v>3</v>
          </cell>
          <cell r="F2213">
            <v>0</v>
          </cell>
          <cell r="G2213" t="str">
            <v>3</v>
          </cell>
          <cell r="H2213">
            <v>318</v>
          </cell>
          <cell r="I2213" t="str">
            <v>ФІЛІЯ "ДНІПРОВСЬКЕ ВІД.ПІБ В М.КИЇВ"</v>
          </cell>
          <cell r="J2213" t="str">
            <v>Ф.ДНІПРОВ.ВІД.ПІБ В М.КИЇВ</v>
          </cell>
          <cell r="K2213" t="str">
            <v>UIAD</v>
          </cell>
          <cell r="L2213" t="str">
            <v>UIA0</v>
          </cell>
          <cell r="M2213">
            <v>26</v>
          </cell>
          <cell r="N2213">
            <v>26</v>
          </cell>
          <cell r="O2213" t="str">
            <v>ГУ НБУ по м.Києву і області</v>
          </cell>
        </row>
        <row r="2214">
          <cell r="A2214">
            <v>322153</v>
          </cell>
          <cell r="B2214">
            <v>300012</v>
          </cell>
          <cell r="D2214">
            <v>0</v>
          </cell>
          <cell r="E2214">
            <v>3</v>
          </cell>
          <cell r="F2214">
            <v>0</v>
          </cell>
          <cell r="G2214" t="str">
            <v>3</v>
          </cell>
          <cell r="H2214">
            <v>319</v>
          </cell>
          <cell r="I2214" t="str">
            <v>ФІЛІЯ "ЗАЛІЗНИЧНЕ ВІД.ПІБ В М.КИЇВ"</v>
          </cell>
          <cell r="J2214" t="str">
            <v>Ф.ЗАЛІЗНИЧ.ВІД.ПІБ В М.КИЇВ</v>
          </cell>
          <cell r="K2214" t="str">
            <v>UIAE</v>
          </cell>
          <cell r="L2214" t="str">
            <v>UIA0</v>
          </cell>
          <cell r="M2214">
            <v>26</v>
          </cell>
          <cell r="N2214">
            <v>26</v>
          </cell>
          <cell r="O2214" t="str">
            <v>ГУ НБУ по м.Києву і області</v>
          </cell>
        </row>
        <row r="2215">
          <cell r="A2215">
            <v>322175</v>
          </cell>
          <cell r="B2215">
            <v>300012</v>
          </cell>
          <cell r="D2215">
            <v>0</v>
          </cell>
          <cell r="E2215">
            <v>3</v>
          </cell>
          <cell r="F2215">
            <v>0</v>
          </cell>
          <cell r="G2215" t="str">
            <v>3</v>
          </cell>
          <cell r="H2215">
            <v>324</v>
          </cell>
          <cell r="I2215" t="str">
            <v>ФІЛІЯ "МОСКОВСЬКЕ ВІД.ПІБ В М.КИЇВ"</v>
          </cell>
          <cell r="J2215" t="str">
            <v>Ф.МОСКОВСЬКЕ ВІД.ПІБ,М.КИЇВ</v>
          </cell>
          <cell r="K2215" t="str">
            <v>UIAF</v>
          </cell>
          <cell r="L2215" t="str">
            <v>UIA0</v>
          </cell>
          <cell r="M2215">
            <v>26</v>
          </cell>
          <cell r="N2215">
            <v>26</v>
          </cell>
          <cell r="O2215" t="str">
            <v>ГУ НБУ по м.Києву і області</v>
          </cell>
        </row>
        <row r="2216">
          <cell r="A2216">
            <v>322197</v>
          </cell>
          <cell r="B2216">
            <v>300012</v>
          </cell>
          <cell r="D2216">
            <v>0</v>
          </cell>
          <cell r="E2216">
            <v>3</v>
          </cell>
          <cell r="F2216">
            <v>0</v>
          </cell>
          <cell r="G2216" t="str">
            <v>3</v>
          </cell>
          <cell r="H2216">
            <v>342</v>
          </cell>
          <cell r="I2216" t="str">
            <v>ФІЛІЯ "ПОДІЛЬСЬКЕ ВІД.ПІБ В М.КИЇВ"</v>
          </cell>
          <cell r="J2216" t="str">
            <v>Ф.ПОДІЛЬСЬКЕ ВІД.ПІБ,М.КИЇВ</v>
          </cell>
          <cell r="K2216" t="str">
            <v>UIAM</v>
          </cell>
          <cell r="L2216" t="str">
            <v>UIA0</v>
          </cell>
          <cell r="M2216">
            <v>26</v>
          </cell>
          <cell r="N2216">
            <v>26</v>
          </cell>
          <cell r="O2216" t="str">
            <v>ГУ НБУ по м.Києву і області</v>
          </cell>
        </row>
        <row r="2217">
          <cell r="A2217">
            <v>322205</v>
          </cell>
          <cell r="B2217">
            <v>300012</v>
          </cell>
          <cell r="D2217">
            <v>0</v>
          </cell>
          <cell r="E2217">
            <v>3</v>
          </cell>
          <cell r="F2217">
            <v>0</v>
          </cell>
          <cell r="G2217" t="str">
            <v>3</v>
          </cell>
          <cell r="H2217">
            <v>337</v>
          </cell>
          <cell r="I2217" t="str">
            <v>ФІЛІЯ "ХАРКІВСЬКЕ ВІД.ПІБ В М.КИЇВ"</v>
          </cell>
          <cell r="J2217" t="str">
            <v>Ф.ХАРКІВСЬКЕ ВІД.ПІБ,М.КИЇВ</v>
          </cell>
          <cell r="K2217" t="str">
            <v>UIAO</v>
          </cell>
          <cell r="L2217" t="str">
            <v>UIA0</v>
          </cell>
          <cell r="M2217">
            <v>26</v>
          </cell>
          <cell r="N2217">
            <v>26</v>
          </cell>
          <cell r="O2217" t="str">
            <v>ГУ НБУ по м.Києву і області</v>
          </cell>
        </row>
        <row r="2218">
          <cell r="A2218">
            <v>322216</v>
          </cell>
          <cell r="B2218">
            <v>300012</v>
          </cell>
          <cell r="D2218">
            <v>0</v>
          </cell>
          <cell r="E2218">
            <v>3</v>
          </cell>
          <cell r="F2218">
            <v>0</v>
          </cell>
          <cell r="G2218" t="str">
            <v>3</v>
          </cell>
          <cell r="H2218">
            <v>309</v>
          </cell>
          <cell r="I2218" t="str">
            <v>ФІЛІЯ "ШЕВЧЕНКІВСЬКЕ ВІД.ПІБ В М.КИЇВ"</v>
          </cell>
          <cell r="J2218" t="str">
            <v>Ф-я Шевченків.від.ПІБ,Київ</v>
          </cell>
          <cell r="K2218" t="str">
            <v>UIAI</v>
          </cell>
          <cell r="L2218" t="str">
            <v>UIA0</v>
          </cell>
          <cell r="M2218">
            <v>26</v>
          </cell>
          <cell r="N2218">
            <v>26</v>
          </cell>
          <cell r="O2218" t="str">
            <v>ГУ НБУ по м.Києву і області</v>
          </cell>
        </row>
        <row r="2219">
          <cell r="A2219">
            <v>322227</v>
          </cell>
          <cell r="B2219">
            <v>300012</v>
          </cell>
          <cell r="D2219">
            <v>0</v>
          </cell>
          <cell r="E2219">
            <v>3</v>
          </cell>
          <cell r="F2219">
            <v>0</v>
          </cell>
          <cell r="G2219" t="str">
            <v>3</v>
          </cell>
          <cell r="H2219">
            <v>339</v>
          </cell>
          <cell r="I2219" t="str">
            <v>ФІЛІЯ"СТАРОКИЇВСЬКЕ ВІД.ПІБ В М.КИЇВ"</v>
          </cell>
          <cell r="J2219" t="str">
            <v>Ф-я"СТАРОКИЄВ.ВІД.ПІБ КИЇВ"</v>
          </cell>
          <cell r="K2219" t="str">
            <v>UIAL</v>
          </cell>
          <cell r="L2219" t="str">
            <v>UIA0</v>
          </cell>
          <cell r="M2219">
            <v>26</v>
          </cell>
          <cell r="N2219">
            <v>26</v>
          </cell>
          <cell r="O2219" t="str">
            <v>ГУ НБУ по м.Києву і області</v>
          </cell>
        </row>
        <row r="2220">
          <cell r="A2220">
            <v>322250</v>
          </cell>
          <cell r="B2220">
            <v>300012</v>
          </cell>
          <cell r="D2220">
            <v>0</v>
          </cell>
          <cell r="E2220">
            <v>3</v>
          </cell>
          <cell r="F2220">
            <v>0</v>
          </cell>
          <cell r="G2220" t="str">
            <v>3</v>
          </cell>
          <cell r="H2220">
            <v>332</v>
          </cell>
          <cell r="I2220" t="str">
            <v>Ф."КИЇВСЬКЕ МІСЬКЕ ВІД. ПІБ В М.КИЇВ"</v>
          </cell>
          <cell r="J2220" t="str">
            <v>Ф-Я КИЇВСЬКЕ МІСЬКЕ ВІД.ПІБ</v>
          </cell>
          <cell r="K2220" t="str">
            <v>UIAA</v>
          </cell>
          <cell r="L2220" t="str">
            <v>UIA0</v>
          </cell>
          <cell r="M2220">
            <v>26</v>
          </cell>
          <cell r="N2220">
            <v>26</v>
          </cell>
          <cell r="O2220" t="str">
            <v>ГУ НБУ по м.Києву і області</v>
          </cell>
        </row>
        <row r="2221">
          <cell r="A2221">
            <v>322283</v>
          </cell>
          <cell r="B2221">
            <v>300012</v>
          </cell>
          <cell r="D2221">
            <v>0</v>
          </cell>
          <cell r="E2221">
            <v>3</v>
          </cell>
          <cell r="F2221">
            <v>0</v>
          </cell>
          <cell r="G2221" t="str">
            <v>3</v>
          </cell>
          <cell r="H2221">
            <v>348</v>
          </cell>
          <cell r="I2221" t="str">
            <v>ФІЛІЯ "ВАТУТІНСЬКЕ ВІД.ПІБ В М.КИЇВ"</v>
          </cell>
          <cell r="J2221" t="str">
            <v>Ф-Я ВАТУТІН.ВІД.ПІБ, М.КИЇВ</v>
          </cell>
          <cell r="K2221" t="str">
            <v>UIAP</v>
          </cell>
          <cell r="L2221" t="str">
            <v>UIA0</v>
          </cell>
          <cell r="M2221">
            <v>26</v>
          </cell>
          <cell r="N2221">
            <v>26</v>
          </cell>
          <cell r="O2221" t="str">
            <v>ГУ НБУ по м.Києву і області</v>
          </cell>
        </row>
        <row r="2222">
          <cell r="A2222">
            <v>322294</v>
          </cell>
          <cell r="B2222">
            <v>322294</v>
          </cell>
          <cell r="C2222" t="str">
            <v>ВАТ "КБ "ЕКСПОБАНК"</v>
          </cell>
          <cell r="D2222">
            <v>67</v>
          </cell>
          <cell r="E2222">
            <v>67</v>
          </cell>
          <cell r="F2222">
            <v>0</v>
          </cell>
          <cell r="G2222" t="str">
            <v>8</v>
          </cell>
          <cell r="H2222">
            <v>730</v>
          </cell>
          <cell r="I2222" t="str">
            <v>ВАТ "КБ "ЕКСПОБАНК"</v>
          </cell>
          <cell r="J2222" t="str">
            <v>ВАТ "КБ "ЕКСПОБАНК"</v>
          </cell>
          <cell r="K2222" t="str">
            <v>UIIX</v>
          </cell>
          <cell r="L2222" t="str">
            <v>UIIX</v>
          </cell>
          <cell r="M2222">
            <v>26</v>
          </cell>
          <cell r="N2222">
            <v>26</v>
          </cell>
          <cell r="O2222" t="str">
            <v>ГУ НБУ по м.Києву і області</v>
          </cell>
        </row>
        <row r="2223">
          <cell r="A2223">
            <v>322302</v>
          </cell>
          <cell r="B2223">
            <v>322302</v>
          </cell>
          <cell r="C2223" t="str">
            <v>ВАТ "АГРОКОМБАНК"</v>
          </cell>
          <cell r="D2223">
            <v>241</v>
          </cell>
          <cell r="E2223">
            <v>241</v>
          </cell>
          <cell r="F2223">
            <v>0</v>
          </cell>
          <cell r="G2223" t="str">
            <v>8</v>
          </cell>
          <cell r="H2223">
            <v>839</v>
          </cell>
          <cell r="I2223" t="str">
            <v>ВАТ "АГРОКОМБАНК" У М. КИЄВІ</v>
          </cell>
          <cell r="J2223" t="str">
            <v>ВАТ "АГРОКОМБАНК"</v>
          </cell>
          <cell r="K2223" t="str">
            <v>UIXQ</v>
          </cell>
          <cell r="L2223" t="str">
            <v>UIXQ</v>
          </cell>
          <cell r="M2223">
            <v>26</v>
          </cell>
          <cell r="N2223">
            <v>26</v>
          </cell>
          <cell r="O2223" t="str">
            <v>ГУ НБУ по м.Києву і області</v>
          </cell>
        </row>
        <row r="2224">
          <cell r="A2224">
            <v>322313</v>
          </cell>
          <cell r="B2224">
            <v>322313</v>
          </cell>
          <cell r="C2224" t="str">
            <v>ВАТ "УКРЕКСІМБАНК"</v>
          </cell>
          <cell r="D2224">
            <v>2</v>
          </cell>
          <cell r="E2224">
            <v>2</v>
          </cell>
          <cell r="F2224">
            <v>0</v>
          </cell>
          <cell r="G2224" t="str">
            <v>2</v>
          </cell>
          <cell r="H2224">
            <v>205</v>
          </cell>
          <cell r="I2224" t="str">
            <v>ВАТ "УКРЕКСІМБАНК" У М.КИЄВІ</v>
          </cell>
          <cell r="J2224" t="str">
            <v>ВАТ "УКРЕКСІМБАНК"</v>
          </cell>
          <cell r="K2224" t="str">
            <v>UIG0</v>
          </cell>
          <cell r="L2224" t="str">
            <v>UIG0</v>
          </cell>
          <cell r="M2224">
            <v>26</v>
          </cell>
          <cell r="N2224">
            <v>26</v>
          </cell>
          <cell r="O2224" t="str">
            <v>ГУ НБУ по м.Києву і області</v>
          </cell>
        </row>
        <row r="2225">
          <cell r="A2225">
            <v>322324</v>
          </cell>
          <cell r="B2225">
            <v>322324</v>
          </cell>
          <cell r="C2225" t="str">
            <v>ВАТБанк"Олімпійська Україна</v>
          </cell>
          <cell r="D2225">
            <v>127</v>
          </cell>
          <cell r="E2225">
            <v>127</v>
          </cell>
          <cell r="F2225">
            <v>0</v>
          </cell>
          <cell r="G2225" t="str">
            <v>8</v>
          </cell>
          <cell r="H2225">
            <v>815</v>
          </cell>
          <cell r="I2225" t="str">
            <v>ВАТБАНК"ОЛІМПІЙСЬКА УКРАЇНА" У М.КИЄВІ</v>
          </cell>
          <cell r="J2225" t="str">
            <v>ВАТБанк"Олімпійська Україна</v>
          </cell>
          <cell r="K2225" t="str">
            <v>UIKT</v>
          </cell>
          <cell r="L2225" t="str">
            <v>UIKT</v>
          </cell>
          <cell r="M2225">
            <v>26</v>
          </cell>
          <cell r="N2225">
            <v>26</v>
          </cell>
          <cell r="O2225" t="str">
            <v>ГУ НБУ по м.Києву і області</v>
          </cell>
        </row>
        <row r="2226">
          <cell r="A2226">
            <v>322335</v>
          </cell>
          <cell r="B2226">
            <v>322335</v>
          </cell>
          <cell r="C2226" t="str">
            <v>АКБ "АРКАДА"</v>
          </cell>
          <cell r="D2226">
            <v>191</v>
          </cell>
          <cell r="E2226">
            <v>191</v>
          </cell>
          <cell r="F2226">
            <v>0</v>
          </cell>
          <cell r="G2226" t="str">
            <v>8</v>
          </cell>
          <cell r="H2226">
            <v>816</v>
          </cell>
          <cell r="I2226" t="str">
            <v>АКБ "АРКАДА" У М.КИЄВІ</v>
          </cell>
          <cell r="J2226" t="str">
            <v>АКБ "АРКАДА"</v>
          </cell>
          <cell r="K2226" t="str">
            <v>UIKO</v>
          </cell>
          <cell r="L2226" t="str">
            <v>UIKO</v>
          </cell>
          <cell r="M2226">
            <v>26</v>
          </cell>
          <cell r="N2226">
            <v>26</v>
          </cell>
          <cell r="O2226" t="str">
            <v>ГУ НБУ по м.Києву і області</v>
          </cell>
        </row>
        <row r="2227">
          <cell r="A2227">
            <v>322357</v>
          </cell>
          <cell r="B2227">
            <v>304988</v>
          </cell>
          <cell r="D2227">
            <v>0</v>
          </cell>
          <cell r="E2227">
            <v>195</v>
          </cell>
          <cell r="F2227">
            <v>0</v>
          </cell>
          <cell r="G2227" t="str">
            <v>8</v>
          </cell>
          <cell r="H2227">
            <v>834</v>
          </cell>
          <cell r="I2227" t="str">
            <v>КФ АБ "УКРКОМУНБАНК" У М.КИЄВІ</v>
          </cell>
          <cell r="J2227" t="str">
            <v>КФ АБ "УКРКОМУНБАНК"</v>
          </cell>
          <cell r="K2227" t="str">
            <v>UIKY</v>
          </cell>
          <cell r="L2227" t="str">
            <v>UIKY</v>
          </cell>
          <cell r="M2227">
            <v>26</v>
          </cell>
          <cell r="N2227">
            <v>12</v>
          </cell>
          <cell r="O2227" t="str">
            <v>ГУ НБУ по м.Києву і області</v>
          </cell>
        </row>
        <row r="2228">
          <cell r="A2228">
            <v>322421</v>
          </cell>
          <cell r="B2228">
            <v>322294</v>
          </cell>
          <cell r="D2228">
            <v>0</v>
          </cell>
          <cell r="E2228">
            <v>67</v>
          </cell>
          <cell r="F2228">
            <v>0</v>
          </cell>
          <cell r="G2228" t="str">
            <v>8</v>
          </cell>
          <cell r="H2228">
            <v>724</v>
          </cell>
          <cell r="I2228" t="str">
            <v>СТАНКОБУД.Ф.ВАТ"КБ"ЕКСПОБАНК",М.КИЇВ</v>
          </cell>
          <cell r="J2228" t="str">
            <v>Станкоб.ф.ВАТ"КБ"Експобанк"</v>
          </cell>
          <cell r="K2228" t="str">
            <v>UIKI</v>
          </cell>
          <cell r="L2228" t="str">
            <v>UIKI</v>
          </cell>
          <cell r="M2228">
            <v>26</v>
          </cell>
          <cell r="N2228">
            <v>26</v>
          </cell>
          <cell r="O2228" t="str">
            <v>ГУ НБУ по м.Києву і області</v>
          </cell>
        </row>
        <row r="2229">
          <cell r="A2229">
            <v>322432</v>
          </cell>
          <cell r="B2229">
            <v>322432</v>
          </cell>
          <cell r="C2229" t="str">
            <v>ВАТ "БАНК НАРОДНИЙ КАПІТАЛ"</v>
          </cell>
          <cell r="D2229">
            <v>169</v>
          </cell>
          <cell r="E2229">
            <v>169</v>
          </cell>
          <cell r="F2229">
            <v>0</v>
          </cell>
          <cell r="G2229" t="str">
            <v>8</v>
          </cell>
          <cell r="H2229">
            <v>826</v>
          </cell>
          <cell r="I2229" t="str">
            <v>ВАТ "БАНК НАРОДНИЙ КАПІТАЛ", М.КИЇВ</v>
          </cell>
          <cell r="J2229" t="str">
            <v>ВАТ "БАНК НАРОДНИЙ КАПІТАЛ"</v>
          </cell>
          <cell r="K2229" t="str">
            <v>UIXF</v>
          </cell>
          <cell r="L2229" t="str">
            <v>UIXF</v>
          </cell>
          <cell r="M2229">
            <v>26</v>
          </cell>
          <cell r="N2229">
            <v>26</v>
          </cell>
          <cell r="O2229" t="str">
            <v>ГУ НБУ по м.Києву і області</v>
          </cell>
        </row>
        <row r="2230">
          <cell r="A2230">
            <v>322465</v>
          </cell>
          <cell r="B2230">
            <v>322465</v>
          </cell>
          <cell r="C2230" t="str">
            <v>ВАТ ТФБ "Контракт"</v>
          </cell>
          <cell r="D2230">
            <v>201</v>
          </cell>
          <cell r="E2230">
            <v>201</v>
          </cell>
          <cell r="F2230">
            <v>0</v>
          </cell>
          <cell r="G2230" t="str">
            <v>8</v>
          </cell>
          <cell r="H2230">
            <v>799</v>
          </cell>
          <cell r="I2230" t="str">
            <v>ВАТ ТФБ "КОНТРАКТ", М.КИЇВ</v>
          </cell>
          <cell r="J2230" t="str">
            <v>ВАТ ТФБ "Контракт"</v>
          </cell>
          <cell r="K2230" t="str">
            <v>UIKR</v>
          </cell>
          <cell r="L2230" t="str">
            <v>UIKR</v>
          </cell>
          <cell r="M2230">
            <v>26</v>
          </cell>
          <cell r="N2230">
            <v>26</v>
          </cell>
          <cell r="O2230" t="str">
            <v>ГУ НБУ по м.Києву і області</v>
          </cell>
        </row>
        <row r="2231">
          <cell r="A2231">
            <v>322498</v>
          </cell>
          <cell r="B2231">
            <v>322498</v>
          </cell>
          <cell r="C2231" t="str">
            <v>АКБ "КИЇВ"</v>
          </cell>
          <cell r="D2231">
            <v>203</v>
          </cell>
          <cell r="E2231">
            <v>203</v>
          </cell>
          <cell r="F2231">
            <v>0</v>
          </cell>
          <cell r="G2231" t="str">
            <v>8</v>
          </cell>
          <cell r="H2231">
            <v>789</v>
          </cell>
          <cell r="I2231" t="str">
            <v>АКБ "КИЇВ" У М.КИЄВІ</v>
          </cell>
          <cell r="J2231" t="str">
            <v>АКБ "КИЇВ"</v>
          </cell>
          <cell r="K2231" t="str">
            <v>UIKU</v>
          </cell>
          <cell r="L2231" t="str">
            <v>UIKU</v>
          </cell>
          <cell r="M2231">
            <v>26</v>
          </cell>
          <cell r="N2231">
            <v>26</v>
          </cell>
          <cell r="O2231" t="str">
            <v>ГУ НБУ по м.Києву і області</v>
          </cell>
        </row>
        <row r="2232">
          <cell r="A2232">
            <v>322539</v>
          </cell>
          <cell r="B2232">
            <v>322539</v>
          </cell>
          <cell r="C2232" t="str">
            <v>АКБ "ЮНЕКС"</v>
          </cell>
          <cell r="D2232">
            <v>231</v>
          </cell>
          <cell r="E2232">
            <v>231</v>
          </cell>
          <cell r="F2232">
            <v>0</v>
          </cell>
          <cell r="G2232" t="str">
            <v>8</v>
          </cell>
          <cell r="H2232">
            <v>836</v>
          </cell>
          <cell r="I2232" t="str">
            <v>АКБ "ЮНЕКС" У М.КИЄВІ</v>
          </cell>
          <cell r="J2232" t="str">
            <v>АКБ "ЮНЕКС"</v>
          </cell>
          <cell r="K2232" t="str">
            <v>UIXN</v>
          </cell>
          <cell r="L2232" t="str">
            <v>UIXN</v>
          </cell>
          <cell r="M2232">
            <v>26</v>
          </cell>
          <cell r="N2232">
            <v>26</v>
          </cell>
          <cell r="O2232" t="str">
            <v>ГУ НБУ по м.Києву і області</v>
          </cell>
        </row>
        <row r="2233">
          <cell r="A2233">
            <v>322540</v>
          </cell>
          <cell r="B2233">
            <v>322540</v>
          </cell>
          <cell r="C2233" t="str">
            <v>ТОВ "КІБ"</v>
          </cell>
          <cell r="D2233">
            <v>240</v>
          </cell>
          <cell r="E2233">
            <v>240</v>
          </cell>
          <cell r="F2233">
            <v>0</v>
          </cell>
          <cell r="G2233" t="str">
            <v>8</v>
          </cell>
          <cell r="H2233">
            <v>837</v>
          </cell>
          <cell r="I2233" t="str">
            <v>ТОВ "КОМ.ІНДУСТРІАЛЬНИЙ БАНК", М.КИЇВ</v>
          </cell>
          <cell r="J2233" t="str">
            <v>ТОВ "КІБ"</v>
          </cell>
          <cell r="K2233" t="str">
            <v>UIXO</v>
          </cell>
          <cell r="L2233" t="str">
            <v>UIXO</v>
          </cell>
          <cell r="M2233">
            <v>26</v>
          </cell>
          <cell r="N2233">
            <v>26</v>
          </cell>
          <cell r="O2233" t="str">
            <v>ГУ НБУ по м.Києву і області</v>
          </cell>
        </row>
        <row r="2234">
          <cell r="A2234">
            <v>322562</v>
          </cell>
          <cell r="B2234">
            <v>331489</v>
          </cell>
          <cell r="D2234">
            <v>0</v>
          </cell>
          <cell r="E2234">
            <v>113</v>
          </cell>
          <cell r="F2234">
            <v>0</v>
          </cell>
          <cell r="G2234" t="str">
            <v>8</v>
          </cell>
          <cell r="H2234">
            <v>842</v>
          </cell>
          <cell r="I2234" t="str">
            <v>ФІЛІЯ АБ "ПОЛТАВА-БАНК" У М.КИЄВІ</v>
          </cell>
          <cell r="J2234" t="str">
            <v>Ф-я АБ Полтава-банк ум.Київ</v>
          </cell>
          <cell r="K2234" t="str">
            <v>UIXT</v>
          </cell>
          <cell r="L2234" t="str">
            <v>UIXT</v>
          </cell>
          <cell r="M2234">
            <v>26</v>
          </cell>
          <cell r="N2234">
            <v>16</v>
          </cell>
          <cell r="O2234" t="str">
            <v>ГУ НБУ по м.Києву і області</v>
          </cell>
        </row>
        <row r="2235">
          <cell r="A2235">
            <v>322595</v>
          </cell>
          <cell r="B2235">
            <v>300670</v>
          </cell>
          <cell r="D2235">
            <v>0</v>
          </cell>
          <cell r="E2235">
            <v>202</v>
          </cell>
          <cell r="F2235">
            <v>0</v>
          </cell>
          <cell r="G2235" t="str">
            <v>8</v>
          </cell>
          <cell r="H2235">
            <v>803</v>
          </cell>
          <cell r="I2235" t="str">
            <v>ЗАЛІЗНИЧНА ФВАТ КБ"ХРЕЩАТИК" У М.КИЄВІ</v>
          </cell>
          <cell r="J2235" t="str">
            <v>ЗАЛІЗНИЧНА ФВАТ КБ"ХРЕЩАТИК</v>
          </cell>
          <cell r="K2235" t="str">
            <v>UIKS</v>
          </cell>
          <cell r="L2235" t="str">
            <v>UIKS</v>
          </cell>
          <cell r="M2235">
            <v>26</v>
          </cell>
          <cell r="N2235">
            <v>26</v>
          </cell>
          <cell r="O2235" t="str">
            <v>ГУ НБУ по м.Києву і області</v>
          </cell>
        </row>
        <row r="2236">
          <cell r="A2236">
            <v>322603</v>
          </cell>
          <cell r="B2236">
            <v>322603</v>
          </cell>
          <cell r="C2236" t="str">
            <v>ВАТ БАНК "БІГ ЕНЕРГІЯ"</v>
          </cell>
          <cell r="D2236">
            <v>216</v>
          </cell>
          <cell r="E2236">
            <v>216</v>
          </cell>
          <cell r="F2236">
            <v>0</v>
          </cell>
          <cell r="G2236" t="str">
            <v>8</v>
          </cell>
          <cell r="H2236">
            <v>827</v>
          </cell>
          <cell r="I2236" t="str">
            <v>ВАТ БАНК "БІГ ЕНЕРГІЯ" У М.КИЄВІ</v>
          </cell>
          <cell r="J2236" t="str">
            <v>ВАТ БАНК "БІГ ЕНЕРГІЯ"</v>
          </cell>
          <cell r="K2236" t="str">
            <v>UIXG</v>
          </cell>
          <cell r="L2236" t="str">
            <v>UIXG</v>
          </cell>
          <cell r="M2236">
            <v>26</v>
          </cell>
          <cell r="N2236">
            <v>26</v>
          </cell>
          <cell r="O2236" t="str">
            <v>ГУ НБУ по м.Києву і області</v>
          </cell>
        </row>
        <row r="2237">
          <cell r="A2237">
            <v>322625</v>
          </cell>
          <cell r="B2237">
            <v>322625</v>
          </cell>
          <cell r="C2237" t="str">
            <v>АБ "УКООПСПІЛКА"</v>
          </cell>
          <cell r="D2237">
            <v>222</v>
          </cell>
          <cell r="E2237">
            <v>222</v>
          </cell>
          <cell r="F2237">
            <v>0</v>
          </cell>
          <cell r="G2237" t="str">
            <v>8</v>
          </cell>
          <cell r="H2237">
            <v>829</v>
          </cell>
          <cell r="I2237" t="str">
            <v>АБ "УКООПСПІЛКА" У М.КИЄВІ</v>
          </cell>
          <cell r="J2237" t="str">
            <v>АБ "УКООПСПІЛКА"</v>
          </cell>
          <cell r="K2237" t="str">
            <v>UIXH</v>
          </cell>
          <cell r="L2237" t="str">
            <v>UIXH</v>
          </cell>
          <cell r="M2237">
            <v>26</v>
          </cell>
          <cell r="N2237">
            <v>26</v>
          </cell>
          <cell r="O2237" t="str">
            <v>ГУ НБУ по м.Києву і області</v>
          </cell>
        </row>
        <row r="2238">
          <cell r="A2238">
            <v>322647</v>
          </cell>
          <cell r="B2238">
            <v>322294</v>
          </cell>
          <cell r="D2238">
            <v>0</v>
          </cell>
          <cell r="E2238">
            <v>67</v>
          </cell>
          <cell r="F2238">
            <v>0</v>
          </cell>
          <cell r="G2238" t="str">
            <v>8</v>
          </cell>
          <cell r="H2238">
            <v>788</v>
          </cell>
          <cell r="I2238" t="str">
            <v>ФІЛІЯ"НИВКИ"ВАТ"КБ"ЕКСПОБАНК",М.КИЇВ</v>
          </cell>
          <cell r="J2238" t="str">
            <v>Філ"Нивки"ВАТ"КБ"Експобанк"</v>
          </cell>
          <cell r="K2238" t="str">
            <v>UIYA</v>
          </cell>
          <cell r="L2238" t="str">
            <v>UIYA</v>
          </cell>
          <cell r="M2238">
            <v>26</v>
          </cell>
          <cell r="N2238">
            <v>26</v>
          </cell>
          <cell r="O2238" t="str">
            <v>ГУ НБУ по м.Києву і області</v>
          </cell>
        </row>
        <row r="2239">
          <cell r="A2239">
            <v>322658</v>
          </cell>
          <cell r="B2239">
            <v>322658</v>
          </cell>
          <cell r="C2239" t="str">
            <v>АКБ "СЄБ"</v>
          </cell>
          <cell r="D2239">
            <v>217</v>
          </cell>
          <cell r="E2239">
            <v>217</v>
          </cell>
          <cell r="F2239">
            <v>0</v>
          </cell>
          <cell r="G2239" t="str">
            <v>8</v>
          </cell>
          <cell r="H2239">
            <v>822</v>
          </cell>
          <cell r="I2239" t="str">
            <v>АКБ "СХІДНО-ЄВРОПЕЙСЬКИЙ БАНК", М.КИЇВ</v>
          </cell>
          <cell r="J2239" t="str">
            <v>АКБ "СЄБ"</v>
          </cell>
          <cell r="K2239" t="str">
            <v>UIXC</v>
          </cell>
          <cell r="L2239" t="str">
            <v>UIXC</v>
          </cell>
          <cell r="M2239">
            <v>26</v>
          </cell>
          <cell r="N2239">
            <v>26</v>
          </cell>
          <cell r="O2239" t="str">
            <v>ГУ НБУ по м.Києву і області</v>
          </cell>
        </row>
        <row r="2240">
          <cell r="A2240">
            <v>322669</v>
          </cell>
          <cell r="B2240">
            <v>300465</v>
          </cell>
          <cell r="D2240">
            <v>0</v>
          </cell>
          <cell r="E2240">
            <v>6</v>
          </cell>
          <cell r="F2240">
            <v>0</v>
          </cell>
          <cell r="G2240" t="str">
            <v>6</v>
          </cell>
          <cell r="H2240">
            <v>605</v>
          </cell>
          <cell r="I2240" t="str">
            <v>ФГОЛОВНЕ УПРАВЛІННЯ ПО  ВАТОЩАД М.КИЇВ</v>
          </cell>
          <cell r="J2240" t="str">
            <v>ФГоловне управління ВАТОщад</v>
          </cell>
          <cell r="K2240" t="str">
            <v>UILA</v>
          </cell>
          <cell r="L2240" t="str">
            <v>UILA</v>
          </cell>
          <cell r="M2240">
            <v>26</v>
          </cell>
          <cell r="N2240">
            <v>26</v>
          </cell>
          <cell r="O2240" t="str">
            <v>ГУ НБУ по м.Києву і області</v>
          </cell>
        </row>
        <row r="2241">
          <cell r="A2241">
            <v>322700</v>
          </cell>
          <cell r="B2241">
            <v>322294</v>
          </cell>
          <cell r="D2241">
            <v>0</v>
          </cell>
          <cell r="E2241">
            <v>67</v>
          </cell>
          <cell r="F2241">
            <v>0</v>
          </cell>
          <cell r="G2241" t="str">
            <v>8</v>
          </cell>
          <cell r="H2241">
            <v>749</v>
          </cell>
          <cell r="I2241" t="str">
            <v>КИЇВСЬКА Ф.ВАТ"КБ"ЕКСПОБАНК",М.КИЇВ</v>
          </cell>
          <cell r="J2241" t="str">
            <v>Київська фВАТ"КБ"Експобанк"</v>
          </cell>
          <cell r="K2241" t="str">
            <v>UIXZ</v>
          </cell>
          <cell r="L2241" t="str">
            <v>UIXZ</v>
          </cell>
          <cell r="M2241">
            <v>26</v>
          </cell>
          <cell r="N2241">
            <v>26</v>
          </cell>
          <cell r="O2241" t="str">
            <v>ГУ НБУ по м.Києву і області</v>
          </cell>
        </row>
        <row r="2242">
          <cell r="A2242">
            <v>322711</v>
          </cell>
          <cell r="B2242">
            <v>322711</v>
          </cell>
          <cell r="C2242" t="str">
            <v>АБ "СИНТЕЗ"</v>
          </cell>
          <cell r="D2242">
            <v>238</v>
          </cell>
          <cell r="E2242">
            <v>238</v>
          </cell>
          <cell r="F2242">
            <v>0</v>
          </cell>
          <cell r="G2242" t="str">
            <v>8</v>
          </cell>
          <cell r="H2242">
            <v>838</v>
          </cell>
          <cell r="I2242" t="str">
            <v>АКЦІОНЕРНИЙ БАНК "СИНТЕЗ" У М.КИЄВІ</v>
          </cell>
          <cell r="J2242" t="str">
            <v>АБ "СИНТЕЗ"</v>
          </cell>
          <cell r="K2242" t="str">
            <v>UIXP</v>
          </cell>
          <cell r="L2242" t="str">
            <v>UIXP</v>
          </cell>
          <cell r="M2242">
            <v>26</v>
          </cell>
          <cell r="N2242">
            <v>26</v>
          </cell>
          <cell r="O2242" t="str">
            <v>ГУ НБУ по м.Києву і області</v>
          </cell>
        </row>
        <row r="2243">
          <cell r="A2243">
            <v>322755</v>
          </cell>
          <cell r="B2243">
            <v>334851</v>
          </cell>
          <cell r="D2243">
            <v>0</v>
          </cell>
          <cell r="E2243">
            <v>115</v>
          </cell>
          <cell r="F2243">
            <v>0</v>
          </cell>
          <cell r="G2243" t="str">
            <v>8</v>
          </cell>
          <cell r="H2243">
            <v>832</v>
          </cell>
          <cell r="I2243" t="str">
            <v>ФІЛІЯ ЗАТ"ПУМБ" В М.КИЄВІ</v>
          </cell>
          <cell r="J2243" t="str">
            <v>Філія ЗАТ "ПУМБ" в м.Києві</v>
          </cell>
          <cell r="K2243" t="str">
            <v>UIXL</v>
          </cell>
          <cell r="L2243" t="str">
            <v>UIXL</v>
          </cell>
          <cell r="M2243">
            <v>26</v>
          </cell>
          <cell r="N2243">
            <v>4</v>
          </cell>
          <cell r="O2243" t="str">
            <v>ГУ НБУ по м.Києву і області</v>
          </cell>
        </row>
        <row r="2244">
          <cell r="A2244">
            <v>322788</v>
          </cell>
          <cell r="B2244">
            <v>351607</v>
          </cell>
          <cell r="D2244">
            <v>0</v>
          </cell>
          <cell r="E2244">
            <v>123</v>
          </cell>
          <cell r="F2244">
            <v>0</v>
          </cell>
          <cell r="G2244" t="str">
            <v>8</v>
          </cell>
          <cell r="H2244">
            <v>819</v>
          </cell>
          <cell r="I2244" t="str">
            <v>ФІЛІЯ"КИЇВ-ГРАНТ"АСУБ"ГРАНТ" У М.КИЄВІ</v>
          </cell>
          <cell r="J2244" t="str">
            <v>Ф."Київ-Грант" Банку"Грант"</v>
          </cell>
          <cell r="K2244" t="str">
            <v>UIXD</v>
          </cell>
          <cell r="L2244" t="str">
            <v>UIXD</v>
          </cell>
          <cell r="M2244">
            <v>26</v>
          </cell>
          <cell r="N2244">
            <v>20</v>
          </cell>
          <cell r="O2244" t="str">
            <v>ГУ НБУ по м.Києву і області</v>
          </cell>
        </row>
        <row r="2245">
          <cell r="A2245">
            <v>322799</v>
          </cell>
          <cell r="B2245">
            <v>322799</v>
          </cell>
          <cell r="C2245" t="str">
            <v>АТ "БАНК ВЕЛЕС"</v>
          </cell>
          <cell r="D2245">
            <v>255</v>
          </cell>
          <cell r="E2245">
            <v>255</v>
          </cell>
          <cell r="F2245">
            <v>0</v>
          </cell>
          <cell r="G2245" t="str">
            <v>8</v>
          </cell>
          <cell r="H2245">
            <v>849</v>
          </cell>
          <cell r="I2245" t="str">
            <v>АТ "БАНК ВЕЛЕС" М.КИЇВ</v>
          </cell>
          <cell r="J2245" t="str">
            <v>АТ "БАНК ВЕЛЕС"</v>
          </cell>
          <cell r="K2245" t="str">
            <v>UIYE</v>
          </cell>
          <cell r="L2245" t="str">
            <v>UIYE</v>
          </cell>
          <cell r="M2245">
            <v>26</v>
          </cell>
          <cell r="N2245">
            <v>26</v>
          </cell>
          <cell r="O2245" t="str">
            <v>ГУ НБУ по м.Києву і області</v>
          </cell>
        </row>
        <row r="2246">
          <cell r="A2246">
            <v>322830</v>
          </cell>
          <cell r="B2246">
            <v>322830</v>
          </cell>
          <cell r="C2246" t="str">
            <v>АКБ "ТК КРЕДИТ"</v>
          </cell>
          <cell r="D2246">
            <v>260</v>
          </cell>
          <cell r="E2246">
            <v>260</v>
          </cell>
          <cell r="F2246">
            <v>0</v>
          </cell>
          <cell r="G2246" t="str">
            <v>8</v>
          </cell>
          <cell r="H2246">
            <v>853</v>
          </cell>
          <cell r="I2246" t="str">
            <v>АКБ "ТК КРЕДИТ" У М.КИЄВІ</v>
          </cell>
          <cell r="J2246" t="str">
            <v>АКБ "ТК КРЕДИТ"</v>
          </cell>
          <cell r="K2246" t="str">
            <v>UIYO</v>
          </cell>
          <cell r="L2246" t="str">
            <v>UIYO</v>
          </cell>
          <cell r="M2246">
            <v>26</v>
          </cell>
          <cell r="N2246">
            <v>26</v>
          </cell>
          <cell r="O2246" t="str">
            <v>ГУ НБУ по м.Києву і області</v>
          </cell>
        </row>
        <row r="2247">
          <cell r="A2247">
            <v>322863</v>
          </cell>
          <cell r="B2247">
            <v>351878</v>
          </cell>
          <cell r="D2247">
            <v>0</v>
          </cell>
          <cell r="E2247">
            <v>135</v>
          </cell>
          <cell r="F2247">
            <v>0</v>
          </cell>
          <cell r="G2247" t="str">
            <v>8</v>
          </cell>
          <cell r="H2247">
            <v>902</v>
          </cell>
          <cell r="I2247" t="str">
            <v>ФКД ВАТ "ІНПРОМБАНК" У М.КИЄВІ</v>
          </cell>
          <cell r="J2247" t="str">
            <v>ФКД ВАТ "ІНПРОМБАНК"</v>
          </cell>
          <cell r="K2247" t="str">
            <v>UIYG</v>
          </cell>
          <cell r="L2247" t="str">
            <v>UIYG</v>
          </cell>
          <cell r="M2247">
            <v>26</v>
          </cell>
          <cell r="N2247">
            <v>20</v>
          </cell>
          <cell r="O2247" t="str">
            <v>ГУ НБУ по м.Києву і області</v>
          </cell>
        </row>
        <row r="2248">
          <cell r="A2248">
            <v>322904</v>
          </cell>
          <cell r="B2248">
            <v>300335</v>
          </cell>
          <cell r="D2248">
            <v>0</v>
          </cell>
          <cell r="E2248">
            <v>36</v>
          </cell>
          <cell r="F2248">
            <v>0</v>
          </cell>
          <cell r="G2248" t="str">
            <v>7</v>
          </cell>
          <cell r="H2248">
            <v>873</v>
          </cell>
          <cell r="I2248" t="str">
            <v>КИЇВС.РД"РАЙФФАЙЗЕН БАНК АВАЛЬ",М.КИЇВ</v>
          </cell>
          <cell r="J2248" t="str">
            <v>К.РД"Райффайзен Банк Аваль"</v>
          </cell>
          <cell r="K2248" t="str">
            <v>UIYP</v>
          </cell>
          <cell r="L2248" t="str">
            <v>UIYP</v>
          </cell>
          <cell r="M2248">
            <v>26</v>
          </cell>
          <cell r="N2248">
            <v>26</v>
          </cell>
          <cell r="O2248" t="str">
            <v>ГУ НБУ по м.Києву і області</v>
          </cell>
        </row>
        <row r="2249">
          <cell r="A2249">
            <v>322948</v>
          </cell>
          <cell r="B2249">
            <v>322948</v>
          </cell>
          <cell r="C2249" t="str">
            <v>АКБ "ФОРУМ"</v>
          </cell>
          <cell r="D2249">
            <v>248</v>
          </cell>
          <cell r="E2249">
            <v>248</v>
          </cell>
          <cell r="F2249">
            <v>0</v>
          </cell>
          <cell r="G2249" t="str">
            <v>B</v>
          </cell>
          <cell r="H2249">
            <v>848</v>
          </cell>
          <cell r="I2249" t="str">
            <v>АКБ "ФОРУМ", М.КИЇВ</v>
          </cell>
          <cell r="J2249" t="str">
            <v>АКБ "ФОРУМ"</v>
          </cell>
          <cell r="K2249" t="str">
            <v>UIXY</v>
          </cell>
          <cell r="L2249" t="str">
            <v>UIXY</v>
          </cell>
          <cell r="M2249">
            <v>26</v>
          </cell>
          <cell r="N2249">
            <v>26</v>
          </cell>
          <cell r="O2249" t="str">
            <v>ГУ НБУ по м.Києву і області</v>
          </cell>
        </row>
        <row r="2250">
          <cell r="A2250">
            <v>322959</v>
          </cell>
          <cell r="B2250">
            <v>322959</v>
          </cell>
          <cell r="C2250" t="str">
            <v>АБ "ЕКСПРЕС-БАНК"</v>
          </cell>
          <cell r="D2250">
            <v>262</v>
          </cell>
          <cell r="E2250">
            <v>262</v>
          </cell>
          <cell r="F2250">
            <v>0</v>
          </cell>
          <cell r="G2250" t="str">
            <v>8</v>
          </cell>
          <cell r="H2250">
            <v>852</v>
          </cell>
          <cell r="I2250" t="str">
            <v>АБ "ЕКСПРЕС-БАНК" У М.КИЇВ</v>
          </cell>
          <cell r="J2250" t="str">
            <v>АБ "ЕКСПРЕС-БАНК"</v>
          </cell>
          <cell r="K2250" t="str">
            <v>UIYN</v>
          </cell>
          <cell r="L2250" t="str">
            <v>UIYN</v>
          </cell>
          <cell r="M2250">
            <v>26</v>
          </cell>
          <cell r="N2250">
            <v>26</v>
          </cell>
          <cell r="O2250" t="str">
            <v>ГУ НБУ по м.Києву і області</v>
          </cell>
        </row>
        <row r="2251">
          <cell r="A2251">
            <v>322993</v>
          </cell>
          <cell r="B2251">
            <v>300142</v>
          </cell>
          <cell r="D2251">
            <v>0</v>
          </cell>
          <cell r="E2251">
            <v>18</v>
          </cell>
          <cell r="F2251">
            <v>0</v>
          </cell>
          <cell r="G2251" t="str">
            <v>8</v>
          </cell>
          <cell r="H2251">
            <v>797</v>
          </cell>
          <cell r="I2251" t="str">
            <v>ОБОЛОНСЬКА ФАТ"УКРІНБАНК" М.КИЇВ</v>
          </cell>
          <cell r="J2251" t="str">
            <v>Оболонська ФАТ"Укрінбанк"</v>
          </cell>
          <cell r="K2251" t="str">
            <v>UIYT</v>
          </cell>
          <cell r="L2251" t="str">
            <v>UIYT</v>
          </cell>
          <cell r="M2251">
            <v>26</v>
          </cell>
          <cell r="N2251">
            <v>26</v>
          </cell>
          <cell r="O2251" t="str">
            <v>ГУ НБУ по м.Києву і області</v>
          </cell>
        </row>
        <row r="2252">
          <cell r="A2252">
            <v>323000</v>
          </cell>
          <cell r="B2252">
            <v>321767</v>
          </cell>
          <cell r="D2252">
            <v>0</v>
          </cell>
          <cell r="E2252">
            <v>42</v>
          </cell>
          <cell r="F2252">
            <v>0</v>
          </cell>
          <cell r="G2252" t="str">
            <v>B</v>
          </cell>
          <cell r="H2252">
            <v>778</v>
          </cell>
          <cell r="I2252" t="str">
            <v>КІРОВОГР. Ф ВАТ ВТБ БАНК, М.КІРОВОГРАД</v>
          </cell>
          <cell r="J2252" t="str">
            <v>Кіровоград. Ф ВАТ ВТБ Банк</v>
          </cell>
          <cell r="K2252" t="str">
            <v>UKKA</v>
          </cell>
          <cell r="L2252" t="str">
            <v>UKKA</v>
          </cell>
          <cell r="M2252">
            <v>10</v>
          </cell>
          <cell r="N2252">
            <v>26</v>
          </cell>
          <cell r="O2252" t="str">
            <v>Управл.НБУ в Кіровоград.обл</v>
          </cell>
        </row>
        <row r="2253">
          <cell r="A2253">
            <v>323077</v>
          </cell>
          <cell r="B2253">
            <v>300012</v>
          </cell>
          <cell r="D2253">
            <v>0</v>
          </cell>
          <cell r="E2253">
            <v>3</v>
          </cell>
          <cell r="F2253">
            <v>0</v>
          </cell>
          <cell r="G2253" t="str">
            <v>3</v>
          </cell>
          <cell r="H2253">
            <v>313</v>
          </cell>
          <cell r="I2253" t="str">
            <v>Ф."В.ПІБ В М.ДОЛИНСЬКА КІРОВОГРАД.ОБЛ"</v>
          </cell>
          <cell r="J2253" t="str">
            <v>Ф-Я ВIД.ПIБ В М.ДОЛИНСЬКА</v>
          </cell>
          <cell r="K2253" t="str">
            <v>UKAD</v>
          </cell>
          <cell r="L2253" t="str">
            <v>UKAD</v>
          </cell>
          <cell r="M2253">
            <v>10</v>
          </cell>
          <cell r="N2253">
            <v>26</v>
          </cell>
          <cell r="O2253" t="str">
            <v>Управл.НБУ в Кіровоград.обл</v>
          </cell>
        </row>
        <row r="2254">
          <cell r="A2254">
            <v>323293</v>
          </cell>
          <cell r="B2254">
            <v>300023</v>
          </cell>
          <cell r="D2254">
            <v>0</v>
          </cell>
          <cell r="E2254">
            <v>5</v>
          </cell>
          <cell r="F2254">
            <v>0</v>
          </cell>
          <cell r="G2254" t="str">
            <v>5</v>
          </cell>
          <cell r="H2254">
            <v>524</v>
          </cell>
          <cell r="I2254" t="str">
            <v>КІРОВОГРАД ОБЛ. ФАКБ УСБ М.КІРОВОГРАД</v>
          </cell>
          <cell r="J2254" t="str">
            <v>Кіровоград обл.ф-я АКБ УСБ</v>
          </cell>
          <cell r="K2254" t="str">
            <v>UKCA</v>
          </cell>
          <cell r="L2254" t="str">
            <v>UKCA</v>
          </cell>
          <cell r="M2254">
            <v>10</v>
          </cell>
          <cell r="N2254">
            <v>26</v>
          </cell>
          <cell r="O2254" t="str">
            <v>Управл.НБУ в Кіровоград.обл</v>
          </cell>
        </row>
        <row r="2255">
          <cell r="A2255">
            <v>323301</v>
          </cell>
          <cell r="B2255">
            <v>300012</v>
          </cell>
          <cell r="D2255">
            <v>0</v>
          </cell>
          <cell r="E2255">
            <v>3</v>
          </cell>
          <cell r="F2255">
            <v>0</v>
          </cell>
          <cell r="G2255" t="str">
            <v>3</v>
          </cell>
          <cell r="H2255">
            <v>317</v>
          </cell>
          <cell r="I2255" t="str">
            <v>Ф."ВІД. ПРОМІНВЕСТБАНКУ, М.КІРОВОГРАД"</v>
          </cell>
          <cell r="J2255" t="str">
            <v>Ф."Відділ.ПІБ,м.Кіровоград"</v>
          </cell>
          <cell r="K2255" t="str">
            <v>UKAA</v>
          </cell>
          <cell r="L2255" t="str">
            <v>UKAA</v>
          </cell>
          <cell r="M2255">
            <v>10</v>
          </cell>
          <cell r="N2255">
            <v>26</v>
          </cell>
          <cell r="O2255" t="str">
            <v>Управл.НБУ в Кіровоград.обл</v>
          </cell>
        </row>
        <row r="2256">
          <cell r="A2256">
            <v>323378</v>
          </cell>
          <cell r="B2256">
            <v>300001</v>
          </cell>
          <cell r="D2256">
            <v>0</v>
          </cell>
          <cell r="E2256">
            <v>1</v>
          </cell>
          <cell r="F2256">
            <v>0</v>
          </cell>
          <cell r="G2256" t="str">
            <v>1</v>
          </cell>
          <cell r="H2256">
            <v>37</v>
          </cell>
          <cell r="I2256" t="str">
            <v>УПРАВЛІННЯ НБУ В КІРОВОГРАДСЬКІЙ ОБЛ.</v>
          </cell>
          <cell r="J2256" t="str">
            <v>Упр. НБУ в Кіровоград. обл.</v>
          </cell>
          <cell r="K2256" t="str">
            <v>UKHA</v>
          </cell>
          <cell r="L2256" t="str">
            <v>UKH0</v>
          </cell>
          <cell r="M2256">
            <v>10</v>
          </cell>
          <cell r="N2256">
            <v>27</v>
          </cell>
          <cell r="O2256" t="str">
            <v>Управл.НБУ в Кіровоград.обл</v>
          </cell>
        </row>
        <row r="2257">
          <cell r="A2257">
            <v>323389</v>
          </cell>
          <cell r="B2257">
            <v>322313</v>
          </cell>
          <cell r="D2257">
            <v>0</v>
          </cell>
          <cell r="E2257">
            <v>2</v>
          </cell>
          <cell r="F2257">
            <v>0</v>
          </cell>
          <cell r="G2257" t="str">
            <v>2</v>
          </cell>
          <cell r="H2257">
            <v>201</v>
          </cell>
          <cell r="I2257" t="str">
            <v>Ф-Я ВАТ"УКРЕКСІМБАНК",КІРОВОГРАД</v>
          </cell>
          <cell r="J2257" t="str">
            <v>Ф-я Укрексімбанк, Кіровогр</v>
          </cell>
          <cell r="K2257" t="str">
            <v>UKGA</v>
          </cell>
          <cell r="L2257" t="str">
            <v>UKGA</v>
          </cell>
          <cell r="M2257">
            <v>10</v>
          </cell>
          <cell r="N2257">
            <v>26</v>
          </cell>
          <cell r="O2257" t="str">
            <v>Управл.НБУ в Кіровоград.обл</v>
          </cell>
        </row>
        <row r="2258">
          <cell r="A2258">
            <v>323475</v>
          </cell>
          <cell r="B2258">
            <v>300465</v>
          </cell>
          <cell r="D2258">
            <v>0</v>
          </cell>
          <cell r="E2258">
            <v>6</v>
          </cell>
          <cell r="F2258">
            <v>0</v>
          </cell>
          <cell r="G2258" t="str">
            <v>6</v>
          </cell>
          <cell r="H2258">
            <v>601</v>
          </cell>
          <cell r="I2258" t="str">
            <v>ФКІРОВОГРАДСЬКЕ ОУ ВАТОЩАД М.КІРОВОГРА</v>
          </cell>
          <cell r="J2258" t="str">
            <v>ФКіровоградське ОУ ВАТОщад</v>
          </cell>
          <cell r="K2258" t="str">
            <v>UKLA</v>
          </cell>
          <cell r="L2258" t="str">
            <v>UKLA</v>
          </cell>
          <cell r="M2258">
            <v>10</v>
          </cell>
          <cell r="N2258">
            <v>26</v>
          </cell>
          <cell r="O2258" t="str">
            <v>Управл.НБУ в Кіровоград.обл</v>
          </cell>
        </row>
        <row r="2259">
          <cell r="A2259">
            <v>323505</v>
          </cell>
          <cell r="B2259">
            <v>300142</v>
          </cell>
          <cell r="D2259">
            <v>0</v>
          </cell>
          <cell r="E2259">
            <v>18</v>
          </cell>
          <cell r="F2259">
            <v>0</v>
          </cell>
          <cell r="G2259" t="str">
            <v>8</v>
          </cell>
          <cell r="H2259">
            <v>702</v>
          </cell>
          <cell r="I2259" t="str">
            <v>СВІТЛОВ. ФАТ"УКРІНБАНК" М.СВІТЛОВОДСЬК</v>
          </cell>
          <cell r="J2259" t="str">
            <v>Світловод. ФАТ"Укрінбанк"</v>
          </cell>
          <cell r="K2259" t="str">
            <v>UKIJ</v>
          </cell>
          <cell r="L2259" t="str">
            <v>UKIJ</v>
          </cell>
          <cell r="M2259">
            <v>10</v>
          </cell>
          <cell r="N2259">
            <v>26</v>
          </cell>
          <cell r="O2259" t="str">
            <v>Управл.НБУ в Кіровоград.обл</v>
          </cell>
        </row>
        <row r="2260">
          <cell r="A2260">
            <v>323538</v>
          </cell>
          <cell r="B2260">
            <v>300335</v>
          </cell>
          <cell r="D2260">
            <v>0</v>
          </cell>
          <cell r="E2260">
            <v>36</v>
          </cell>
          <cell r="F2260">
            <v>0</v>
          </cell>
          <cell r="G2260" t="str">
            <v>7</v>
          </cell>
          <cell r="H2260">
            <v>721</v>
          </cell>
          <cell r="I2260" t="str">
            <v>ОД"РАЙФФАЙЗЕН БАНК АВАЛЬ",М.КІРОВОГРАД</v>
          </cell>
          <cell r="J2260" t="str">
            <v>ОД "Райффайзен Банк Аваль"</v>
          </cell>
          <cell r="K2260" t="str">
            <v>UKIC</v>
          </cell>
          <cell r="L2260" t="str">
            <v>UKIC</v>
          </cell>
          <cell r="M2260">
            <v>10</v>
          </cell>
          <cell r="N2260">
            <v>26</v>
          </cell>
          <cell r="O2260" t="str">
            <v>Управл.НБУ в Кіровоград.обл</v>
          </cell>
        </row>
        <row r="2261">
          <cell r="A2261">
            <v>323583</v>
          </cell>
          <cell r="B2261">
            <v>305299</v>
          </cell>
          <cell r="D2261">
            <v>0</v>
          </cell>
          <cell r="E2261">
            <v>46</v>
          </cell>
          <cell r="F2261">
            <v>0</v>
          </cell>
          <cell r="G2261" t="str">
            <v>A</v>
          </cell>
          <cell r="H2261">
            <v>726</v>
          </cell>
          <cell r="I2261" t="str">
            <v>КІРОВ. ФІЛ. ПРИВАТБАНКУ М.КІРОВОГРАД</v>
          </cell>
          <cell r="J2261" t="str">
            <v>Кіровогр.філ.ПриватБанку</v>
          </cell>
          <cell r="K2261" t="str">
            <v>UKIZ</v>
          </cell>
          <cell r="L2261" t="str">
            <v>UKIZ</v>
          </cell>
          <cell r="M2261">
            <v>10</v>
          </cell>
          <cell r="N2261">
            <v>3</v>
          </cell>
          <cell r="O2261" t="str">
            <v>Управл.НБУ в Кіровоград.обл</v>
          </cell>
        </row>
        <row r="2262">
          <cell r="A2262">
            <v>323613</v>
          </cell>
          <cell r="B2262">
            <v>300926</v>
          </cell>
          <cell r="D2262">
            <v>0</v>
          </cell>
          <cell r="E2262">
            <v>899</v>
          </cell>
          <cell r="F2262">
            <v>0</v>
          </cell>
          <cell r="G2262" t="str">
            <v>8</v>
          </cell>
          <cell r="H2262">
            <v>814</v>
          </cell>
          <cell r="I2262" t="str">
            <v>ФАТ "УФГ" У М. КІРОВОГРАД</v>
          </cell>
          <cell r="J2262" t="str">
            <v>ФАТ "УФГ", м.Кіровоград</v>
          </cell>
          <cell r="K2262" t="str">
            <v>UKW1</v>
          </cell>
          <cell r="L2262" t="str">
            <v>U1WF</v>
          </cell>
          <cell r="M2262">
            <v>10</v>
          </cell>
          <cell r="N2262">
            <v>26</v>
          </cell>
          <cell r="O2262" t="str">
            <v>Управл.НБУ в Кіровоград.обл</v>
          </cell>
        </row>
        <row r="2263">
          <cell r="A2263">
            <v>323624</v>
          </cell>
          <cell r="B2263">
            <v>320003</v>
          </cell>
          <cell r="D2263">
            <v>0</v>
          </cell>
          <cell r="E2263">
            <v>225</v>
          </cell>
          <cell r="F2263">
            <v>0</v>
          </cell>
          <cell r="G2263" t="str">
            <v>B</v>
          </cell>
          <cell r="H2263">
            <v>730</v>
          </cell>
          <cell r="I2263" t="str">
            <v>Ф ВАТ КБ"НАДРА" КІР.РУ М.КІРОВОГРАД</v>
          </cell>
          <cell r="J2263" t="str">
            <v>ВАТКБ"НАДРА"Кіровоград. РУ</v>
          </cell>
          <cell r="K2263" t="str">
            <v>UKJC</v>
          </cell>
          <cell r="L2263" t="str">
            <v>UKJC</v>
          </cell>
          <cell r="M2263">
            <v>10</v>
          </cell>
          <cell r="N2263">
            <v>26</v>
          </cell>
          <cell r="O2263" t="str">
            <v>Управл.НБУ в Кіровоград.обл</v>
          </cell>
        </row>
        <row r="2264">
          <cell r="A2264">
            <v>323679</v>
          </cell>
          <cell r="B2264">
            <v>331100</v>
          </cell>
          <cell r="D2264">
            <v>0</v>
          </cell>
          <cell r="E2264">
            <v>198</v>
          </cell>
          <cell r="F2264">
            <v>0</v>
          </cell>
          <cell r="G2264" t="str">
            <v>8</v>
          </cell>
          <cell r="H2264">
            <v>735</v>
          </cell>
          <cell r="I2264" t="str">
            <v>ОФ ВАТ АКБ "АВТОКРАЗБАНК"М.ОЛЕКСАНДРІЯ</v>
          </cell>
          <cell r="J2264" t="str">
            <v>ОФ ВАТ АКБ "АВТОКРАЗБАНК"</v>
          </cell>
          <cell r="K2264" t="str">
            <v>UKJD</v>
          </cell>
          <cell r="L2264" t="str">
            <v>UKJD</v>
          </cell>
          <cell r="M2264">
            <v>10</v>
          </cell>
          <cell r="N2264">
            <v>16</v>
          </cell>
          <cell r="O2264" t="str">
            <v>Управл.НБУ в Кіровоград.обл</v>
          </cell>
        </row>
        <row r="2265">
          <cell r="A2265">
            <v>323680</v>
          </cell>
          <cell r="B2265">
            <v>300056</v>
          </cell>
          <cell r="D2265">
            <v>0</v>
          </cell>
          <cell r="E2265">
            <v>13</v>
          </cell>
          <cell r="F2265">
            <v>0</v>
          </cell>
          <cell r="G2265" t="str">
            <v>8</v>
          </cell>
          <cell r="H2265">
            <v>710</v>
          </cell>
          <cell r="I2265" t="str">
            <v>ФІЛІЯ АКБ "ЛЕГБАНК" В М.КІРОВОГРАДІ</v>
          </cell>
          <cell r="J2265" t="str">
            <v>Кіровоградс. ФАКБ "ЛЕГБАНК"</v>
          </cell>
          <cell r="K2265" t="str">
            <v>UKJE</v>
          </cell>
          <cell r="L2265" t="str">
            <v>UKJE</v>
          </cell>
          <cell r="M2265">
            <v>10</v>
          </cell>
          <cell r="N2265">
            <v>26</v>
          </cell>
          <cell r="O2265" t="str">
            <v>Управл.НБУ в Кіровоград.обл</v>
          </cell>
        </row>
        <row r="2266">
          <cell r="A2266">
            <v>323754</v>
          </cell>
          <cell r="B2266">
            <v>321228</v>
          </cell>
          <cell r="D2266">
            <v>0</v>
          </cell>
          <cell r="E2266">
            <v>68</v>
          </cell>
          <cell r="F2266">
            <v>0</v>
          </cell>
          <cell r="G2266" t="str">
            <v>8</v>
          </cell>
          <cell r="H2266">
            <v>743</v>
          </cell>
          <cell r="I2266" t="str">
            <v>КІР.Ф.ТОВ "УКРПРОМБАНК",М.КІРОВОГРАД</v>
          </cell>
          <cell r="J2266" t="str">
            <v>Кіровогр.ФВАТ "УКРПРОМБАНК"</v>
          </cell>
          <cell r="K2266" t="str">
            <v>UKIH</v>
          </cell>
          <cell r="L2266" t="str">
            <v>UKIH</v>
          </cell>
          <cell r="M2266">
            <v>10</v>
          </cell>
          <cell r="N2266">
            <v>26</v>
          </cell>
          <cell r="O2266" t="str">
            <v>Управл.НБУ в Кіровоград.обл</v>
          </cell>
        </row>
        <row r="2267">
          <cell r="A2267">
            <v>323798</v>
          </cell>
          <cell r="B2267">
            <v>328384</v>
          </cell>
          <cell r="D2267">
            <v>0</v>
          </cell>
          <cell r="E2267">
            <v>258</v>
          </cell>
          <cell r="F2267">
            <v>0</v>
          </cell>
          <cell r="G2267" t="str">
            <v>8</v>
          </cell>
          <cell r="H2267">
            <v>734</v>
          </cell>
          <cell r="I2267" t="str">
            <v>ФІЛІЯ АКБ "ІМЕКСБАНК" У М.КІРОВОГРАДІ</v>
          </cell>
          <cell r="J2267" t="str">
            <v>КІРОВОГРАДФ АКБ "ІМЕКСБАНК"</v>
          </cell>
          <cell r="K2267" t="str">
            <v>UKJO</v>
          </cell>
          <cell r="L2267" t="str">
            <v>UKJO</v>
          </cell>
          <cell r="M2267">
            <v>10</v>
          </cell>
          <cell r="N2267">
            <v>15</v>
          </cell>
          <cell r="O2267" t="str">
            <v>Управл.НБУ в Кіровоград.обл</v>
          </cell>
        </row>
        <row r="2268">
          <cell r="A2268">
            <v>323806</v>
          </cell>
          <cell r="B2268">
            <v>300465</v>
          </cell>
          <cell r="D2268">
            <v>0</v>
          </cell>
          <cell r="E2268">
            <v>6</v>
          </cell>
          <cell r="F2268">
            <v>0</v>
          </cell>
          <cell r="G2268" t="str">
            <v>6</v>
          </cell>
          <cell r="H2268">
            <v>628</v>
          </cell>
          <cell r="I2268" t="str">
            <v>ФОЛЕКСАНДРІЙСЬКЕ  ВАТОЩАД М.ОЛЕКСАНДРІ</v>
          </cell>
          <cell r="J2268" t="str">
            <v>ФОлександрійське відВАТОщад</v>
          </cell>
          <cell r="K2268" t="str">
            <v>UKLE</v>
          </cell>
          <cell r="L2268" t="str">
            <v>UKLE</v>
          </cell>
          <cell r="M2268">
            <v>10</v>
          </cell>
          <cell r="N2268">
            <v>26</v>
          </cell>
          <cell r="O2268" t="str">
            <v>Управл.НБУ в Кіровоград.обл</v>
          </cell>
        </row>
        <row r="2269">
          <cell r="A2269">
            <v>323817</v>
          </cell>
          <cell r="B2269">
            <v>300465</v>
          </cell>
          <cell r="D2269">
            <v>0</v>
          </cell>
          <cell r="E2269">
            <v>6</v>
          </cell>
          <cell r="F2269">
            <v>0</v>
          </cell>
          <cell r="G2269" t="str">
            <v>6</v>
          </cell>
          <cell r="H2269">
            <v>629</v>
          </cell>
          <cell r="I2269" t="str">
            <v>ФОЛЕКСАНДРІВСЬКЕ ВІ ВАТОЩАД СМТ.ОЛЕКСА</v>
          </cell>
          <cell r="J2269" t="str">
            <v>ФОлександрівське відВАТОщад</v>
          </cell>
          <cell r="K2269" t="str">
            <v>UKLF</v>
          </cell>
          <cell r="L2269" t="str">
            <v>UKLF</v>
          </cell>
          <cell r="M2269">
            <v>10</v>
          </cell>
          <cell r="N2269">
            <v>26</v>
          </cell>
          <cell r="O2269" t="str">
            <v>Управл.НБУ в Кіровоград.обл</v>
          </cell>
        </row>
        <row r="2270">
          <cell r="A2270">
            <v>323839</v>
          </cell>
          <cell r="B2270">
            <v>300465</v>
          </cell>
          <cell r="D2270">
            <v>0</v>
          </cell>
          <cell r="E2270">
            <v>6</v>
          </cell>
          <cell r="F2270">
            <v>0</v>
          </cell>
          <cell r="G2270" t="str">
            <v>6</v>
          </cell>
          <cell r="H2270">
            <v>605</v>
          </cell>
          <cell r="I2270" t="str">
            <v>ФДОБРОВЕЛИЧКІВСЬКЕ  ВАТОЩАД СМТ.ДОБРОВ</v>
          </cell>
          <cell r="J2270" t="str">
            <v>ФДобровеличківськевіВАТОщад</v>
          </cell>
          <cell r="K2270" t="str">
            <v>UKLH</v>
          </cell>
          <cell r="L2270" t="str">
            <v>UKLH</v>
          </cell>
          <cell r="M2270">
            <v>10</v>
          </cell>
          <cell r="N2270">
            <v>26</v>
          </cell>
          <cell r="O2270" t="str">
            <v>Управл.НБУ в Кіровоград.обл</v>
          </cell>
        </row>
        <row r="2271">
          <cell r="A2271">
            <v>323840</v>
          </cell>
          <cell r="B2271">
            <v>300465</v>
          </cell>
          <cell r="D2271">
            <v>0</v>
          </cell>
          <cell r="E2271">
            <v>6</v>
          </cell>
          <cell r="F2271">
            <v>0</v>
          </cell>
          <cell r="G2271" t="str">
            <v>6</v>
          </cell>
          <cell r="H2271">
            <v>606</v>
          </cell>
          <cell r="I2271" t="str">
            <v>ФДОЛИНСЬКЕ ВІДДІЛЕН ВАТОЩАД М.ДОЛИНСЬК</v>
          </cell>
          <cell r="J2271" t="str">
            <v>ФДолинське відділеннВАТОщад</v>
          </cell>
          <cell r="K2271" t="str">
            <v>UKLI</v>
          </cell>
          <cell r="L2271" t="str">
            <v>UKLI</v>
          </cell>
          <cell r="M2271">
            <v>10</v>
          </cell>
          <cell r="N2271">
            <v>26</v>
          </cell>
          <cell r="O2271" t="str">
            <v>Управл.НБУ в Кіровоград.обл</v>
          </cell>
        </row>
        <row r="2272">
          <cell r="A2272">
            <v>323851</v>
          </cell>
          <cell r="B2272">
            <v>300465</v>
          </cell>
          <cell r="D2272">
            <v>0</v>
          </cell>
          <cell r="E2272">
            <v>6</v>
          </cell>
          <cell r="F2272">
            <v>0</v>
          </cell>
          <cell r="G2272" t="str">
            <v>6</v>
          </cell>
          <cell r="H2272">
            <v>607</v>
          </cell>
          <cell r="I2272" t="str">
            <v>ФЗНАМ`ЯНСЬКЕ ВІДДІЛ ВАТОЩАД М.ЗНАМ`ЯНК</v>
          </cell>
          <cell r="J2272" t="str">
            <v>ФЗнам`янське відділеВАТОщад</v>
          </cell>
          <cell r="K2272" t="str">
            <v>UKLJ</v>
          </cell>
          <cell r="L2272" t="str">
            <v>UKLJ</v>
          </cell>
          <cell r="M2272">
            <v>10</v>
          </cell>
          <cell r="N2272">
            <v>26</v>
          </cell>
          <cell r="O2272" t="str">
            <v>Управл.НБУ в Кіровоград.обл</v>
          </cell>
        </row>
        <row r="2273">
          <cell r="A2273">
            <v>323862</v>
          </cell>
          <cell r="B2273">
            <v>300465</v>
          </cell>
          <cell r="D2273">
            <v>0</v>
          </cell>
          <cell r="E2273">
            <v>6</v>
          </cell>
          <cell r="F2273">
            <v>0</v>
          </cell>
          <cell r="G2273" t="str">
            <v>6</v>
          </cell>
          <cell r="H2273">
            <v>608</v>
          </cell>
          <cell r="I2273" t="str">
            <v>ФМАЛОВИСКІВСЬКЕ ВІД ВАТОЩАД М.МАЛА ВИС</v>
          </cell>
          <cell r="J2273" t="str">
            <v>ФМаловисківське віддВАТОщад</v>
          </cell>
          <cell r="K2273" t="str">
            <v>UKLK</v>
          </cell>
          <cell r="L2273" t="str">
            <v>UKLK</v>
          </cell>
          <cell r="M2273">
            <v>10</v>
          </cell>
          <cell r="N2273">
            <v>26</v>
          </cell>
          <cell r="O2273" t="str">
            <v>Управл.НБУ в Кіровоград.обл</v>
          </cell>
        </row>
        <row r="2274">
          <cell r="A2274">
            <v>323884</v>
          </cell>
          <cell r="B2274">
            <v>300465</v>
          </cell>
          <cell r="D2274">
            <v>0</v>
          </cell>
          <cell r="E2274">
            <v>6</v>
          </cell>
          <cell r="F2274">
            <v>0</v>
          </cell>
          <cell r="G2274" t="str">
            <v>6</v>
          </cell>
          <cell r="H2274">
            <v>626</v>
          </cell>
          <cell r="I2274" t="str">
            <v>ФНОВОАРХАНГЕЛЬСЬКЕ  ВАТОЩАД СМТ.НОВОАР</v>
          </cell>
          <cell r="J2274" t="str">
            <v>ФНовоархангельське вВАТОщад</v>
          </cell>
          <cell r="K2274" t="str">
            <v>UKLM</v>
          </cell>
          <cell r="L2274" t="str">
            <v>UKLM</v>
          </cell>
          <cell r="M2274">
            <v>10</v>
          </cell>
          <cell r="N2274">
            <v>26</v>
          </cell>
          <cell r="O2274" t="str">
            <v>Управл.НБУ в Кіровоград.обл</v>
          </cell>
        </row>
        <row r="2275">
          <cell r="A2275">
            <v>323895</v>
          </cell>
          <cell r="B2275">
            <v>300465</v>
          </cell>
          <cell r="D2275">
            <v>0</v>
          </cell>
          <cell r="E2275">
            <v>6</v>
          </cell>
          <cell r="F2275">
            <v>0</v>
          </cell>
          <cell r="G2275" t="str">
            <v>6</v>
          </cell>
          <cell r="H2275">
            <v>627</v>
          </cell>
          <cell r="I2275" t="str">
            <v>ФСВІТЛОВОДСЬКЕ ВІДД ВАТОЩАД М.СВІТЛОВО</v>
          </cell>
          <cell r="J2275" t="str">
            <v>ФСвітловодське віддіВАТОщад</v>
          </cell>
          <cell r="K2275" t="str">
            <v>UKLN</v>
          </cell>
          <cell r="L2275" t="str">
            <v>UKLN</v>
          </cell>
          <cell r="M2275">
            <v>10</v>
          </cell>
          <cell r="N2275">
            <v>26</v>
          </cell>
          <cell r="O2275" t="str">
            <v>Управл.НБУ в Кіровоград.обл</v>
          </cell>
        </row>
        <row r="2276">
          <cell r="A2276">
            <v>323914</v>
          </cell>
          <cell r="B2276">
            <v>300465</v>
          </cell>
          <cell r="D2276">
            <v>0</v>
          </cell>
          <cell r="E2276">
            <v>6</v>
          </cell>
          <cell r="F2276">
            <v>0</v>
          </cell>
          <cell r="G2276" t="str">
            <v>6</v>
          </cell>
          <cell r="H2276">
            <v>613</v>
          </cell>
          <cell r="I2276" t="str">
            <v>ФНОВОУКРАЇНСЬКЕ ВІД ВАТОЩАД М.НОВОУКРА</v>
          </cell>
          <cell r="J2276" t="str">
            <v>ФНовоукраїнське віддВАТОщад</v>
          </cell>
          <cell r="K2276" t="str">
            <v>UKLP</v>
          </cell>
          <cell r="L2276" t="str">
            <v>UKLP</v>
          </cell>
          <cell r="M2276">
            <v>10</v>
          </cell>
          <cell r="N2276">
            <v>26</v>
          </cell>
          <cell r="O2276" t="str">
            <v>Управл.НБУ в Кіровоград.обл</v>
          </cell>
        </row>
        <row r="2277">
          <cell r="A2277">
            <v>323936</v>
          </cell>
          <cell r="B2277">
            <v>300465</v>
          </cell>
          <cell r="D2277">
            <v>0</v>
          </cell>
          <cell r="E2277">
            <v>6</v>
          </cell>
          <cell r="F2277">
            <v>0</v>
          </cell>
          <cell r="G2277" t="str">
            <v>6</v>
          </cell>
          <cell r="H2277">
            <v>602</v>
          </cell>
          <cell r="I2277" t="str">
            <v>ФПЕТРІВСЬКЕ ВІДДІЛЕ ВАТОЩАД СМТ.ПЕТРОВ</v>
          </cell>
          <cell r="J2277" t="str">
            <v>ФПетрівське відділенВАТОщад</v>
          </cell>
          <cell r="K2277" t="str">
            <v>UKLR</v>
          </cell>
          <cell r="L2277" t="str">
            <v>UKLR</v>
          </cell>
          <cell r="M2277">
            <v>10</v>
          </cell>
          <cell r="N2277">
            <v>26</v>
          </cell>
          <cell r="O2277" t="str">
            <v>Управл.НБУ в Кіровоград.обл</v>
          </cell>
        </row>
        <row r="2278">
          <cell r="A2278">
            <v>323947</v>
          </cell>
          <cell r="B2278">
            <v>300465</v>
          </cell>
          <cell r="D2278">
            <v>0</v>
          </cell>
          <cell r="E2278">
            <v>6</v>
          </cell>
          <cell r="F2278">
            <v>0</v>
          </cell>
          <cell r="G2278" t="str">
            <v>6</v>
          </cell>
          <cell r="H2278">
            <v>603</v>
          </cell>
          <cell r="I2278" t="str">
            <v>ФУСТИНІВСЬКЕ ВІДДІЛ ВАТОЩАД СМТ.УСТИНІ</v>
          </cell>
          <cell r="J2278" t="str">
            <v>ФУстинівське відділеВАТОщад</v>
          </cell>
          <cell r="K2278" t="str">
            <v>UKLS</v>
          </cell>
          <cell r="L2278" t="str">
            <v>UKLS</v>
          </cell>
          <cell r="M2278">
            <v>10</v>
          </cell>
          <cell r="N2278">
            <v>26</v>
          </cell>
          <cell r="O2278" t="str">
            <v>Управл.НБУ в Кіровоград.обл</v>
          </cell>
        </row>
        <row r="2279">
          <cell r="A2279">
            <v>323981</v>
          </cell>
          <cell r="B2279">
            <v>300465</v>
          </cell>
          <cell r="D2279">
            <v>0</v>
          </cell>
          <cell r="E2279">
            <v>6</v>
          </cell>
          <cell r="F2279">
            <v>0</v>
          </cell>
          <cell r="G2279" t="str">
            <v>6</v>
          </cell>
          <cell r="H2279">
            <v>610</v>
          </cell>
          <cell r="I2279" t="str">
            <v>ФГАЙВОРОНСЬКЕ ВІДДІ ВАТОЩАД М.ГАЙВОРОН</v>
          </cell>
          <cell r="J2279" t="str">
            <v>ФГайворонське відділВАТОщад</v>
          </cell>
          <cell r="K2279" t="str">
            <v>UKLW</v>
          </cell>
          <cell r="L2279" t="str">
            <v>UKLW</v>
          </cell>
          <cell r="M2279">
            <v>10</v>
          </cell>
          <cell r="N2279">
            <v>26</v>
          </cell>
          <cell r="O2279" t="str">
            <v>Управл.НБУ в Кіровоград.обл</v>
          </cell>
        </row>
        <row r="2280">
          <cell r="A2280">
            <v>323992</v>
          </cell>
          <cell r="B2280">
            <v>300465</v>
          </cell>
          <cell r="D2280">
            <v>0</v>
          </cell>
          <cell r="E2280">
            <v>6</v>
          </cell>
          <cell r="F2280">
            <v>0</v>
          </cell>
          <cell r="G2280" t="str">
            <v>6</v>
          </cell>
          <cell r="H2280">
            <v>611</v>
          </cell>
          <cell r="I2280" t="str">
            <v>ФГОЛОВАНІВСЬКЕ ВІДД ВАТОЩАД СМТ.ГОЛОВА</v>
          </cell>
          <cell r="J2280" t="str">
            <v>ФГолованівське віддіВАТОщад</v>
          </cell>
          <cell r="K2280" t="str">
            <v>UKLX</v>
          </cell>
          <cell r="L2280" t="str">
            <v>UKLX</v>
          </cell>
          <cell r="M2280">
            <v>10</v>
          </cell>
          <cell r="N2280">
            <v>26</v>
          </cell>
          <cell r="O2280" t="str">
            <v>Управл.НБУ в Кіровоград.обл</v>
          </cell>
        </row>
        <row r="2281">
          <cell r="A2281">
            <v>324010</v>
          </cell>
          <cell r="B2281">
            <v>300023</v>
          </cell>
          <cell r="D2281">
            <v>0</v>
          </cell>
          <cell r="E2281">
            <v>5</v>
          </cell>
          <cell r="F2281">
            <v>0</v>
          </cell>
          <cell r="G2281" t="str">
            <v>5</v>
          </cell>
          <cell r="H2281">
            <v>518</v>
          </cell>
          <cell r="I2281" t="str">
            <v>КРИМ.РЕС.Ф АКБ"УСБ" М.СІМФЕРОПОЛЬ</v>
          </cell>
          <cell r="J2281" t="str">
            <v>Крим.рес.фАКБ"Укрсоцбанк"</v>
          </cell>
          <cell r="K2281" t="str">
            <v>ULCA</v>
          </cell>
          <cell r="L2281" t="str">
            <v>ULCA</v>
          </cell>
          <cell r="M2281">
            <v>11</v>
          </cell>
          <cell r="N2281">
            <v>26</v>
          </cell>
          <cell r="O2281" t="str">
            <v>ГУ НБУ В АРК М.СІМФЕРОПОЛЬ</v>
          </cell>
        </row>
        <row r="2282">
          <cell r="A2282">
            <v>324021</v>
          </cell>
          <cell r="B2282">
            <v>300335</v>
          </cell>
          <cell r="D2282">
            <v>0</v>
          </cell>
          <cell r="E2282">
            <v>36</v>
          </cell>
          <cell r="F2282">
            <v>0</v>
          </cell>
          <cell r="G2282" t="str">
            <v>7</v>
          </cell>
          <cell r="H2282">
            <v>782</v>
          </cell>
          <cell r="I2282" t="str">
            <v>КРДВАТ"РАЙФФАЙЗЕН БАНК АВАЛЬ"СІМФЕРОП.</v>
          </cell>
          <cell r="J2282" t="str">
            <v>КРД "РАЙФФАЙЗЕН БАНК АВАЛЬ"</v>
          </cell>
          <cell r="K2282" t="str">
            <v>ULIW</v>
          </cell>
          <cell r="L2282" t="str">
            <v>ULIW</v>
          </cell>
          <cell r="M2282">
            <v>11</v>
          </cell>
          <cell r="N2282">
            <v>26</v>
          </cell>
          <cell r="O2282" t="str">
            <v>ГУ НБУ В АРК М.СІМФЕРОПОЛЬ</v>
          </cell>
        </row>
        <row r="2283">
          <cell r="A2283">
            <v>324195</v>
          </cell>
          <cell r="B2283">
            <v>300023</v>
          </cell>
          <cell r="D2283">
            <v>0</v>
          </cell>
          <cell r="E2283">
            <v>5</v>
          </cell>
          <cell r="F2283">
            <v>0</v>
          </cell>
          <cell r="G2283" t="str">
            <v>5</v>
          </cell>
          <cell r="H2283">
            <v>513</v>
          </cell>
          <cell r="I2283" t="str">
            <v>СЕВАСТ.Ф АКБ"УСБ" М.СЕВАСТОПОЛЬ</v>
          </cell>
          <cell r="J2283" t="str">
            <v>Севаст.ф.АКБ"Укрсоцбанк"</v>
          </cell>
          <cell r="K2283" t="str">
            <v>ULCF</v>
          </cell>
          <cell r="L2283" t="str">
            <v>ULCF</v>
          </cell>
          <cell r="M2283">
            <v>29</v>
          </cell>
          <cell r="N2283">
            <v>26</v>
          </cell>
          <cell r="O2283" t="str">
            <v>Севастополь</v>
          </cell>
        </row>
        <row r="2284">
          <cell r="A2284">
            <v>324333</v>
          </cell>
          <cell r="B2284">
            <v>300001</v>
          </cell>
          <cell r="D2284">
            <v>0</v>
          </cell>
          <cell r="E2284">
            <v>1</v>
          </cell>
          <cell r="F2284">
            <v>0</v>
          </cell>
          <cell r="G2284" t="str">
            <v>1</v>
          </cell>
          <cell r="H2284">
            <v>32</v>
          </cell>
          <cell r="I2284" t="str">
            <v>ГОЛОВНЕ УПРАВЛІННЯ НБУ В АРК</v>
          </cell>
          <cell r="J2284" t="str">
            <v>ГУ НБУ в  АРК</v>
          </cell>
          <cell r="K2284" t="str">
            <v>ULHA</v>
          </cell>
          <cell r="L2284" t="str">
            <v>ULH0</v>
          </cell>
          <cell r="M2284">
            <v>11</v>
          </cell>
          <cell r="N2284">
            <v>27</v>
          </cell>
          <cell r="O2284" t="str">
            <v>ГУ НБУ В АРК М.СІМФЕРОПОЛЬ</v>
          </cell>
        </row>
        <row r="2285">
          <cell r="A2285">
            <v>324366</v>
          </cell>
          <cell r="B2285">
            <v>300658</v>
          </cell>
          <cell r="D2285">
            <v>0</v>
          </cell>
          <cell r="E2285">
            <v>251</v>
          </cell>
          <cell r="F2285">
            <v>0</v>
          </cell>
          <cell r="G2285" t="str">
            <v>B</v>
          </cell>
          <cell r="H2285">
            <v>774</v>
          </cell>
          <cell r="I2285" t="str">
            <v>ФФ ВАТ "ПІРЕУС БАНК МКБ", М.ФЕОДОСІЯ</v>
          </cell>
          <cell r="J2285" t="str">
            <v>ФФ ВАТ "ПІРЕУС БАНК МКБ"</v>
          </cell>
          <cell r="K2285" t="str">
            <v>ULIH</v>
          </cell>
          <cell r="L2285" t="str">
            <v>ULIH</v>
          </cell>
          <cell r="M2285">
            <v>11</v>
          </cell>
          <cell r="N2285">
            <v>26</v>
          </cell>
          <cell r="O2285" t="str">
            <v>ГУ НБУ В АРК М.СІМФЕРОПОЛЬ</v>
          </cell>
        </row>
        <row r="2286">
          <cell r="A2286">
            <v>324377</v>
          </cell>
          <cell r="B2286">
            <v>300788</v>
          </cell>
          <cell r="D2286">
            <v>0</v>
          </cell>
          <cell r="E2286">
            <v>84</v>
          </cell>
          <cell r="F2286">
            <v>0</v>
          </cell>
          <cell r="G2286" t="str">
            <v>8</v>
          </cell>
          <cell r="H2286">
            <v>759</v>
          </cell>
          <cell r="I2286" t="str">
            <v>СЕВАСТ.Ф-Я АБ "ТАВРИКА" М.СЕВАСТОПОЛЬ</v>
          </cell>
          <cell r="J2286" t="str">
            <v>СФ АБ "ТАВРИКА"</v>
          </cell>
          <cell r="K2286" t="str">
            <v>ULIF</v>
          </cell>
          <cell r="L2286" t="str">
            <v>ULIF</v>
          </cell>
          <cell r="M2286">
            <v>29</v>
          </cell>
          <cell r="N2286">
            <v>26</v>
          </cell>
          <cell r="O2286" t="str">
            <v>Севастополь</v>
          </cell>
        </row>
        <row r="2287">
          <cell r="A2287">
            <v>324388</v>
          </cell>
          <cell r="B2287">
            <v>300012</v>
          </cell>
          <cell r="D2287">
            <v>0</v>
          </cell>
          <cell r="E2287">
            <v>3</v>
          </cell>
          <cell r="F2287">
            <v>0</v>
          </cell>
          <cell r="G2287" t="str">
            <v>3</v>
          </cell>
          <cell r="H2287">
            <v>330</v>
          </cell>
          <cell r="I2287" t="str">
            <v>Ф."В.ПРОМІНВЕСТБАНКУ В М.ФЕОДОСІЯ АРК"</v>
          </cell>
          <cell r="J2287" t="str">
            <v>Філія"Від.ПІБ м.ФЕОДОСІЯ"</v>
          </cell>
          <cell r="K2287" t="str">
            <v>ULAC</v>
          </cell>
          <cell r="L2287" t="str">
            <v>ULA0</v>
          </cell>
          <cell r="M2287">
            <v>11</v>
          </cell>
          <cell r="N2287">
            <v>26</v>
          </cell>
          <cell r="O2287" t="str">
            <v>ГУ НБУ В АРК М.СІМФЕРОПОЛЬ</v>
          </cell>
        </row>
        <row r="2288">
          <cell r="A2288">
            <v>324399</v>
          </cell>
          <cell r="B2288">
            <v>324485</v>
          </cell>
          <cell r="D2288">
            <v>0</v>
          </cell>
          <cell r="E2288">
            <v>81</v>
          </cell>
          <cell r="F2288">
            <v>0</v>
          </cell>
          <cell r="G2288" t="str">
            <v>8</v>
          </cell>
          <cell r="H2288">
            <v>751</v>
          </cell>
          <cell r="I2288" t="str">
            <v>СФ ВАТ"ЄВР.БАНК РОЗВ.ТА ЗАОЩ."СЕВАСТОП</v>
          </cell>
          <cell r="J2288" t="str">
            <v>СЕФ ВАТ "ЄБРЗ" СЕВАСТОП.</v>
          </cell>
          <cell r="K2288" t="str">
            <v>ULIC</v>
          </cell>
          <cell r="L2288" t="str">
            <v>ULIC</v>
          </cell>
          <cell r="M2288">
            <v>29</v>
          </cell>
          <cell r="N2288">
            <v>11</v>
          </cell>
          <cell r="O2288" t="str">
            <v>Севастополь</v>
          </cell>
        </row>
        <row r="2289">
          <cell r="A2289">
            <v>324407</v>
          </cell>
          <cell r="B2289">
            <v>300012</v>
          </cell>
          <cell r="D2289">
            <v>0</v>
          </cell>
          <cell r="E2289">
            <v>3</v>
          </cell>
          <cell r="F2289">
            <v>0</v>
          </cell>
          <cell r="G2289" t="str">
            <v>3</v>
          </cell>
          <cell r="H2289">
            <v>313</v>
          </cell>
          <cell r="I2289" t="str">
            <v>Ф."В.ПРОМІНВЕСТБАНКУ В М.АРМЯНСЬК АРК"</v>
          </cell>
          <cell r="J2289" t="str">
            <v>Ф-я"В.ПІБ В М.АРМЯНСЬК АРК"</v>
          </cell>
          <cell r="K2289" t="str">
            <v>ULAJ</v>
          </cell>
          <cell r="L2289" t="str">
            <v>ULA0</v>
          </cell>
          <cell r="M2289">
            <v>11</v>
          </cell>
          <cell r="N2289">
            <v>26</v>
          </cell>
          <cell r="O2289" t="str">
            <v>ГУ НБУ В АРК М.СІМФЕРОПОЛЬ</v>
          </cell>
        </row>
        <row r="2290">
          <cell r="A2290">
            <v>324418</v>
          </cell>
          <cell r="B2290">
            <v>300012</v>
          </cell>
          <cell r="D2290">
            <v>0</v>
          </cell>
          <cell r="E2290">
            <v>3</v>
          </cell>
          <cell r="F2290">
            <v>0</v>
          </cell>
          <cell r="G2290" t="str">
            <v>3</v>
          </cell>
          <cell r="H2290">
            <v>343</v>
          </cell>
          <cell r="I2290" t="str">
            <v>Ф."ВІД.ПІБ В М.КРАСНОПЕРЕКОПСЬК АРК"</v>
          </cell>
          <cell r="J2290" t="str">
            <v>Філія"Від.ПІБ,КРАСНОПЕРЕК."</v>
          </cell>
          <cell r="K2290" t="str">
            <v>ULAE</v>
          </cell>
          <cell r="L2290" t="str">
            <v>ULA0</v>
          </cell>
          <cell r="M2290">
            <v>11</v>
          </cell>
          <cell r="N2290">
            <v>26</v>
          </cell>
          <cell r="O2290" t="str">
            <v>ГУ НБУ В АРК М.СІМФЕРОПОЛЬ</v>
          </cell>
        </row>
        <row r="2291">
          <cell r="A2291">
            <v>324430</v>
          </cell>
          <cell r="B2291">
            <v>300012</v>
          </cell>
          <cell r="D2291">
            <v>0</v>
          </cell>
          <cell r="E2291">
            <v>3</v>
          </cell>
          <cell r="F2291">
            <v>0</v>
          </cell>
          <cell r="G2291" t="str">
            <v>3</v>
          </cell>
          <cell r="H2291">
            <v>332</v>
          </cell>
          <cell r="I2291" t="str">
            <v>Ф."КРИМ.ЦЕНТР.ВІД.ПІБ М.СІМФЕРОП. АРК"</v>
          </cell>
          <cell r="J2291" t="str">
            <v>Філія"Кримс.Центр.від.ПІБ"</v>
          </cell>
          <cell r="K2291" t="str">
            <v>ULAA</v>
          </cell>
          <cell r="L2291" t="str">
            <v>ULA0</v>
          </cell>
          <cell r="M2291">
            <v>11</v>
          </cell>
          <cell r="N2291">
            <v>26</v>
          </cell>
          <cell r="O2291" t="str">
            <v>ГУ НБУ В АРК М.СІМФЕРОПОЛЬ</v>
          </cell>
        </row>
        <row r="2292">
          <cell r="A2292">
            <v>324485</v>
          </cell>
          <cell r="B2292">
            <v>324485</v>
          </cell>
          <cell r="C2292" t="str">
            <v>ВАТ "ЄБРЗ"</v>
          </cell>
          <cell r="D2292">
            <v>81</v>
          </cell>
          <cell r="E2292">
            <v>81</v>
          </cell>
          <cell r="F2292">
            <v>0</v>
          </cell>
          <cell r="G2292" t="str">
            <v>8</v>
          </cell>
          <cell r="H2292">
            <v>715</v>
          </cell>
          <cell r="I2292" t="str">
            <v>ВАТ "ЄБРЗ", М.СІМФЕРОПОЛЬ</v>
          </cell>
          <cell r="J2292" t="str">
            <v>ВАТ "ЄБРЗ"</v>
          </cell>
          <cell r="K2292" t="str">
            <v>ULJE</v>
          </cell>
          <cell r="L2292" t="str">
            <v>ULJE</v>
          </cell>
          <cell r="M2292">
            <v>11</v>
          </cell>
          <cell r="N2292">
            <v>11</v>
          </cell>
          <cell r="O2292" t="str">
            <v>ГУ НБУ В АРК М.СІМФЕРОПОЛЬ</v>
          </cell>
        </row>
        <row r="2293">
          <cell r="A2293">
            <v>324515</v>
          </cell>
          <cell r="B2293">
            <v>300012</v>
          </cell>
          <cell r="D2293">
            <v>0</v>
          </cell>
          <cell r="E2293">
            <v>3</v>
          </cell>
          <cell r="F2293">
            <v>0</v>
          </cell>
          <cell r="G2293" t="str">
            <v>3</v>
          </cell>
          <cell r="H2293">
            <v>353</v>
          </cell>
          <cell r="I2293" t="str">
            <v>Ф."В.ПРОМІНВЕСТБАНКУ В М.СЕВАСТОП.АРК"</v>
          </cell>
          <cell r="J2293" t="str">
            <v>Філія"Від.ПІБ М.СЕВАСТОП."</v>
          </cell>
          <cell r="K2293" t="str">
            <v>ULAG</v>
          </cell>
          <cell r="L2293" t="str">
            <v>ULA0</v>
          </cell>
          <cell r="M2293">
            <v>29</v>
          </cell>
          <cell r="N2293">
            <v>26</v>
          </cell>
          <cell r="O2293" t="str">
            <v>Севастополь</v>
          </cell>
        </row>
        <row r="2294">
          <cell r="A2294">
            <v>324548</v>
          </cell>
          <cell r="B2294">
            <v>300012</v>
          </cell>
          <cell r="D2294">
            <v>0</v>
          </cell>
          <cell r="E2294">
            <v>3</v>
          </cell>
          <cell r="F2294">
            <v>0</v>
          </cell>
          <cell r="G2294" t="str">
            <v>3</v>
          </cell>
          <cell r="H2294">
            <v>356</v>
          </cell>
          <cell r="I2294" t="str">
            <v>Ф."ВІД.ПРОМІНВЕСТБАНКУ В М.КЕРЧ АРК"</v>
          </cell>
          <cell r="J2294" t="str">
            <v>Ф-я "Від.ПІБ В М.КЕРЧ АРК"</v>
          </cell>
          <cell r="K2294" t="str">
            <v>ULAH</v>
          </cell>
          <cell r="L2294" t="str">
            <v>ULA0</v>
          </cell>
          <cell r="M2294">
            <v>11</v>
          </cell>
          <cell r="N2294">
            <v>26</v>
          </cell>
          <cell r="O2294" t="str">
            <v>ГУ НБУ В АРК М.СІМФЕРОПОЛЬ</v>
          </cell>
        </row>
        <row r="2295">
          <cell r="A2295">
            <v>324690</v>
          </cell>
          <cell r="B2295">
            <v>351607</v>
          </cell>
          <cell r="D2295">
            <v>0</v>
          </cell>
          <cell r="E2295">
            <v>123</v>
          </cell>
          <cell r="F2295">
            <v>0</v>
          </cell>
          <cell r="G2295" t="str">
            <v>8</v>
          </cell>
          <cell r="H2295">
            <v>710</v>
          </cell>
          <cell r="I2295" t="str">
            <v>Ф-Я"ЄВП.-ГРАНТ"АСУБ"ГРАНТ"М.ЄВПАТОРІЯ</v>
          </cell>
          <cell r="J2295" t="str">
            <v>ФАСУБ"ЄВПАТОРІЯ-ГРАНТ",Євп.</v>
          </cell>
          <cell r="K2295" t="str">
            <v>ULJJ</v>
          </cell>
          <cell r="L2295" t="str">
            <v>ULJJ</v>
          </cell>
          <cell r="M2295">
            <v>11</v>
          </cell>
          <cell r="N2295">
            <v>20</v>
          </cell>
          <cell r="O2295" t="str">
            <v>ГУ НБУ В АРК М.СІМФЕРОПОЛЬ</v>
          </cell>
        </row>
        <row r="2296">
          <cell r="A2296">
            <v>324742</v>
          </cell>
          <cell r="B2296">
            <v>324742</v>
          </cell>
          <cell r="C2296" t="str">
            <v>ВАТБАНК"МОРСЬКИЙ"</v>
          </cell>
          <cell r="D2296">
            <v>215</v>
          </cell>
          <cell r="E2296">
            <v>215</v>
          </cell>
          <cell r="F2296">
            <v>0</v>
          </cell>
          <cell r="G2296" t="str">
            <v>8</v>
          </cell>
          <cell r="H2296">
            <v>709</v>
          </cell>
          <cell r="I2296" t="str">
            <v>ВАТ БАНК "МОРСЬКИЙ" М.СЕВАСТОПОЛЬ</v>
          </cell>
          <cell r="J2296" t="str">
            <v>ВАТБАНК"МОРСЬКИЙ"</v>
          </cell>
          <cell r="K2296" t="str">
            <v>ULJF</v>
          </cell>
          <cell r="L2296" t="str">
            <v>ULJF</v>
          </cell>
          <cell r="M2296">
            <v>29</v>
          </cell>
          <cell r="N2296">
            <v>11</v>
          </cell>
          <cell r="O2296" t="str">
            <v>Севастополь</v>
          </cell>
        </row>
        <row r="2297">
          <cell r="A2297">
            <v>324753</v>
          </cell>
          <cell r="B2297">
            <v>324485</v>
          </cell>
          <cell r="D2297">
            <v>0</v>
          </cell>
          <cell r="E2297">
            <v>81</v>
          </cell>
          <cell r="F2297">
            <v>0</v>
          </cell>
          <cell r="G2297" t="str">
            <v>8</v>
          </cell>
          <cell r="H2297">
            <v>755</v>
          </cell>
          <cell r="I2297" t="str">
            <v>ФФ ВАТ"ЄВР.БАНК РОЗВ.ТА ЗАОЩ."ФЕОДОСИЯ</v>
          </cell>
          <cell r="J2297" t="str">
            <v>ФФ ВАТ "ЄБРЗ" ФЕОДОСИЯ</v>
          </cell>
          <cell r="K2297" t="str">
            <v>ULJQ</v>
          </cell>
          <cell r="L2297" t="str">
            <v>ULJQ</v>
          </cell>
          <cell r="M2297">
            <v>11</v>
          </cell>
          <cell r="N2297">
            <v>11</v>
          </cell>
          <cell r="O2297" t="str">
            <v>ГУ НБУ В АРК М.СІМФЕРОПОЛЬ</v>
          </cell>
        </row>
        <row r="2298">
          <cell r="A2298">
            <v>324786</v>
          </cell>
          <cell r="B2298">
            <v>322313</v>
          </cell>
          <cell r="D2298">
            <v>0</v>
          </cell>
          <cell r="E2298">
            <v>2</v>
          </cell>
          <cell r="F2298">
            <v>0</v>
          </cell>
          <cell r="G2298" t="str">
            <v>2</v>
          </cell>
          <cell r="H2298">
            <v>240</v>
          </cell>
          <cell r="I2298" t="str">
            <v>Ф-Я ВАТ "УКРЕКСІМБАНК", АР КРИМ</v>
          </cell>
          <cell r="J2298" t="str">
            <v>Ф-я Укрексімбанк,АР Крим</v>
          </cell>
          <cell r="K2298" t="str">
            <v>ULGA</v>
          </cell>
          <cell r="L2298" t="str">
            <v>ULGA</v>
          </cell>
          <cell r="M2298">
            <v>11</v>
          </cell>
          <cell r="N2298">
            <v>26</v>
          </cell>
          <cell r="O2298" t="str">
            <v>ГУ НБУ В АРК М.СІМФЕРОПОЛЬ</v>
          </cell>
        </row>
        <row r="2299">
          <cell r="A2299">
            <v>324797</v>
          </cell>
          <cell r="B2299">
            <v>320478</v>
          </cell>
          <cell r="D2299">
            <v>0</v>
          </cell>
          <cell r="E2299">
            <v>274</v>
          </cell>
          <cell r="F2299">
            <v>0</v>
          </cell>
          <cell r="G2299" t="str">
            <v>8</v>
          </cell>
          <cell r="H2299">
            <v>717</v>
          </cell>
          <cell r="I2299" t="str">
            <v>СІМ.Ф-Я ВАТ АБ УКРГАЗБАНК М.СІМФЕРОП.</v>
          </cell>
          <cell r="J2299" t="str">
            <v>Сімфер.ФВАТ АБ "Укргазбанк"</v>
          </cell>
          <cell r="K2299" t="str">
            <v>ULKA</v>
          </cell>
          <cell r="L2299" t="str">
            <v>ULKA</v>
          </cell>
          <cell r="M2299">
            <v>11</v>
          </cell>
          <cell r="N2299">
            <v>26</v>
          </cell>
          <cell r="O2299" t="str">
            <v>ГУ НБУ В АРК М.СІМФЕРОПОЛЬ</v>
          </cell>
        </row>
        <row r="2300">
          <cell r="A2300">
            <v>324805</v>
          </cell>
          <cell r="B2300">
            <v>300465</v>
          </cell>
          <cell r="D2300">
            <v>0</v>
          </cell>
          <cell r="E2300">
            <v>6</v>
          </cell>
          <cell r="F2300">
            <v>0</v>
          </cell>
          <cell r="G2300" t="str">
            <v>6</v>
          </cell>
          <cell r="H2300">
            <v>601</v>
          </cell>
          <cell r="I2300" t="str">
            <v>ФКРИМСЬКЕ  РЕСПУБЛІ ВАТОЩАД М.СІМФЕРОП</v>
          </cell>
          <cell r="J2300" t="str">
            <v>ФКримське  республікВАТОщад</v>
          </cell>
          <cell r="K2300" t="str">
            <v>ULLA</v>
          </cell>
          <cell r="L2300" t="str">
            <v>ULLA</v>
          </cell>
          <cell r="M2300">
            <v>11</v>
          </cell>
          <cell r="N2300">
            <v>26</v>
          </cell>
          <cell r="O2300" t="str">
            <v>ГУ НБУ В АРК М.СІМФЕРОПОЛЬ</v>
          </cell>
        </row>
        <row r="2301">
          <cell r="A2301">
            <v>324883</v>
          </cell>
          <cell r="B2301">
            <v>300658</v>
          </cell>
          <cell r="D2301">
            <v>0</v>
          </cell>
          <cell r="E2301">
            <v>251</v>
          </cell>
          <cell r="F2301">
            <v>0</v>
          </cell>
          <cell r="G2301" t="str">
            <v>B</v>
          </cell>
          <cell r="H2301">
            <v>726</v>
          </cell>
          <cell r="I2301" t="str">
            <v>СФ ВАТ "ПІРЕУС БАНК МКБ",М.СУДАК</v>
          </cell>
          <cell r="J2301" t="str">
            <v>СФ ВАТ "ПІРЕУС БАНК МКБ"</v>
          </cell>
          <cell r="K2301" t="str">
            <v>ULJD</v>
          </cell>
          <cell r="L2301" t="str">
            <v>ULJD</v>
          </cell>
          <cell r="M2301">
            <v>11</v>
          </cell>
          <cell r="N2301">
            <v>26</v>
          </cell>
          <cell r="O2301" t="str">
            <v>ГУ НБУ В АРК М.СІМФЕРОПОЛЬ</v>
          </cell>
        </row>
        <row r="2302">
          <cell r="A2302">
            <v>324894</v>
          </cell>
          <cell r="B2302">
            <v>324485</v>
          </cell>
          <cell r="D2302">
            <v>0</v>
          </cell>
          <cell r="E2302">
            <v>81</v>
          </cell>
          <cell r="F2302">
            <v>0</v>
          </cell>
          <cell r="G2302" t="str">
            <v>8</v>
          </cell>
          <cell r="H2302">
            <v>743</v>
          </cell>
          <cell r="I2302" t="str">
            <v>"КРД" ВАТ "ЄБРЗ"</v>
          </cell>
          <cell r="J2302" t="str">
            <v>"КРД" ВАТ "ЄБРЗ"</v>
          </cell>
          <cell r="K2302" t="str">
            <v>ULKD</v>
          </cell>
          <cell r="L2302" t="str">
            <v>ULKD</v>
          </cell>
          <cell r="M2302">
            <v>11</v>
          </cell>
          <cell r="N2302">
            <v>11</v>
          </cell>
          <cell r="O2302" t="str">
            <v>ГУ НБУ В АРК М.СІМФЕРОПОЛЬ</v>
          </cell>
        </row>
        <row r="2303">
          <cell r="A2303">
            <v>324913</v>
          </cell>
          <cell r="B2303">
            <v>325912</v>
          </cell>
          <cell r="D2303">
            <v>0</v>
          </cell>
          <cell r="E2303">
            <v>88</v>
          </cell>
          <cell r="F2303">
            <v>0</v>
          </cell>
          <cell r="G2303" t="str">
            <v>B</v>
          </cell>
          <cell r="H2303">
            <v>768</v>
          </cell>
          <cell r="I2303" t="str">
            <v>Кримська регіональна ф-яВАТ"КРЕДОБАНК"</v>
          </cell>
          <cell r="J2303" t="str">
            <v>Крим.Рег.Ф.ВАТ "КРЕДОБАНК"</v>
          </cell>
          <cell r="K2303" t="str">
            <v>ULJU</v>
          </cell>
          <cell r="L2303" t="str">
            <v>ULJU</v>
          </cell>
          <cell r="M2303">
            <v>11</v>
          </cell>
          <cell r="N2303">
            <v>13</v>
          </cell>
          <cell r="O2303" t="str">
            <v>ГУ НБУ В АРК М.СІМФЕРОПОЛЬ</v>
          </cell>
        </row>
        <row r="2304">
          <cell r="A2304">
            <v>324935</v>
          </cell>
          <cell r="B2304">
            <v>305299</v>
          </cell>
          <cell r="D2304">
            <v>0</v>
          </cell>
          <cell r="E2304">
            <v>46</v>
          </cell>
          <cell r="F2304">
            <v>0</v>
          </cell>
          <cell r="G2304" t="str">
            <v>A</v>
          </cell>
          <cell r="H2304">
            <v>702</v>
          </cell>
          <cell r="I2304" t="str">
            <v>СЕВАСТОП.ФІЛ.ПРИВАТБАНКУ М.СЕВАСТОПОЛЬ</v>
          </cell>
          <cell r="J2304" t="str">
            <v>Севастоп.ф-я ПриватБанку</v>
          </cell>
          <cell r="K2304" t="str">
            <v>ULKC</v>
          </cell>
          <cell r="L2304" t="str">
            <v>ULKC</v>
          </cell>
          <cell r="M2304">
            <v>29</v>
          </cell>
          <cell r="N2304">
            <v>3</v>
          </cell>
          <cell r="O2304" t="str">
            <v>Севастополь</v>
          </cell>
        </row>
        <row r="2305">
          <cell r="A2305">
            <v>324979</v>
          </cell>
          <cell r="B2305">
            <v>321983</v>
          </cell>
          <cell r="D2305">
            <v>0</v>
          </cell>
          <cell r="E2305">
            <v>153</v>
          </cell>
          <cell r="F2305">
            <v>0</v>
          </cell>
          <cell r="G2305" t="str">
            <v>B</v>
          </cell>
          <cell r="H2305">
            <v>706</v>
          </cell>
          <cell r="I2305" t="str">
            <v>СЕВ. ФАКБ "ПРАВЕКС-БАНК" М.СЕВАСТОПОЛЬ</v>
          </cell>
          <cell r="J2305" t="str">
            <v>СЕВ. ФАКБ "ПРАВЕКС-БАНК"</v>
          </cell>
          <cell r="K2305" t="str">
            <v>ULJI</v>
          </cell>
          <cell r="L2305" t="str">
            <v>ULJI</v>
          </cell>
          <cell r="M2305">
            <v>29</v>
          </cell>
          <cell r="N2305">
            <v>26</v>
          </cell>
          <cell r="O2305" t="str">
            <v>Севастополь</v>
          </cell>
        </row>
        <row r="2306">
          <cell r="A2306">
            <v>325008</v>
          </cell>
          <cell r="B2306">
            <v>322603</v>
          </cell>
          <cell r="D2306">
            <v>0</v>
          </cell>
          <cell r="E2306">
            <v>216</v>
          </cell>
          <cell r="F2306">
            <v>0</v>
          </cell>
          <cell r="G2306" t="str">
            <v>8</v>
          </cell>
          <cell r="H2306">
            <v>763</v>
          </cell>
          <cell r="I2306" t="str">
            <v>ЛФ ВАТ БАНКУ "БІГ ЕНЕРГІЯ" М.ЛЬВІВ</v>
          </cell>
          <cell r="J2306" t="str">
            <v>ЛФ ВАТ Банку "БІГ Енергія"</v>
          </cell>
          <cell r="K2306" t="str">
            <v>UNKE</v>
          </cell>
          <cell r="L2306" t="str">
            <v>UNKE</v>
          </cell>
          <cell r="M2306">
            <v>13</v>
          </cell>
          <cell r="N2306">
            <v>26</v>
          </cell>
          <cell r="O2306" t="str">
            <v>Управління НБУ у Львівс.обл</v>
          </cell>
        </row>
        <row r="2307">
          <cell r="A2307">
            <v>325019</v>
          </cell>
          <cell r="B2307">
            <v>300023</v>
          </cell>
          <cell r="D2307">
            <v>0</v>
          </cell>
          <cell r="E2307">
            <v>5</v>
          </cell>
          <cell r="F2307">
            <v>0</v>
          </cell>
          <cell r="G2307" t="str">
            <v>5</v>
          </cell>
          <cell r="H2307">
            <v>504</v>
          </cell>
          <cell r="I2307" t="str">
            <v>ЛЬВІВСЬКА ОБЛ.Ф.АКБ "УСБ" М.ЛЬВІВ</v>
          </cell>
          <cell r="J2307" t="str">
            <v>Львів.обл.філія АКБ "УСБ"</v>
          </cell>
          <cell r="K2307" t="str">
            <v>UNCA</v>
          </cell>
          <cell r="L2307" t="str">
            <v>UNCA</v>
          </cell>
          <cell r="M2307">
            <v>13</v>
          </cell>
          <cell r="N2307">
            <v>26</v>
          </cell>
          <cell r="O2307" t="str">
            <v>Управління НБУ у Львівс.обл</v>
          </cell>
        </row>
        <row r="2308">
          <cell r="A2308">
            <v>325202</v>
          </cell>
          <cell r="B2308">
            <v>325912</v>
          </cell>
          <cell r="D2308">
            <v>0</v>
          </cell>
          <cell r="E2308">
            <v>88</v>
          </cell>
          <cell r="F2308">
            <v>0</v>
          </cell>
          <cell r="G2308" t="str">
            <v>B</v>
          </cell>
          <cell r="H2308">
            <v>712</v>
          </cell>
          <cell r="I2308" t="str">
            <v>Дрогобицька філія ВАТ "КРЕДОБАНК"</v>
          </cell>
          <cell r="J2308" t="str">
            <v>Дрогоб.ф-я ВАТ "КРЕДОБАНК"</v>
          </cell>
          <cell r="K2308" t="str">
            <v>UNIK</v>
          </cell>
          <cell r="L2308" t="str">
            <v>UNIK</v>
          </cell>
          <cell r="M2308">
            <v>13</v>
          </cell>
          <cell r="N2308">
            <v>13</v>
          </cell>
          <cell r="O2308" t="str">
            <v>Управління НБУ у Львівс.обл</v>
          </cell>
        </row>
        <row r="2309">
          <cell r="A2309">
            <v>325213</v>
          </cell>
          <cell r="B2309">
            <v>325213</v>
          </cell>
          <cell r="C2309" t="str">
            <v>ВАТ "ФОЛЬКСБАНК"</v>
          </cell>
          <cell r="D2309">
            <v>97</v>
          </cell>
          <cell r="E2309">
            <v>97</v>
          </cell>
          <cell r="F2309">
            <v>0</v>
          </cell>
          <cell r="G2309" t="str">
            <v>B</v>
          </cell>
          <cell r="H2309">
            <v>713</v>
          </cell>
          <cell r="I2309" t="str">
            <v>ВАТ "ФОЛЬКСБАНК", М.ЛЬВІВ</v>
          </cell>
          <cell r="J2309" t="str">
            <v>ВАТ "ФОЛЬКСБАНК"</v>
          </cell>
          <cell r="K2309" t="str">
            <v>UNIL</v>
          </cell>
          <cell r="L2309" t="str">
            <v>UNIL</v>
          </cell>
          <cell r="M2309">
            <v>13</v>
          </cell>
          <cell r="N2309">
            <v>13</v>
          </cell>
          <cell r="O2309" t="str">
            <v>Управління НБУ у Львівс.обл</v>
          </cell>
        </row>
        <row r="2310">
          <cell r="A2310">
            <v>325224</v>
          </cell>
          <cell r="B2310">
            <v>300540</v>
          </cell>
          <cell r="D2310">
            <v>0</v>
          </cell>
          <cell r="E2310">
            <v>87</v>
          </cell>
          <cell r="F2310">
            <v>0</v>
          </cell>
          <cell r="G2310" t="str">
            <v>8</v>
          </cell>
          <cell r="H2310">
            <v>701</v>
          </cell>
          <cell r="I2310" t="str">
            <v>ЛЬВІВСЬКА ФІЛІЯ АБ"БРР" М. ЛЬВІВ</v>
          </cell>
          <cell r="J2310" t="str">
            <v>Львів філія АБ "БРР"</v>
          </cell>
          <cell r="K2310" t="str">
            <v>UNIA</v>
          </cell>
          <cell r="L2310" t="str">
            <v>UNIA</v>
          </cell>
          <cell r="M2310">
            <v>13</v>
          </cell>
          <cell r="N2310">
            <v>26</v>
          </cell>
          <cell r="O2310" t="str">
            <v>Управління НБУ у Львівс.обл</v>
          </cell>
        </row>
        <row r="2311">
          <cell r="A2311">
            <v>325268</v>
          </cell>
          <cell r="B2311">
            <v>325268</v>
          </cell>
          <cell r="C2311" t="str">
            <v>ВАТ АКБ "ЛЬВІВ"</v>
          </cell>
          <cell r="D2311">
            <v>91</v>
          </cell>
          <cell r="E2311">
            <v>91</v>
          </cell>
          <cell r="F2311">
            <v>0</v>
          </cell>
          <cell r="G2311" t="str">
            <v>8</v>
          </cell>
          <cell r="H2311">
            <v>705</v>
          </cell>
          <cell r="I2311" t="str">
            <v>ВАТ АКБ "ЛЬВІВ"</v>
          </cell>
          <cell r="J2311" t="str">
            <v>ВАТ АКБ "ЛЬВІВ"</v>
          </cell>
          <cell r="K2311" t="str">
            <v>UNIE</v>
          </cell>
          <cell r="L2311" t="str">
            <v>UNIE</v>
          </cell>
          <cell r="M2311">
            <v>13</v>
          </cell>
          <cell r="N2311">
            <v>13</v>
          </cell>
          <cell r="O2311" t="str">
            <v>Управління НБУ у Львівс.обл</v>
          </cell>
        </row>
        <row r="2312">
          <cell r="A2312">
            <v>325279</v>
          </cell>
          <cell r="B2312">
            <v>300614</v>
          </cell>
          <cell r="D2312">
            <v>0</v>
          </cell>
          <cell r="E2312">
            <v>171</v>
          </cell>
          <cell r="F2312">
            <v>0</v>
          </cell>
          <cell r="G2312" t="str">
            <v>8</v>
          </cell>
          <cell r="H2312">
            <v>719</v>
          </cell>
          <cell r="I2312" t="str">
            <v>ФІЛІЯ ЛРУ АТ"ІНДЕКС-БАНК" М.ЛЬВІВ</v>
          </cell>
          <cell r="J2312" t="str">
            <v>ЛРУ АТ "ІНДЕКС-БАНК" Львів</v>
          </cell>
          <cell r="K2312" t="str">
            <v>UNIQ</v>
          </cell>
          <cell r="L2312" t="str">
            <v>UNIQ</v>
          </cell>
          <cell r="M2312">
            <v>13</v>
          </cell>
          <cell r="N2312">
            <v>26</v>
          </cell>
          <cell r="O2312" t="str">
            <v>Управління НБУ у Львівс.обл</v>
          </cell>
        </row>
        <row r="2313">
          <cell r="A2313">
            <v>325321</v>
          </cell>
          <cell r="B2313">
            <v>305299</v>
          </cell>
          <cell r="D2313">
            <v>0</v>
          </cell>
          <cell r="E2313">
            <v>46</v>
          </cell>
          <cell r="F2313">
            <v>0</v>
          </cell>
          <cell r="G2313" t="str">
            <v>A</v>
          </cell>
          <cell r="H2313">
            <v>724</v>
          </cell>
          <cell r="I2313" t="str">
            <v>ЗГРУ  ПРИВАТБАНКУ М.ЛЬВІВ</v>
          </cell>
          <cell r="J2313" t="str">
            <v>ЗГРУ ПРИВАТБАНКУ м.Львів</v>
          </cell>
          <cell r="K2313" t="str">
            <v>UNIW</v>
          </cell>
          <cell r="L2313" t="str">
            <v>UNIW</v>
          </cell>
          <cell r="M2313">
            <v>13</v>
          </cell>
          <cell r="N2313">
            <v>3</v>
          </cell>
          <cell r="O2313" t="str">
            <v>Управління НБУ у Львівс.обл</v>
          </cell>
        </row>
        <row r="2314">
          <cell r="A2314">
            <v>325332</v>
          </cell>
          <cell r="B2314">
            <v>325912</v>
          </cell>
          <cell r="D2314">
            <v>0</v>
          </cell>
          <cell r="E2314">
            <v>88</v>
          </cell>
          <cell r="F2314">
            <v>0</v>
          </cell>
          <cell r="G2314" t="str">
            <v>B</v>
          </cell>
          <cell r="H2314">
            <v>725</v>
          </cell>
          <cell r="I2314" t="str">
            <v>Самбірська філія ВАТ "КРЕДОБАНК"</v>
          </cell>
          <cell r="J2314" t="str">
            <v>Самбірська ф.ВАТ"КРЕДОБАНК"</v>
          </cell>
          <cell r="K2314" t="str">
            <v>UNIX</v>
          </cell>
          <cell r="L2314" t="str">
            <v>UNIX</v>
          </cell>
          <cell r="M2314">
            <v>13</v>
          </cell>
          <cell r="N2314">
            <v>13</v>
          </cell>
          <cell r="O2314" t="str">
            <v>Управління НБУ у Львівс.обл</v>
          </cell>
        </row>
        <row r="2315">
          <cell r="A2315">
            <v>325365</v>
          </cell>
          <cell r="B2315">
            <v>325912</v>
          </cell>
          <cell r="D2315">
            <v>0</v>
          </cell>
          <cell r="E2315">
            <v>88</v>
          </cell>
          <cell r="F2315">
            <v>0</v>
          </cell>
          <cell r="G2315" t="str">
            <v>B</v>
          </cell>
          <cell r="H2315">
            <v>702</v>
          </cell>
          <cell r="I2315" t="str">
            <v>Перша Львівська філія ВАТ "КРЕДОБАНК"</v>
          </cell>
          <cell r="J2315" t="str">
            <v>Перша Льв.Ф.ВАТ "КРЕДОБАНК"</v>
          </cell>
          <cell r="K2315" t="str">
            <v>UNIB</v>
          </cell>
          <cell r="L2315" t="str">
            <v>UNIB</v>
          </cell>
          <cell r="M2315">
            <v>13</v>
          </cell>
          <cell r="N2315">
            <v>13</v>
          </cell>
          <cell r="O2315" t="str">
            <v>Управління НБУ у Львівс.обл</v>
          </cell>
        </row>
        <row r="2316">
          <cell r="A2316">
            <v>325376</v>
          </cell>
          <cell r="B2316">
            <v>300012</v>
          </cell>
          <cell r="D2316">
            <v>0</v>
          </cell>
          <cell r="E2316">
            <v>3</v>
          </cell>
          <cell r="F2316">
            <v>0</v>
          </cell>
          <cell r="G2316" t="str">
            <v>3</v>
          </cell>
          <cell r="H2316">
            <v>312</v>
          </cell>
          <cell r="I2316" t="str">
            <v>Ф-Я"ВІД.ПІБ В М.ЧЕРВОНОГРАД ЛЬВІВ.ОБЛ"</v>
          </cell>
          <cell r="J2316" t="str">
            <v>Ф-я "Від.ПІБ м.Червоноград"</v>
          </cell>
          <cell r="K2316" t="str">
            <v>UNAE</v>
          </cell>
          <cell r="L2316" t="str">
            <v>UNA0</v>
          </cell>
          <cell r="M2316">
            <v>13</v>
          </cell>
          <cell r="N2316">
            <v>26</v>
          </cell>
          <cell r="O2316" t="str">
            <v>Управління НБУ у Львівс.обл</v>
          </cell>
        </row>
        <row r="2317">
          <cell r="A2317">
            <v>325387</v>
          </cell>
          <cell r="B2317">
            <v>300012</v>
          </cell>
          <cell r="D2317">
            <v>0</v>
          </cell>
          <cell r="E2317">
            <v>3</v>
          </cell>
          <cell r="F2317">
            <v>0</v>
          </cell>
          <cell r="G2317" t="str">
            <v>3</v>
          </cell>
          <cell r="H2317">
            <v>326</v>
          </cell>
          <cell r="I2317" t="str">
            <v>Ф-Я "ВІД.ПІБ В М.МОРШИН ЛЬВІВ.ОБЛ."</v>
          </cell>
          <cell r="J2317" t="str">
            <v>Ф-я "Від.ПІБ м.Моршин"</v>
          </cell>
          <cell r="K2317" t="str">
            <v>UNAL</v>
          </cell>
          <cell r="L2317" t="str">
            <v>UNA0</v>
          </cell>
          <cell r="M2317">
            <v>13</v>
          </cell>
          <cell r="N2317">
            <v>26</v>
          </cell>
          <cell r="O2317" t="str">
            <v>Управління НБУ у Львівс.обл</v>
          </cell>
        </row>
        <row r="2318">
          <cell r="A2318">
            <v>325406</v>
          </cell>
          <cell r="B2318">
            <v>300012</v>
          </cell>
          <cell r="D2318">
            <v>0</v>
          </cell>
          <cell r="E2318">
            <v>3</v>
          </cell>
          <cell r="F2318">
            <v>0</v>
          </cell>
          <cell r="G2318" t="str">
            <v>3</v>
          </cell>
          <cell r="H2318">
            <v>309</v>
          </cell>
          <cell r="I2318" t="str">
            <v>Ф-Я "ВІД.ПІБ В М.БОРИСЛАВ ЛЬВІВ.ОБЛ."</v>
          </cell>
          <cell r="J2318" t="str">
            <v>Ф-я "Від.ПІБ в м.Борислав"</v>
          </cell>
          <cell r="K2318" t="str">
            <v>UNAD</v>
          </cell>
          <cell r="L2318" t="str">
            <v>UNA0</v>
          </cell>
          <cell r="M2318">
            <v>13</v>
          </cell>
          <cell r="N2318">
            <v>26</v>
          </cell>
          <cell r="O2318" t="str">
            <v>Управління НБУ у Львівс.обл</v>
          </cell>
        </row>
        <row r="2319">
          <cell r="A2319">
            <v>325451</v>
          </cell>
          <cell r="B2319">
            <v>300012</v>
          </cell>
          <cell r="D2319">
            <v>0</v>
          </cell>
          <cell r="E2319">
            <v>3</v>
          </cell>
          <cell r="F2319">
            <v>0</v>
          </cell>
          <cell r="G2319" t="str">
            <v>3</v>
          </cell>
          <cell r="H2319">
            <v>317</v>
          </cell>
          <cell r="I2319" t="str">
            <v>Ф-Я "ВІД.ПІБ В М.МИКОЛАЇВ ЛЬВІВ.ОБЛ."</v>
          </cell>
          <cell r="J2319" t="str">
            <v>Ф-я "Від.ПІБ м.Миколаїв"</v>
          </cell>
          <cell r="K2319" t="str">
            <v>UNAF</v>
          </cell>
          <cell r="L2319" t="str">
            <v>UNA0</v>
          </cell>
          <cell r="M2319">
            <v>13</v>
          </cell>
          <cell r="N2319">
            <v>26</v>
          </cell>
          <cell r="O2319" t="str">
            <v>Управління НБУ у Львівс.обл</v>
          </cell>
        </row>
        <row r="2320">
          <cell r="A2320">
            <v>325503</v>
          </cell>
          <cell r="B2320">
            <v>300012</v>
          </cell>
          <cell r="D2320">
            <v>0</v>
          </cell>
          <cell r="E2320">
            <v>3</v>
          </cell>
          <cell r="F2320">
            <v>0</v>
          </cell>
          <cell r="G2320" t="str">
            <v>3</v>
          </cell>
          <cell r="H2320">
            <v>319</v>
          </cell>
          <cell r="I2320" t="str">
            <v>Ф-Я "ВІД.ПІБ В М.СТРИЙ ЛЬВІВ.ОБЛ."</v>
          </cell>
          <cell r="J2320" t="str">
            <v>Ф-я "Від.ПІБ м.Стрий"</v>
          </cell>
          <cell r="K2320" t="str">
            <v>UNAG</v>
          </cell>
          <cell r="L2320" t="str">
            <v>UNA0</v>
          </cell>
          <cell r="M2320">
            <v>13</v>
          </cell>
          <cell r="N2320">
            <v>26</v>
          </cell>
          <cell r="O2320" t="str">
            <v>Управління НБУ у Львівс.обл</v>
          </cell>
        </row>
        <row r="2321">
          <cell r="A2321">
            <v>325569</v>
          </cell>
          <cell r="B2321">
            <v>325569</v>
          </cell>
          <cell r="C2321" t="str">
            <v>ВАТ СКБ "ДНІСТЕР"</v>
          </cell>
          <cell r="D2321">
            <v>93</v>
          </cell>
          <cell r="E2321">
            <v>93</v>
          </cell>
          <cell r="F2321">
            <v>0</v>
          </cell>
          <cell r="G2321" t="str">
            <v>8</v>
          </cell>
          <cell r="H2321">
            <v>735</v>
          </cell>
          <cell r="I2321" t="str">
            <v>ВАТ СЕЛЯНСЬКИЙ КБ "ДНІСТЕР" М.ЛЬВІВ</v>
          </cell>
          <cell r="J2321" t="str">
            <v>ВАТ СКБ "ДНІСТЕР"</v>
          </cell>
          <cell r="K2321" t="str">
            <v>UNJF</v>
          </cell>
          <cell r="L2321" t="str">
            <v>UNJF</v>
          </cell>
          <cell r="M2321">
            <v>13</v>
          </cell>
          <cell r="N2321">
            <v>13</v>
          </cell>
          <cell r="O2321" t="str">
            <v>Управління НБУ у Львівс.обл</v>
          </cell>
        </row>
        <row r="2322">
          <cell r="A2322">
            <v>325570</v>
          </cell>
          <cell r="B2322">
            <v>300335</v>
          </cell>
          <cell r="D2322">
            <v>0</v>
          </cell>
          <cell r="E2322">
            <v>36</v>
          </cell>
          <cell r="F2322">
            <v>0</v>
          </cell>
          <cell r="G2322" t="str">
            <v>7</v>
          </cell>
          <cell r="H2322">
            <v>736</v>
          </cell>
          <cell r="I2322" t="str">
            <v>ЛЬВІВ.ОД"РАЙФФАЙЗЕН БАНК АВАЛЬ"М.ЛЬВІВ</v>
          </cell>
          <cell r="J2322" t="str">
            <v>Л.ОД"Райффайзен Банк Аваль"</v>
          </cell>
          <cell r="K2322" t="str">
            <v>UNJG</v>
          </cell>
          <cell r="L2322" t="str">
            <v>UNJG</v>
          </cell>
          <cell r="M2322">
            <v>13</v>
          </cell>
          <cell r="N2322">
            <v>26</v>
          </cell>
          <cell r="O2322" t="str">
            <v>Управління НБУ у Львівс.обл</v>
          </cell>
        </row>
        <row r="2323">
          <cell r="A2323">
            <v>325622</v>
          </cell>
          <cell r="B2323">
            <v>300001</v>
          </cell>
          <cell r="D2323">
            <v>0</v>
          </cell>
          <cell r="E2323">
            <v>1</v>
          </cell>
          <cell r="F2323">
            <v>0</v>
          </cell>
          <cell r="G2323" t="str">
            <v>1</v>
          </cell>
          <cell r="H2323">
            <v>2</v>
          </cell>
          <cell r="I2323" t="str">
            <v>УПРАВЛІННЯ НБУ У ЛЬВІВСЬКІЙ ОБЛАСТІ</v>
          </cell>
          <cell r="J2323" t="str">
            <v>Упр. НБУ у Львівській обл.</v>
          </cell>
          <cell r="K2323" t="str">
            <v>UNHA</v>
          </cell>
          <cell r="L2323" t="str">
            <v>UNH0</v>
          </cell>
          <cell r="M2323">
            <v>13</v>
          </cell>
          <cell r="N2323">
            <v>27</v>
          </cell>
          <cell r="O2323" t="str">
            <v>Управління НБУ у Львівс.обл</v>
          </cell>
        </row>
        <row r="2324">
          <cell r="A2324">
            <v>325633</v>
          </cell>
          <cell r="B2324">
            <v>300012</v>
          </cell>
          <cell r="D2324">
            <v>0</v>
          </cell>
          <cell r="E2324">
            <v>3</v>
          </cell>
          <cell r="F2324">
            <v>0</v>
          </cell>
          <cell r="G2324" t="str">
            <v>3</v>
          </cell>
          <cell r="H2324">
            <v>306</v>
          </cell>
          <cell r="I2324" t="str">
            <v>Ф."ВІДДІЛЕННЯ ПРОМІНВЕСТБАНКУ,М.ЛЬВІВ"</v>
          </cell>
          <cell r="J2324" t="str">
            <v>Ф."Відділення ПІБ, м.Львів"</v>
          </cell>
          <cell r="K2324" t="str">
            <v>UNAA</v>
          </cell>
          <cell r="L2324" t="str">
            <v>UNA0</v>
          </cell>
          <cell r="M2324">
            <v>13</v>
          </cell>
          <cell r="N2324">
            <v>26</v>
          </cell>
          <cell r="O2324" t="str">
            <v>Управління НБУ у Львівс.обл</v>
          </cell>
        </row>
        <row r="2325">
          <cell r="A2325">
            <v>325718</v>
          </cell>
          <cell r="B2325">
            <v>322313</v>
          </cell>
          <cell r="D2325">
            <v>0</v>
          </cell>
          <cell r="E2325">
            <v>2</v>
          </cell>
          <cell r="F2325">
            <v>0</v>
          </cell>
          <cell r="G2325" t="str">
            <v>2</v>
          </cell>
          <cell r="H2325">
            <v>213</v>
          </cell>
          <cell r="I2325" t="str">
            <v>Ф-Я ВАТ"УКРЕКСІМБАНК", ЛЬВІВ</v>
          </cell>
          <cell r="J2325" t="str">
            <v>Ф-я.Укрексімбанк,Львів</v>
          </cell>
          <cell r="K2325" t="str">
            <v>UNGA</v>
          </cell>
          <cell r="L2325" t="str">
            <v>UNGA</v>
          </cell>
          <cell r="M2325">
            <v>13</v>
          </cell>
          <cell r="N2325">
            <v>26</v>
          </cell>
          <cell r="O2325" t="str">
            <v>Управління НБУ у Львівс.обл</v>
          </cell>
        </row>
        <row r="2326">
          <cell r="A2326">
            <v>325763</v>
          </cell>
          <cell r="B2326">
            <v>380537</v>
          </cell>
          <cell r="D2326">
            <v>0</v>
          </cell>
          <cell r="E2326">
            <v>76</v>
          </cell>
          <cell r="F2326">
            <v>0</v>
          </cell>
          <cell r="G2326" t="str">
            <v>B</v>
          </cell>
          <cell r="H2326">
            <v>739</v>
          </cell>
          <cell r="I2326" t="str">
            <v>ЛЬВІВСЬКА Ф ВАТ"ВІЕЙБІБАНК"М.ЛЬВІВ</v>
          </cell>
          <cell r="J2326" t="str">
            <v>Львівська Ф.ВАТ"ВіЕйБіБанк"</v>
          </cell>
          <cell r="K2326" t="str">
            <v>UNJI</v>
          </cell>
          <cell r="L2326" t="str">
            <v>UNJI</v>
          </cell>
          <cell r="M2326">
            <v>13</v>
          </cell>
          <cell r="N2326">
            <v>26</v>
          </cell>
          <cell r="O2326" t="str">
            <v>Управління НБУ у Львівс.обл</v>
          </cell>
        </row>
        <row r="2327">
          <cell r="A2327">
            <v>325774</v>
          </cell>
          <cell r="B2327">
            <v>300249</v>
          </cell>
          <cell r="D2327">
            <v>0</v>
          </cell>
          <cell r="E2327">
            <v>37</v>
          </cell>
          <cell r="F2327">
            <v>0</v>
          </cell>
          <cell r="G2327" t="str">
            <v>8</v>
          </cell>
          <cell r="H2327">
            <v>730</v>
          </cell>
          <cell r="I2327" t="str">
            <v>ЛЬВІВСЬКА ФАБ "БРОКБІЗНЕСБАНК" М.ЛЬВІВ</v>
          </cell>
          <cell r="J2327" t="str">
            <v>Льв. ФАБ "БРОКБІЗНЕСБАНК"</v>
          </cell>
          <cell r="K2327" t="str">
            <v>UNJC</v>
          </cell>
          <cell r="L2327" t="str">
            <v>UNJC</v>
          </cell>
          <cell r="M2327">
            <v>13</v>
          </cell>
          <cell r="N2327">
            <v>26</v>
          </cell>
          <cell r="O2327" t="str">
            <v>Управління НБУ у Львівс.обл</v>
          </cell>
        </row>
        <row r="2328">
          <cell r="A2328">
            <v>325785</v>
          </cell>
          <cell r="B2328">
            <v>300142</v>
          </cell>
          <cell r="D2328">
            <v>0</v>
          </cell>
          <cell r="E2328">
            <v>18</v>
          </cell>
          <cell r="F2328">
            <v>0</v>
          </cell>
          <cell r="G2328" t="str">
            <v>8</v>
          </cell>
          <cell r="H2328">
            <v>715</v>
          </cell>
          <cell r="I2328" t="str">
            <v>ДРОГОБИЦЬКА ФАТ"УКРІНБАНК" М.ДРОГОБИЧ</v>
          </cell>
          <cell r="J2328" t="str">
            <v>Дрогобицька ФАТ"Укрінбанк"</v>
          </cell>
          <cell r="K2328" t="str">
            <v>UNIN</v>
          </cell>
          <cell r="L2328" t="str">
            <v>UNIN</v>
          </cell>
          <cell r="M2328">
            <v>13</v>
          </cell>
          <cell r="N2328">
            <v>26</v>
          </cell>
          <cell r="O2328" t="str">
            <v>Управління НБУ у Львівс.обл</v>
          </cell>
        </row>
        <row r="2329">
          <cell r="A2329">
            <v>325796</v>
          </cell>
          <cell r="B2329">
            <v>300465</v>
          </cell>
          <cell r="D2329">
            <v>0</v>
          </cell>
          <cell r="E2329">
            <v>6</v>
          </cell>
          <cell r="F2329">
            <v>0</v>
          </cell>
          <cell r="G2329" t="str">
            <v>6</v>
          </cell>
          <cell r="H2329">
            <v>602</v>
          </cell>
          <cell r="I2329" t="str">
            <v>ФЛЬВІВСЬКЕ ОБЛАСНЕ УПР ВАТОЩАД М.ЛЬВІВ</v>
          </cell>
          <cell r="J2329" t="str">
            <v>ФЛьвівське обласне уВАТОщад</v>
          </cell>
          <cell r="K2329" t="str">
            <v>UNLA</v>
          </cell>
          <cell r="L2329" t="str">
            <v>UNLA</v>
          </cell>
          <cell r="M2329">
            <v>13</v>
          </cell>
          <cell r="N2329">
            <v>26</v>
          </cell>
          <cell r="O2329" t="str">
            <v>Управління НБУ у Львівс.обл</v>
          </cell>
        </row>
        <row r="2330">
          <cell r="A2330">
            <v>325804</v>
          </cell>
          <cell r="B2330">
            <v>322711</v>
          </cell>
          <cell r="D2330">
            <v>0</v>
          </cell>
          <cell r="E2330">
            <v>238</v>
          </cell>
          <cell r="F2330">
            <v>0</v>
          </cell>
          <cell r="G2330" t="str">
            <v>8</v>
          </cell>
          <cell r="H2330">
            <v>743</v>
          </cell>
          <cell r="I2330" t="str">
            <v>ЛЬВІВСЬКА ФІЛІЯ АБ "СИНТЕЗ", М.ЛЬВІВ</v>
          </cell>
          <cell r="J2330" t="str">
            <v>Львів.фАБ"Синтез"</v>
          </cell>
          <cell r="K2330" t="str">
            <v>UNJM</v>
          </cell>
          <cell r="L2330" t="str">
            <v>UNJM</v>
          </cell>
          <cell r="M2330">
            <v>13</v>
          </cell>
          <cell r="N2330">
            <v>26</v>
          </cell>
          <cell r="O2330" t="str">
            <v>Управління НБУ у Львівс.обл</v>
          </cell>
        </row>
        <row r="2331">
          <cell r="A2331">
            <v>325815</v>
          </cell>
          <cell r="B2331">
            <v>322625</v>
          </cell>
          <cell r="D2331">
            <v>0</v>
          </cell>
          <cell r="E2331">
            <v>222</v>
          </cell>
          <cell r="F2331">
            <v>0</v>
          </cell>
          <cell r="G2331" t="str">
            <v>8</v>
          </cell>
          <cell r="H2331">
            <v>728</v>
          </cell>
          <cell r="I2331" t="str">
            <v>ЛФ АБ "УКООПСПІЛКА"</v>
          </cell>
          <cell r="J2331" t="str">
            <v>ЛФ АБ "Укоопспілка"</v>
          </cell>
          <cell r="K2331" t="str">
            <v>UNIZ</v>
          </cell>
          <cell r="L2331" t="str">
            <v>UNIZ</v>
          </cell>
          <cell r="M2331">
            <v>13</v>
          </cell>
          <cell r="N2331">
            <v>26</v>
          </cell>
          <cell r="O2331" t="str">
            <v>Управління НБУ у Львівс.обл</v>
          </cell>
        </row>
        <row r="2332">
          <cell r="A2332">
            <v>325826</v>
          </cell>
          <cell r="B2332">
            <v>300142</v>
          </cell>
          <cell r="D2332">
            <v>0</v>
          </cell>
          <cell r="E2332">
            <v>18</v>
          </cell>
          <cell r="F2332">
            <v>0</v>
          </cell>
          <cell r="G2332" t="str">
            <v>8</v>
          </cell>
          <cell r="H2332">
            <v>729</v>
          </cell>
          <cell r="I2332" t="str">
            <v>ЛЬВІВСЬКА Ф. АТ "УКРІНБАНК" М. ЛЬВІВ</v>
          </cell>
          <cell r="J2332" t="str">
            <v>Львівська ф. АТ"Укрінбанк"</v>
          </cell>
          <cell r="K2332" t="str">
            <v>UNJA</v>
          </cell>
          <cell r="L2332" t="str">
            <v>UNJA</v>
          </cell>
          <cell r="M2332">
            <v>13</v>
          </cell>
          <cell r="N2332">
            <v>26</v>
          </cell>
          <cell r="O2332" t="str">
            <v>Управління НБУ у Львівс.обл</v>
          </cell>
        </row>
        <row r="2333">
          <cell r="A2333">
            <v>325882</v>
          </cell>
          <cell r="B2333">
            <v>305299</v>
          </cell>
          <cell r="D2333">
            <v>0</v>
          </cell>
          <cell r="E2333">
            <v>46</v>
          </cell>
          <cell r="F2333">
            <v>0</v>
          </cell>
          <cell r="G2333" t="str">
            <v>A</v>
          </cell>
          <cell r="H2333">
            <v>741</v>
          </cell>
          <cell r="I2333" t="str">
            <v>ЧЕРВОНОГРАДСЬКА Ф.ПРИВАТ.М.ЧЕРВОНОГРАД</v>
          </cell>
          <cell r="J2333" t="str">
            <v>Червоноградська ф.ПривБанку</v>
          </cell>
          <cell r="K2333" t="str">
            <v>UNJK</v>
          </cell>
          <cell r="L2333" t="str">
            <v>UNJK</v>
          </cell>
          <cell r="M2333">
            <v>13</v>
          </cell>
          <cell r="N2333">
            <v>3</v>
          </cell>
          <cell r="O2333" t="str">
            <v>Управління НБУ у Львівс.обл</v>
          </cell>
        </row>
        <row r="2334">
          <cell r="A2334">
            <v>325912</v>
          </cell>
          <cell r="B2334">
            <v>325912</v>
          </cell>
          <cell r="C2334" t="str">
            <v>ВАТ "Кредобанк"</v>
          </cell>
          <cell r="D2334">
            <v>88</v>
          </cell>
          <cell r="E2334">
            <v>88</v>
          </cell>
          <cell r="F2334">
            <v>0</v>
          </cell>
          <cell r="G2334" t="str">
            <v>B</v>
          </cell>
          <cell r="H2334">
            <v>754</v>
          </cell>
          <cell r="I2334" t="str">
            <v>ВІДКР. АКЦ. ТОВ."КРЕДОБАНК", М.ЛЬВІВ</v>
          </cell>
          <cell r="J2334" t="str">
            <v>ВАТ "Кредобанк"</v>
          </cell>
          <cell r="K2334" t="str">
            <v>UNJU</v>
          </cell>
          <cell r="L2334" t="str">
            <v>UNJU</v>
          </cell>
          <cell r="M2334">
            <v>13</v>
          </cell>
          <cell r="N2334">
            <v>13</v>
          </cell>
          <cell r="O2334" t="str">
            <v>Управління НБУ у Львівс.обл</v>
          </cell>
        </row>
        <row r="2335">
          <cell r="A2335">
            <v>325923</v>
          </cell>
          <cell r="B2335">
            <v>300131</v>
          </cell>
          <cell r="D2335">
            <v>0</v>
          </cell>
          <cell r="E2335">
            <v>17</v>
          </cell>
          <cell r="F2335">
            <v>0</v>
          </cell>
          <cell r="G2335" t="str">
            <v>8</v>
          </cell>
          <cell r="H2335">
            <v>755</v>
          </cell>
          <cell r="I2335" t="str">
            <v>Ф"ЗАХІДНЕ РУ"ВАТ"Б"ФІН ТА КРЕД"М.ЛЬВІВ</v>
          </cell>
          <cell r="J2335" t="str">
            <v>Ф"ЗРУ ВАТ"Б"Фін та Кред"</v>
          </cell>
          <cell r="K2335" t="str">
            <v>UNJV</v>
          </cell>
          <cell r="L2335" t="str">
            <v>UNJV</v>
          </cell>
          <cell r="M2335">
            <v>13</v>
          </cell>
          <cell r="N2335">
            <v>26</v>
          </cell>
          <cell r="O2335" t="str">
            <v>Управління НБУ у Львівс.обл</v>
          </cell>
        </row>
        <row r="2336">
          <cell r="A2336">
            <v>325956</v>
          </cell>
          <cell r="B2336">
            <v>322959</v>
          </cell>
          <cell r="D2336">
            <v>0</v>
          </cell>
          <cell r="E2336">
            <v>262</v>
          </cell>
          <cell r="F2336">
            <v>0</v>
          </cell>
          <cell r="G2336" t="str">
            <v>8</v>
          </cell>
          <cell r="H2336">
            <v>716</v>
          </cell>
          <cell r="I2336" t="str">
            <v>ЛЬВІВ. ФІЛІЯ АБ "ЕКСПРЕС-БАНК",М.ЛЬВІВ</v>
          </cell>
          <cell r="J2336" t="str">
            <v>Льв. ФАБ "ЕКСПРЕС-БАНК"</v>
          </cell>
          <cell r="K2336" t="str">
            <v>UNJD</v>
          </cell>
          <cell r="L2336" t="str">
            <v>UNJD</v>
          </cell>
          <cell r="M2336">
            <v>13</v>
          </cell>
          <cell r="N2336">
            <v>26</v>
          </cell>
          <cell r="O2336" t="str">
            <v>Управління НБУ у Львівс.обл</v>
          </cell>
        </row>
        <row r="2337">
          <cell r="A2337">
            <v>325967</v>
          </cell>
          <cell r="B2337">
            <v>320478</v>
          </cell>
          <cell r="D2337">
            <v>0</v>
          </cell>
          <cell r="E2337">
            <v>274</v>
          </cell>
          <cell r="F2337">
            <v>0</v>
          </cell>
          <cell r="G2337" t="str">
            <v>8</v>
          </cell>
          <cell r="H2337">
            <v>775</v>
          </cell>
          <cell r="I2337" t="str">
            <v>ЛЬВ.Ф-Я ВАТ АБ "УКРГАЗБАНК" У М.ЛЬВОВІ</v>
          </cell>
          <cell r="J2337" t="str">
            <v>ЛФ ВАТ АБ "УКРГАЗБАНК"</v>
          </cell>
          <cell r="K2337" t="str">
            <v>UNJX</v>
          </cell>
          <cell r="L2337" t="str">
            <v>UNJX</v>
          </cell>
          <cell r="M2337">
            <v>13</v>
          </cell>
          <cell r="N2337">
            <v>26</v>
          </cell>
          <cell r="O2337" t="str">
            <v>Управління НБУ у Львівс.обл</v>
          </cell>
        </row>
        <row r="2338">
          <cell r="A2338">
            <v>325978</v>
          </cell>
          <cell r="B2338">
            <v>320003</v>
          </cell>
          <cell r="D2338">
            <v>0</v>
          </cell>
          <cell r="E2338">
            <v>225</v>
          </cell>
          <cell r="F2338">
            <v>0</v>
          </cell>
          <cell r="G2338" t="str">
            <v>B</v>
          </cell>
          <cell r="H2338">
            <v>750</v>
          </cell>
          <cell r="I2338" t="str">
            <v>Ф ВАТ КБ"НАДРА" ЛЬВІВСЬКЕ РУ М.ЛЬВІВ</v>
          </cell>
          <cell r="J2338" t="str">
            <v>ВАТКБ"Надра"Львівське РУ</v>
          </cell>
          <cell r="K2338" t="str">
            <v>UNJP</v>
          </cell>
          <cell r="L2338" t="str">
            <v>UNJP</v>
          </cell>
          <cell r="M2338">
            <v>13</v>
          </cell>
          <cell r="N2338">
            <v>26</v>
          </cell>
          <cell r="O2338" t="str">
            <v>Управління НБУ у Львівс.обл</v>
          </cell>
        </row>
        <row r="2339">
          <cell r="A2339">
            <v>325990</v>
          </cell>
          <cell r="B2339">
            <v>325990</v>
          </cell>
          <cell r="C2339" t="str">
            <v>КБ "ГАЛС"</v>
          </cell>
          <cell r="D2339">
            <v>95</v>
          </cell>
          <cell r="E2339">
            <v>95</v>
          </cell>
          <cell r="F2339">
            <v>0</v>
          </cell>
          <cell r="G2339" t="str">
            <v>8</v>
          </cell>
          <cell r="H2339">
            <v>710</v>
          </cell>
          <cell r="I2339" t="str">
            <v>КБ "ГАЛС"</v>
          </cell>
          <cell r="J2339" t="str">
            <v>КБ "ГАЛС"</v>
          </cell>
          <cell r="K2339" t="str">
            <v>UNIJ</v>
          </cell>
          <cell r="L2339" t="str">
            <v>UNIJ</v>
          </cell>
          <cell r="M2339">
            <v>13</v>
          </cell>
          <cell r="N2339">
            <v>13</v>
          </cell>
          <cell r="O2339" t="str">
            <v>Управління НБУ у Львівс.обл</v>
          </cell>
        </row>
        <row r="2340">
          <cell r="A2340">
            <v>326007</v>
          </cell>
          <cell r="B2340">
            <v>300863</v>
          </cell>
          <cell r="D2340">
            <v>0</v>
          </cell>
          <cell r="E2340">
            <v>289</v>
          </cell>
          <cell r="F2340">
            <v>0</v>
          </cell>
          <cell r="G2340" t="str">
            <v>9</v>
          </cell>
          <cell r="H2340">
            <v>775</v>
          </cell>
          <cell r="I2340" t="str">
            <v>ФВАТ "КРЕДИТПРОМБАНК" У М.МИКОЛАЄВІ</v>
          </cell>
          <cell r="J2340" t="str">
            <v>МФ ВАТ "Кредитпромбанк"</v>
          </cell>
          <cell r="K2340" t="str">
            <v>UONE</v>
          </cell>
          <cell r="L2340" t="str">
            <v>UONE</v>
          </cell>
          <cell r="M2340">
            <v>14</v>
          </cell>
          <cell r="N2340">
            <v>26</v>
          </cell>
          <cell r="O2340" t="str">
            <v>Управління НБУ в Микол.обл.</v>
          </cell>
        </row>
        <row r="2341">
          <cell r="A2341">
            <v>326018</v>
          </cell>
          <cell r="B2341">
            <v>300023</v>
          </cell>
          <cell r="D2341">
            <v>0</v>
          </cell>
          <cell r="E2341">
            <v>5</v>
          </cell>
          <cell r="F2341">
            <v>0</v>
          </cell>
          <cell r="G2341" t="str">
            <v>5</v>
          </cell>
          <cell r="H2341">
            <v>545</v>
          </cell>
          <cell r="I2341" t="str">
            <v>МИКОЛАЇВСЬКА ОФ АКБ"УСБ"М.МИКОЛАЇВ</v>
          </cell>
          <cell r="J2341" t="str">
            <v>Миколаїв.обл.філіяАКБ"УСБ"</v>
          </cell>
          <cell r="K2341" t="str">
            <v>UOCA</v>
          </cell>
          <cell r="L2341" t="str">
            <v>UOCA</v>
          </cell>
          <cell r="M2341">
            <v>14</v>
          </cell>
          <cell r="N2341">
            <v>26</v>
          </cell>
          <cell r="O2341" t="str">
            <v>Управління НБУ в Микол.обл.</v>
          </cell>
        </row>
        <row r="2342">
          <cell r="A2342">
            <v>326063</v>
          </cell>
          <cell r="B2342">
            <v>380537</v>
          </cell>
          <cell r="D2342">
            <v>0</v>
          </cell>
          <cell r="E2342">
            <v>76</v>
          </cell>
          <cell r="F2342">
            <v>0</v>
          </cell>
          <cell r="G2342" t="str">
            <v>B</v>
          </cell>
          <cell r="H2342">
            <v>739</v>
          </cell>
          <cell r="I2342" t="str">
            <v>МИКОЛАЇВСЬКА Ф ВАТ"ВІЕЙБІБАНК"М.МИКОЛА</v>
          </cell>
          <cell r="J2342" t="str">
            <v>Миколаїв.Ф.ВАТ"ВІЕЙБІБАНК"</v>
          </cell>
          <cell r="K2342" t="str">
            <v>UOII</v>
          </cell>
          <cell r="L2342" t="str">
            <v>UOII</v>
          </cell>
          <cell r="M2342">
            <v>14</v>
          </cell>
          <cell r="N2342">
            <v>26</v>
          </cell>
          <cell r="O2342" t="str">
            <v>Управління НБУ в Микол.обл.</v>
          </cell>
        </row>
        <row r="2343">
          <cell r="A2343">
            <v>326115</v>
          </cell>
          <cell r="B2343">
            <v>306759</v>
          </cell>
          <cell r="D2343">
            <v>0</v>
          </cell>
          <cell r="E2343">
            <v>183</v>
          </cell>
          <cell r="F2343">
            <v>0</v>
          </cell>
          <cell r="G2343" t="str">
            <v>8</v>
          </cell>
          <cell r="H2343">
            <v>744</v>
          </cell>
          <cell r="I2343" t="str">
            <v>МИКОЛ.ФВАТ"КБ"ПРИЧОРНОМОР"Я", МИКОЛАЇВ</v>
          </cell>
          <cell r="J2343" t="str">
            <v>МФ ВАТ "КБ "ПРИЧОРНОМОР"Я"</v>
          </cell>
          <cell r="K2343" t="str">
            <v>UOIM</v>
          </cell>
          <cell r="L2343" t="str">
            <v>UOIM</v>
          </cell>
          <cell r="M2343">
            <v>14</v>
          </cell>
          <cell r="N2343">
            <v>3</v>
          </cell>
          <cell r="O2343" t="str">
            <v>Управління НБУ в Микол.обл.</v>
          </cell>
        </row>
        <row r="2344">
          <cell r="A2344">
            <v>326126</v>
          </cell>
          <cell r="B2344">
            <v>334851</v>
          </cell>
          <cell r="D2344">
            <v>0</v>
          </cell>
          <cell r="E2344">
            <v>115</v>
          </cell>
          <cell r="F2344">
            <v>0</v>
          </cell>
          <cell r="G2344" t="str">
            <v>8</v>
          </cell>
          <cell r="H2344">
            <v>758</v>
          </cell>
          <cell r="I2344" t="str">
            <v>ФІЛІЯ ЗАТ"ПУМБ" В М. МИКОЛАЄВІ</v>
          </cell>
          <cell r="J2344" t="str">
            <v>Філія ПУМБ в м.Миколаєві</v>
          </cell>
          <cell r="K2344" t="str">
            <v>UOIZ</v>
          </cell>
          <cell r="L2344" t="str">
            <v>UOIZ</v>
          </cell>
          <cell r="M2344">
            <v>14</v>
          </cell>
          <cell r="N2344">
            <v>4</v>
          </cell>
          <cell r="O2344" t="str">
            <v>Управління НБУ в Микол.обл.</v>
          </cell>
        </row>
        <row r="2345">
          <cell r="A2345">
            <v>326182</v>
          </cell>
          <cell r="B2345">
            <v>300335</v>
          </cell>
          <cell r="D2345">
            <v>0</v>
          </cell>
          <cell r="E2345">
            <v>36</v>
          </cell>
          <cell r="F2345">
            <v>0</v>
          </cell>
          <cell r="G2345" t="str">
            <v>7</v>
          </cell>
          <cell r="H2345">
            <v>738</v>
          </cell>
          <cell r="I2345" t="str">
            <v>МОД "РАЙФФАЙЗЕН БАНК АВАЛЬ",М.МИКОЛАЇВ</v>
          </cell>
          <cell r="J2345" t="str">
            <v>МОД "Райффайзен Банк Аваль"</v>
          </cell>
          <cell r="K2345" t="str">
            <v>UOIH</v>
          </cell>
          <cell r="L2345" t="str">
            <v>UOIH</v>
          </cell>
          <cell r="M2345">
            <v>14</v>
          </cell>
          <cell r="N2345">
            <v>26</v>
          </cell>
          <cell r="O2345" t="str">
            <v>Управління НБУ в Микол.обл.</v>
          </cell>
        </row>
        <row r="2346">
          <cell r="A2346">
            <v>326289</v>
          </cell>
          <cell r="B2346">
            <v>300012</v>
          </cell>
          <cell r="D2346">
            <v>0</v>
          </cell>
          <cell r="E2346">
            <v>3</v>
          </cell>
          <cell r="F2346">
            <v>0</v>
          </cell>
          <cell r="G2346" t="str">
            <v>3</v>
          </cell>
          <cell r="H2346">
            <v>328</v>
          </cell>
          <cell r="I2346" t="str">
            <v>Ф."В.ПІБ М.ВОЗНЕСЕНСЬК МИКОЛАЇВ.ОБЛ."</v>
          </cell>
          <cell r="J2346" t="str">
            <v>Ф-Я ВІД.ПІБ В М.ВОЗНЕСЕНСЬК</v>
          </cell>
          <cell r="K2346" t="str">
            <v>UOAD</v>
          </cell>
          <cell r="L2346" t="str">
            <v>UOA0</v>
          </cell>
          <cell r="M2346">
            <v>14</v>
          </cell>
          <cell r="N2346">
            <v>26</v>
          </cell>
          <cell r="O2346" t="str">
            <v>Управління НБУ в Микол.обл.</v>
          </cell>
        </row>
        <row r="2347">
          <cell r="A2347">
            <v>326320</v>
          </cell>
          <cell r="B2347">
            <v>322498</v>
          </cell>
          <cell r="D2347">
            <v>0</v>
          </cell>
          <cell r="E2347">
            <v>203</v>
          </cell>
          <cell r="F2347">
            <v>0</v>
          </cell>
          <cell r="G2347" t="str">
            <v>8</v>
          </cell>
          <cell r="H2347">
            <v>736</v>
          </cell>
          <cell r="I2347" t="str">
            <v>МИКОЛАЇВСЬКА Ф-Я АКБ "КИЇВ" М.МИКОЛАЇВ</v>
          </cell>
          <cell r="J2347" t="str">
            <v>Миколаївська Ф АКБ "Київ"</v>
          </cell>
          <cell r="K2347" t="str">
            <v>UOID</v>
          </cell>
          <cell r="L2347" t="str">
            <v>UOID</v>
          </cell>
          <cell r="M2347">
            <v>14</v>
          </cell>
          <cell r="N2347">
            <v>26</v>
          </cell>
          <cell r="O2347" t="str">
            <v>Управління НБУ в Микол.обл.</v>
          </cell>
        </row>
        <row r="2348">
          <cell r="A2348">
            <v>326331</v>
          </cell>
          <cell r="B2348">
            <v>319092</v>
          </cell>
          <cell r="D2348">
            <v>0</v>
          </cell>
          <cell r="E2348">
            <v>280</v>
          </cell>
          <cell r="F2348">
            <v>0</v>
          </cell>
          <cell r="G2348" t="str">
            <v>B</v>
          </cell>
          <cell r="H2348">
            <v>740</v>
          </cell>
          <cell r="I2348" t="str">
            <v>МИКОЛ.Ф АБ "КИЇВСЬКА РУСЬ" М. МИКОЛАЇВ</v>
          </cell>
          <cell r="J2348" t="str">
            <v>МФ АБ "КИЇВСЬКА РУСЬ"</v>
          </cell>
          <cell r="K2348" t="str">
            <v>UOIJ</v>
          </cell>
          <cell r="L2348" t="str">
            <v>UOIJ</v>
          </cell>
          <cell r="M2348">
            <v>14</v>
          </cell>
          <cell r="N2348">
            <v>26</v>
          </cell>
          <cell r="O2348" t="str">
            <v>Управління НБУ в Микол.обл.</v>
          </cell>
        </row>
        <row r="2349">
          <cell r="A2349">
            <v>326427</v>
          </cell>
          <cell r="B2349">
            <v>300012</v>
          </cell>
          <cell r="D2349">
            <v>0</v>
          </cell>
          <cell r="E2349">
            <v>3</v>
          </cell>
          <cell r="F2349">
            <v>0</v>
          </cell>
          <cell r="G2349" t="str">
            <v>3</v>
          </cell>
          <cell r="H2349">
            <v>342</v>
          </cell>
          <cell r="I2349" t="str">
            <v>Ф."В.ПІБ В М.ЮЖНОУКРАЇНСЬК МИКОЛ.ОБЛ."</v>
          </cell>
          <cell r="J2349" t="str">
            <v>Ф-Я ВІД.ПІБ М.ЮЖНОУКРАЇНСЬК</v>
          </cell>
          <cell r="K2349" t="str">
            <v>UOAH</v>
          </cell>
          <cell r="L2349" t="str">
            <v>UOA0</v>
          </cell>
          <cell r="M2349">
            <v>14</v>
          </cell>
          <cell r="N2349">
            <v>26</v>
          </cell>
          <cell r="O2349" t="str">
            <v>Управління НБУ в Микол.обл.</v>
          </cell>
        </row>
        <row r="2350">
          <cell r="A2350">
            <v>326438</v>
          </cell>
          <cell r="B2350">
            <v>300012</v>
          </cell>
          <cell r="D2350">
            <v>0</v>
          </cell>
          <cell r="E2350">
            <v>3</v>
          </cell>
          <cell r="F2350">
            <v>0</v>
          </cell>
          <cell r="G2350" t="str">
            <v>3</v>
          </cell>
          <cell r="H2350">
            <v>343</v>
          </cell>
          <cell r="I2350" t="str">
            <v>Ф."ВІДДІЛ.ПРОМІНВЕСТБАНКУ, М.МИКОЛАЇВ"</v>
          </cell>
          <cell r="J2350" t="str">
            <v>Ф."ВІДДІЛ. ПІБ, М.МИКОЛАЇВ"</v>
          </cell>
          <cell r="K2350" t="str">
            <v>UOAA</v>
          </cell>
          <cell r="L2350" t="str">
            <v>UOA0</v>
          </cell>
          <cell r="M2350">
            <v>14</v>
          </cell>
          <cell r="N2350">
            <v>26</v>
          </cell>
          <cell r="O2350" t="str">
            <v>Управління НБУ в Микол.обл.</v>
          </cell>
        </row>
        <row r="2351">
          <cell r="A2351">
            <v>326449</v>
          </cell>
          <cell r="B2351">
            <v>300012</v>
          </cell>
          <cell r="D2351">
            <v>0</v>
          </cell>
          <cell r="E2351">
            <v>3</v>
          </cell>
          <cell r="F2351">
            <v>0</v>
          </cell>
          <cell r="G2351" t="str">
            <v>3</v>
          </cell>
          <cell r="H2351">
            <v>344</v>
          </cell>
          <cell r="I2351" t="str">
            <v>Ф."ВІД.ПІБ В М.ПЕРВОМАЙСЬК МИКОЛ.ОБЛ."</v>
          </cell>
          <cell r="J2351" t="str">
            <v>Ф-Я ВІД.ПІБ В М.ПЕРВОМАЙСЬК</v>
          </cell>
          <cell r="K2351" t="str">
            <v>UOAI</v>
          </cell>
          <cell r="L2351" t="str">
            <v>UOA0</v>
          </cell>
          <cell r="M2351">
            <v>14</v>
          </cell>
          <cell r="N2351">
            <v>26</v>
          </cell>
          <cell r="O2351" t="str">
            <v>Управління НБУ в Микол.обл.</v>
          </cell>
        </row>
        <row r="2352">
          <cell r="A2352">
            <v>326450</v>
          </cell>
          <cell r="B2352">
            <v>300001</v>
          </cell>
          <cell r="D2352">
            <v>0</v>
          </cell>
          <cell r="E2352">
            <v>1</v>
          </cell>
          <cell r="F2352">
            <v>0</v>
          </cell>
          <cell r="G2352" t="str">
            <v>1</v>
          </cell>
          <cell r="H2352">
            <v>13</v>
          </cell>
          <cell r="I2352" t="str">
            <v>УПРАВЛІННЯ НБУ В МИКОЛАЇВСЬКІЙ ОБЛАСТІ</v>
          </cell>
          <cell r="J2352" t="str">
            <v>Упр. НБУ в Миколаїв. обл.</v>
          </cell>
          <cell r="K2352" t="str">
            <v>UOHA</v>
          </cell>
          <cell r="L2352" t="str">
            <v>UOH0</v>
          </cell>
          <cell r="M2352">
            <v>14</v>
          </cell>
          <cell r="N2352">
            <v>27</v>
          </cell>
          <cell r="O2352" t="str">
            <v>Управління НБУ в Микол.обл.</v>
          </cell>
        </row>
        <row r="2353">
          <cell r="A2353">
            <v>326461</v>
          </cell>
          <cell r="B2353">
            <v>300465</v>
          </cell>
          <cell r="D2353">
            <v>0</v>
          </cell>
          <cell r="E2353">
            <v>6</v>
          </cell>
          <cell r="F2353">
            <v>0</v>
          </cell>
          <cell r="G2353" t="str">
            <v>6</v>
          </cell>
          <cell r="H2353">
            <v>607</v>
          </cell>
          <cell r="I2353" t="str">
            <v>ФМИКОЛАЇВСЬКЕ ОБЛАС ВАТОЩАД М.МИКОЛАЇВ</v>
          </cell>
          <cell r="J2353" t="str">
            <v>ФМиколаївське обласнВАТОщад</v>
          </cell>
          <cell r="K2353" t="str">
            <v>UOLA</v>
          </cell>
          <cell r="L2353" t="str">
            <v>UOLA</v>
          </cell>
          <cell r="M2353">
            <v>14</v>
          </cell>
          <cell r="N2353">
            <v>26</v>
          </cell>
          <cell r="O2353" t="str">
            <v>Управління НБУ в Микол.обл.</v>
          </cell>
        </row>
        <row r="2354">
          <cell r="A2354">
            <v>326494</v>
          </cell>
          <cell r="B2354">
            <v>322625</v>
          </cell>
          <cell r="D2354">
            <v>0</v>
          </cell>
          <cell r="E2354">
            <v>222</v>
          </cell>
          <cell r="F2354">
            <v>0</v>
          </cell>
          <cell r="G2354" t="str">
            <v>8</v>
          </cell>
          <cell r="H2354">
            <v>769</v>
          </cell>
          <cell r="I2354" t="str">
            <v>МФ АБ "УКООПСПІЛКА"</v>
          </cell>
          <cell r="J2354" t="str">
            <v>МФ АБ "Укоопспілка"</v>
          </cell>
          <cell r="K2354" t="str">
            <v>UOJJ</v>
          </cell>
          <cell r="L2354" t="str">
            <v>UOJJ</v>
          </cell>
          <cell r="M2354">
            <v>14</v>
          </cell>
          <cell r="N2354">
            <v>26</v>
          </cell>
          <cell r="O2354" t="str">
            <v>Управління НБУ в Микол.обл.</v>
          </cell>
        </row>
        <row r="2355">
          <cell r="A2355">
            <v>326580</v>
          </cell>
          <cell r="B2355">
            <v>300142</v>
          </cell>
          <cell r="D2355">
            <v>0</v>
          </cell>
          <cell r="E2355">
            <v>18</v>
          </cell>
          <cell r="F2355">
            <v>0</v>
          </cell>
          <cell r="G2355" t="str">
            <v>8</v>
          </cell>
          <cell r="H2355">
            <v>749</v>
          </cell>
          <cell r="I2355" t="str">
            <v>МИКОЛАЇВСЬКА ФАТ"УКРІНБАНК" М.МИКОЛАЇВ</v>
          </cell>
          <cell r="J2355" t="str">
            <v>Миколаївська ФАТ"Укрінбанк"</v>
          </cell>
          <cell r="K2355" t="str">
            <v>UOIR</v>
          </cell>
          <cell r="L2355" t="str">
            <v>UOIR</v>
          </cell>
          <cell r="M2355">
            <v>14</v>
          </cell>
          <cell r="N2355">
            <v>26</v>
          </cell>
          <cell r="O2355" t="str">
            <v>Управління НБУ в Микол.обл.</v>
          </cell>
        </row>
        <row r="2356">
          <cell r="A2356">
            <v>326610</v>
          </cell>
          <cell r="B2356">
            <v>305299</v>
          </cell>
          <cell r="D2356">
            <v>0</v>
          </cell>
          <cell r="E2356">
            <v>46</v>
          </cell>
          <cell r="F2356">
            <v>0</v>
          </cell>
          <cell r="G2356" t="str">
            <v>A</v>
          </cell>
          <cell r="H2356">
            <v>765</v>
          </cell>
          <cell r="I2356" t="str">
            <v>МИКОЛАЇВСЬКЕ РУ  ПРИВАТБАНКУ</v>
          </cell>
          <cell r="J2356" t="str">
            <v>Миколаївське РУ ПриватБанку</v>
          </cell>
          <cell r="K2356" t="str">
            <v>UOJF</v>
          </cell>
          <cell r="L2356" t="str">
            <v>UOJF</v>
          </cell>
          <cell r="M2356">
            <v>14</v>
          </cell>
          <cell r="N2356">
            <v>3</v>
          </cell>
          <cell r="O2356" t="str">
            <v>Управління НБУ в Микол.обл.</v>
          </cell>
        </row>
        <row r="2357">
          <cell r="A2357">
            <v>326643</v>
          </cell>
          <cell r="B2357">
            <v>300272</v>
          </cell>
          <cell r="D2357">
            <v>0</v>
          </cell>
          <cell r="E2357">
            <v>31</v>
          </cell>
          <cell r="F2357">
            <v>0</v>
          </cell>
          <cell r="G2357" t="str">
            <v>B</v>
          </cell>
          <cell r="H2357">
            <v>771</v>
          </cell>
          <cell r="I2357" t="str">
            <v>ФІЛІЯ АБ "ЕНЕРГОБАНК" В М.МИКОЛАЄВІ</v>
          </cell>
          <cell r="J2357" t="str">
            <v>ФАБ"Енергобанк"вм.Миколаєв</v>
          </cell>
          <cell r="K2357" t="str">
            <v>UOJP</v>
          </cell>
          <cell r="L2357" t="str">
            <v>UOJP</v>
          </cell>
          <cell r="M2357">
            <v>14</v>
          </cell>
          <cell r="N2357">
            <v>26</v>
          </cell>
          <cell r="O2357" t="str">
            <v>Управління НБУ в Микол.обл.</v>
          </cell>
        </row>
        <row r="2358">
          <cell r="A2358">
            <v>326665</v>
          </cell>
          <cell r="B2358">
            <v>320702</v>
          </cell>
          <cell r="D2358">
            <v>0</v>
          </cell>
          <cell r="E2358">
            <v>277</v>
          </cell>
          <cell r="F2358">
            <v>0</v>
          </cell>
          <cell r="G2358" t="str">
            <v>8</v>
          </cell>
          <cell r="H2358">
            <v>715</v>
          </cell>
          <cell r="I2358" t="str">
            <v>СП.ФАКБ "НАЦ.КРЕДИТ" В М.МИКОЛАЇВ</v>
          </cell>
          <cell r="J2358" t="str">
            <v>Сп.ФАКБ "НК" м.Миколаїв</v>
          </cell>
          <cell r="K2358" t="str">
            <v>UOJS</v>
          </cell>
          <cell r="L2358" t="str">
            <v>UOJS</v>
          </cell>
          <cell r="M2358">
            <v>14</v>
          </cell>
          <cell r="N2358">
            <v>26</v>
          </cell>
          <cell r="O2358" t="str">
            <v>Управління НБУ в Микол.обл.</v>
          </cell>
        </row>
        <row r="2359">
          <cell r="A2359">
            <v>326706</v>
          </cell>
          <cell r="B2359">
            <v>322603</v>
          </cell>
          <cell r="D2359">
            <v>0</v>
          </cell>
          <cell r="E2359">
            <v>216</v>
          </cell>
          <cell r="F2359">
            <v>0</v>
          </cell>
          <cell r="G2359" t="str">
            <v>8</v>
          </cell>
          <cell r="H2359">
            <v>732</v>
          </cell>
          <cell r="I2359" t="str">
            <v>ЮФВАТБАНКУ"БІГ ЕНЕРГІЯ"М.ЮЖНОУКРАЇНСЬК</v>
          </cell>
          <cell r="J2359" t="str">
            <v>ЮФ ВАТ Банку "БІГ Енергія"</v>
          </cell>
          <cell r="K2359" t="str">
            <v>UOJL</v>
          </cell>
          <cell r="L2359" t="str">
            <v>UOJL</v>
          </cell>
          <cell r="M2359">
            <v>14</v>
          </cell>
          <cell r="N2359">
            <v>26</v>
          </cell>
          <cell r="O2359" t="str">
            <v>Управління НБУ в Микол.обл.</v>
          </cell>
        </row>
        <row r="2360">
          <cell r="A2360">
            <v>326739</v>
          </cell>
          <cell r="B2360">
            <v>322313</v>
          </cell>
          <cell r="D2360">
            <v>0</v>
          </cell>
          <cell r="E2360">
            <v>2</v>
          </cell>
          <cell r="F2360">
            <v>0</v>
          </cell>
          <cell r="G2360" t="str">
            <v>2</v>
          </cell>
          <cell r="H2360">
            <v>201</v>
          </cell>
          <cell r="I2360" t="str">
            <v>Ф-Я ВАТ "УКРЕКСІМБАНК", МИКОЛАЇВ</v>
          </cell>
          <cell r="J2360" t="str">
            <v>Ф-я Укрексімбанк, Миколаїв</v>
          </cell>
          <cell r="K2360" t="str">
            <v>UOGA</v>
          </cell>
          <cell r="L2360" t="str">
            <v>UOGA</v>
          </cell>
          <cell r="M2360">
            <v>14</v>
          </cell>
          <cell r="N2360">
            <v>26</v>
          </cell>
          <cell r="O2360" t="str">
            <v>Управління НБУ в Микол.обл.</v>
          </cell>
        </row>
        <row r="2361">
          <cell r="A2361">
            <v>326751</v>
          </cell>
          <cell r="B2361">
            <v>328209</v>
          </cell>
          <cell r="D2361">
            <v>0</v>
          </cell>
          <cell r="E2361">
            <v>106</v>
          </cell>
          <cell r="F2361">
            <v>0</v>
          </cell>
          <cell r="G2361" t="str">
            <v>8</v>
          </cell>
          <cell r="H2361">
            <v>708</v>
          </cell>
          <cell r="I2361" t="str">
            <v>ФІЛІЯ АБ "ПІВДЕННИЙ" В М.МИКОЛАЄВІ</v>
          </cell>
          <cell r="J2361" t="str">
            <v>ФАБ"ПІВДЕННИЙ"в м.Миколаєві</v>
          </cell>
          <cell r="K2361" t="str">
            <v>UOJV</v>
          </cell>
          <cell r="L2361" t="str">
            <v>UOJV</v>
          </cell>
          <cell r="M2361">
            <v>14</v>
          </cell>
          <cell r="N2361">
            <v>15</v>
          </cell>
          <cell r="O2361" t="str">
            <v>Управління НБУ в Микол.обл.</v>
          </cell>
        </row>
        <row r="2362">
          <cell r="A2362">
            <v>326762</v>
          </cell>
          <cell r="B2362">
            <v>325912</v>
          </cell>
          <cell r="D2362">
            <v>0</v>
          </cell>
          <cell r="E2362">
            <v>88</v>
          </cell>
          <cell r="F2362">
            <v>0</v>
          </cell>
          <cell r="G2362" t="str">
            <v>B</v>
          </cell>
          <cell r="H2362">
            <v>770</v>
          </cell>
          <cell r="I2362" t="str">
            <v>Миколаївська філія ВАТ "КРЕДОБАНК"</v>
          </cell>
          <cell r="J2362" t="str">
            <v>Микол.філія ВАТ "КРЕДОБАНК"</v>
          </cell>
          <cell r="K2362" t="str">
            <v>UOJK</v>
          </cell>
          <cell r="L2362" t="str">
            <v>UOJK</v>
          </cell>
          <cell r="M2362">
            <v>14</v>
          </cell>
          <cell r="N2362">
            <v>13</v>
          </cell>
          <cell r="O2362" t="str">
            <v>Управління НБУ в Микол.обл.</v>
          </cell>
        </row>
        <row r="2363">
          <cell r="A2363">
            <v>326773</v>
          </cell>
          <cell r="B2363">
            <v>300926</v>
          </cell>
          <cell r="D2363">
            <v>0</v>
          </cell>
          <cell r="E2363">
            <v>899</v>
          </cell>
          <cell r="F2363">
            <v>0</v>
          </cell>
          <cell r="G2363" t="str">
            <v>8</v>
          </cell>
          <cell r="H2363">
            <v>856</v>
          </cell>
          <cell r="I2363" t="str">
            <v>ФАТ "УФГ" У М. МИКОЛАЄВІ</v>
          </cell>
          <cell r="J2363" t="str">
            <v>ФАТ "УФГ", м.Миколаїв</v>
          </cell>
          <cell r="K2363" t="str">
            <v>UOW1</v>
          </cell>
          <cell r="L2363" t="str">
            <v>U1WF</v>
          </cell>
          <cell r="M2363">
            <v>14</v>
          </cell>
          <cell r="N2363">
            <v>26</v>
          </cell>
          <cell r="O2363" t="str">
            <v>Управління НБУ в Микол.обл.</v>
          </cell>
        </row>
        <row r="2364">
          <cell r="A2364">
            <v>326784</v>
          </cell>
          <cell r="B2364">
            <v>328168</v>
          </cell>
          <cell r="D2364">
            <v>0</v>
          </cell>
          <cell r="E2364">
            <v>105</v>
          </cell>
          <cell r="F2364">
            <v>0</v>
          </cell>
          <cell r="G2364" t="str">
            <v>B</v>
          </cell>
          <cell r="H2364">
            <v>714</v>
          </cell>
          <cell r="I2364" t="str">
            <v>ФІЛІЯ ВАТ "МТБ" У М.МИКОЛАЄВІ</v>
          </cell>
          <cell r="J2364" t="str">
            <v>ФВАТ "МТБ", МИКОЛАЇВ</v>
          </cell>
          <cell r="K2364" t="str">
            <v>UOJW</v>
          </cell>
          <cell r="L2364" t="str">
            <v>UOJW</v>
          </cell>
          <cell r="M2364">
            <v>14</v>
          </cell>
          <cell r="N2364">
            <v>15</v>
          </cell>
          <cell r="O2364" t="str">
            <v>Управління НБУ в Микол.обл.</v>
          </cell>
        </row>
        <row r="2365">
          <cell r="A2365">
            <v>326803</v>
          </cell>
          <cell r="B2365">
            <v>320003</v>
          </cell>
          <cell r="D2365">
            <v>0</v>
          </cell>
          <cell r="E2365">
            <v>225</v>
          </cell>
          <cell r="F2365">
            <v>0</v>
          </cell>
          <cell r="G2365" t="str">
            <v>B</v>
          </cell>
          <cell r="H2365">
            <v>713</v>
          </cell>
          <cell r="I2365" t="str">
            <v>Ф ВАТ КБ"НАДРА" МИК.РУ М.МИКОЛАЇВ</v>
          </cell>
          <cell r="J2365" t="str">
            <v>ВАТКБ"Надра"Миколаїв. РУ</v>
          </cell>
          <cell r="K2365" t="str">
            <v>UOJX</v>
          </cell>
          <cell r="L2365" t="str">
            <v>UOJX</v>
          </cell>
          <cell r="M2365">
            <v>14</v>
          </cell>
          <cell r="N2365">
            <v>26</v>
          </cell>
          <cell r="O2365" t="str">
            <v>Управління НБУ в Микол.обл.</v>
          </cell>
        </row>
        <row r="2366">
          <cell r="A2366">
            <v>326814</v>
          </cell>
          <cell r="B2366">
            <v>321228</v>
          </cell>
          <cell r="D2366">
            <v>0</v>
          </cell>
          <cell r="E2366">
            <v>68</v>
          </cell>
          <cell r="F2366">
            <v>0</v>
          </cell>
          <cell r="G2366" t="str">
            <v>8</v>
          </cell>
          <cell r="H2366">
            <v>727</v>
          </cell>
          <cell r="I2366" t="str">
            <v>МИКОЛАЇВ.Ф.ТОВ"УКРПРОМБАНК",М.МИКОЛАЇВ</v>
          </cell>
          <cell r="J2366" t="str">
            <v>МФ ТОВ "Укрпромбанк"</v>
          </cell>
          <cell r="K2366" t="str">
            <v>UOJY</v>
          </cell>
          <cell r="L2366" t="str">
            <v>UOJY</v>
          </cell>
          <cell r="M2366">
            <v>14</v>
          </cell>
          <cell r="N2366">
            <v>26</v>
          </cell>
          <cell r="O2366" t="str">
            <v>Управління НБУ в Микол.обл.</v>
          </cell>
        </row>
        <row r="2367">
          <cell r="A2367">
            <v>326825</v>
          </cell>
          <cell r="B2367">
            <v>328384</v>
          </cell>
          <cell r="D2367">
            <v>0</v>
          </cell>
          <cell r="E2367">
            <v>258</v>
          </cell>
          <cell r="F2367">
            <v>0</v>
          </cell>
          <cell r="G2367" t="str">
            <v>8</v>
          </cell>
          <cell r="H2367">
            <v>728</v>
          </cell>
          <cell r="I2367" t="str">
            <v>ФІЛІЯ АКБ "ІМЕКСБАНК" У М.МИКОЛАЄВІ</v>
          </cell>
          <cell r="J2367" t="str">
            <v>МИКОЛАЇВСЬФ АКБ "ІМЕКСБАНК"</v>
          </cell>
          <cell r="K2367" t="str">
            <v>UOJZ</v>
          </cell>
          <cell r="L2367" t="str">
            <v>UOJZ</v>
          </cell>
          <cell r="M2367">
            <v>14</v>
          </cell>
          <cell r="N2367">
            <v>15</v>
          </cell>
          <cell r="O2367" t="str">
            <v>Управління НБУ в Микол.обл.</v>
          </cell>
        </row>
        <row r="2368">
          <cell r="A2368">
            <v>326892</v>
          </cell>
          <cell r="B2368">
            <v>353489</v>
          </cell>
          <cell r="D2368">
            <v>0</v>
          </cell>
          <cell r="E2368">
            <v>133</v>
          </cell>
          <cell r="F2368">
            <v>0</v>
          </cell>
          <cell r="G2368" t="str">
            <v>8</v>
          </cell>
          <cell r="H2368">
            <v>709</v>
          </cell>
          <cell r="I2368" t="str">
            <v>МИКОЛАЇВСЬКА ФІЛІЯ АБ "ПРИВАТІНВЕСТ"</v>
          </cell>
          <cell r="J2368" t="str">
            <v>Миколаївська ф.Приватінвест</v>
          </cell>
          <cell r="K2368" t="str">
            <v>UOKB</v>
          </cell>
          <cell r="L2368" t="str">
            <v>UOKB</v>
          </cell>
          <cell r="M2368">
            <v>14</v>
          </cell>
          <cell r="N2368">
            <v>24</v>
          </cell>
          <cell r="O2368" t="str">
            <v>Управління НБУ в Микол.обл.</v>
          </cell>
        </row>
        <row r="2369">
          <cell r="A2369">
            <v>326911</v>
          </cell>
          <cell r="B2369">
            <v>300528</v>
          </cell>
          <cell r="D2369">
            <v>0</v>
          </cell>
          <cell r="E2369">
            <v>296</v>
          </cell>
          <cell r="F2369">
            <v>0</v>
          </cell>
          <cell r="G2369" t="str">
            <v>F</v>
          </cell>
          <cell r="H2369">
            <v>724</v>
          </cell>
          <cell r="I2369" t="str">
            <v>ФІЛІЯ ЗАТ "ОТП БАНК", М.МИКОЛАЇВ</v>
          </cell>
          <cell r="J2369" t="str">
            <v>Філія ЗАТ "ОТП Банк"</v>
          </cell>
          <cell r="K2369" t="str">
            <v>UOKD</v>
          </cell>
          <cell r="L2369" t="str">
            <v>UOKD</v>
          </cell>
          <cell r="M2369">
            <v>14</v>
          </cell>
          <cell r="N2369">
            <v>26</v>
          </cell>
          <cell r="O2369" t="str">
            <v>Управління НБУ в Микол.обл.</v>
          </cell>
        </row>
        <row r="2370">
          <cell r="A2370">
            <v>326922</v>
          </cell>
          <cell r="B2370">
            <v>300249</v>
          </cell>
          <cell r="D2370">
            <v>0</v>
          </cell>
          <cell r="E2370">
            <v>37</v>
          </cell>
          <cell r="F2370">
            <v>0</v>
          </cell>
          <cell r="G2370" t="str">
            <v>8</v>
          </cell>
          <cell r="H2370">
            <v>712</v>
          </cell>
          <cell r="I2370" t="str">
            <v>ФІЛІЯ АБ "БРОКБІЗНЕСБАНК", М.МИКОЛАЇВ</v>
          </cell>
          <cell r="J2370" t="str">
            <v>МФ АБ "БРОКБІЗНЕСБАНК"</v>
          </cell>
          <cell r="K2370" t="str">
            <v>UOKE</v>
          </cell>
          <cell r="L2370" t="str">
            <v>UOKE</v>
          </cell>
          <cell r="M2370">
            <v>14</v>
          </cell>
          <cell r="N2370">
            <v>26</v>
          </cell>
          <cell r="O2370" t="str">
            <v>Управління НБУ в Микол.обл.</v>
          </cell>
        </row>
        <row r="2371">
          <cell r="A2371">
            <v>326933</v>
          </cell>
          <cell r="B2371">
            <v>300131</v>
          </cell>
          <cell r="D2371">
            <v>0</v>
          </cell>
          <cell r="E2371">
            <v>17</v>
          </cell>
          <cell r="F2371">
            <v>0</v>
          </cell>
          <cell r="G2371" t="str">
            <v>8</v>
          </cell>
          <cell r="H2371">
            <v>784</v>
          </cell>
          <cell r="I2371" t="str">
            <v>Ф "ПРУ "ФІНАНСИ ТА КРЕДИТ", М.МИКОЛАЇВ</v>
          </cell>
          <cell r="J2371" t="str">
            <v>Ф.ПРУБанк Фінанси та Кедит</v>
          </cell>
          <cell r="K2371" t="str">
            <v>UOKL</v>
          </cell>
          <cell r="L2371" t="str">
            <v>UOKL</v>
          </cell>
          <cell r="M2371">
            <v>14</v>
          </cell>
          <cell r="N2371">
            <v>26</v>
          </cell>
          <cell r="O2371" t="str">
            <v>Управління НБУ в Микол.обл.</v>
          </cell>
        </row>
        <row r="2372">
          <cell r="A2372">
            <v>326944</v>
          </cell>
          <cell r="B2372">
            <v>300614</v>
          </cell>
          <cell r="D2372">
            <v>0</v>
          </cell>
          <cell r="E2372">
            <v>171</v>
          </cell>
          <cell r="F2372">
            <v>0</v>
          </cell>
          <cell r="G2372" t="str">
            <v>8</v>
          </cell>
          <cell r="H2372">
            <v>743</v>
          </cell>
          <cell r="I2372" t="str">
            <v>ФІЛ.МИК.Д.АТ"ІНДЕКС-Б" В М.МИКОЛАЇВ</v>
          </cell>
          <cell r="J2372" t="str">
            <v>Філ.Мик.Д.АТ"ІНДЕКС-БАНК"</v>
          </cell>
          <cell r="K2372" t="str">
            <v>UOKU</v>
          </cell>
          <cell r="L2372" t="str">
            <v>UOKU</v>
          </cell>
          <cell r="M2372">
            <v>14</v>
          </cell>
          <cell r="N2372">
            <v>26</v>
          </cell>
          <cell r="O2372" t="str">
            <v>Управління НБУ в Микол.обл.</v>
          </cell>
        </row>
        <row r="2373">
          <cell r="A2373">
            <v>326955</v>
          </cell>
          <cell r="B2373">
            <v>380623</v>
          </cell>
          <cell r="D2373">
            <v>0</v>
          </cell>
          <cell r="E2373">
            <v>312</v>
          </cell>
          <cell r="F2373">
            <v>0</v>
          </cell>
          <cell r="G2373" t="str">
            <v>8</v>
          </cell>
          <cell r="H2373">
            <v>799</v>
          </cell>
          <cell r="I2373" t="str">
            <v>ФІЛІЯ ТОВ "СТОЛИЦЯ",УМ.МИКОЛАЄВІ</v>
          </cell>
          <cell r="J2373" t="str">
            <v>ФТОВ"Столиця" у м.Миколаєві</v>
          </cell>
          <cell r="K2373" t="str">
            <v>UONF</v>
          </cell>
          <cell r="L2373" t="str">
            <v>UONF</v>
          </cell>
          <cell r="M2373">
            <v>14</v>
          </cell>
          <cell r="N2373">
            <v>26</v>
          </cell>
          <cell r="O2373" t="str">
            <v>Управління НБУ в Микол.обл.</v>
          </cell>
        </row>
        <row r="2374">
          <cell r="A2374">
            <v>326988</v>
          </cell>
          <cell r="B2374">
            <v>322948</v>
          </cell>
          <cell r="D2374">
            <v>0</v>
          </cell>
          <cell r="E2374">
            <v>248</v>
          </cell>
          <cell r="F2374">
            <v>0</v>
          </cell>
          <cell r="G2374" t="str">
            <v>B</v>
          </cell>
          <cell r="H2374">
            <v>705</v>
          </cell>
          <cell r="I2374" t="str">
            <v>МИКОЛАЇВСЬКА ФАКБ "ФОРУМ"  М.МИКОЛАЇВ</v>
          </cell>
          <cell r="J2374" t="str">
            <v>Миколаївська Ф АКБ "Форум"</v>
          </cell>
          <cell r="K2374" t="str">
            <v>UOJR</v>
          </cell>
          <cell r="L2374" t="str">
            <v>UOJR</v>
          </cell>
          <cell r="M2374">
            <v>14</v>
          </cell>
          <cell r="N2374">
            <v>26</v>
          </cell>
          <cell r="O2374" t="str">
            <v>Управління НБУ в Микол.обл.</v>
          </cell>
        </row>
        <row r="2375">
          <cell r="A2375">
            <v>328016</v>
          </cell>
          <cell r="B2375">
            <v>300023</v>
          </cell>
          <cell r="D2375">
            <v>0</v>
          </cell>
          <cell r="E2375">
            <v>5</v>
          </cell>
          <cell r="F2375">
            <v>0</v>
          </cell>
          <cell r="G2375" t="str">
            <v>5</v>
          </cell>
          <cell r="H2375">
            <v>501</v>
          </cell>
          <cell r="I2375" t="str">
            <v>ОДЕСЬКА ОБЛ.Ф.АКБ "УСБ" М.ОДЕСА</v>
          </cell>
          <cell r="J2375" t="str">
            <v>Одес.обл.філія АКБ "УСБ"</v>
          </cell>
          <cell r="K2375" t="str">
            <v>UPCA</v>
          </cell>
          <cell r="L2375" t="str">
            <v>UPCA</v>
          </cell>
          <cell r="M2375">
            <v>15</v>
          </cell>
          <cell r="N2375">
            <v>26</v>
          </cell>
          <cell r="O2375" t="str">
            <v>Управління НБУ в Одес.обл.</v>
          </cell>
        </row>
        <row r="2376">
          <cell r="A2376">
            <v>328027</v>
          </cell>
          <cell r="B2376">
            <v>300001</v>
          </cell>
          <cell r="D2376">
            <v>0</v>
          </cell>
          <cell r="E2376">
            <v>1</v>
          </cell>
          <cell r="F2376">
            <v>0</v>
          </cell>
          <cell r="G2376" t="str">
            <v>1</v>
          </cell>
          <cell r="H2376">
            <v>108</v>
          </cell>
          <cell r="I2376" t="str">
            <v>УПРАВЛІННЯ НБУ В ОДЕСЬКІЙ ОБЛАСТІ</v>
          </cell>
          <cell r="J2376" t="str">
            <v>Упр. НБУ в Одеській обл.</v>
          </cell>
          <cell r="K2376" t="str">
            <v>UPHA</v>
          </cell>
          <cell r="L2376" t="str">
            <v>UPH0</v>
          </cell>
          <cell r="M2376">
            <v>15</v>
          </cell>
          <cell r="N2376">
            <v>27</v>
          </cell>
          <cell r="O2376" t="str">
            <v>Управління НБУ в Одес.обл.</v>
          </cell>
        </row>
        <row r="2377">
          <cell r="A2377">
            <v>328094</v>
          </cell>
          <cell r="B2377">
            <v>328210</v>
          </cell>
          <cell r="D2377">
            <v>0</v>
          </cell>
          <cell r="E2377">
            <v>109</v>
          </cell>
          <cell r="F2377">
            <v>0</v>
          </cell>
          <cell r="G2377" t="str">
            <v>8</v>
          </cell>
          <cell r="H2377">
            <v>701</v>
          </cell>
          <cell r="I2377" t="str">
            <v>ФАКБ "ІНВЕСТБАНК", М.ОДЕСА</v>
          </cell>
          <cell r="J2377" t="str">
            <v>ФАКБ "Інвестбанк" у м Одеса</v>
          </cell>
          <cell r="K2377" t="str">
            <v>UPIW</v>
          </cell>
          <cell r="L2377" t="str">
            <v>UPIW</v>
          </cell>
          <cell r="M2377">
            <v>15</v>
          </cell>
          <cell r="N2377">
            <v>15</v>
          </cell>
          <cell r="O2377" t="str">
            <v>Управління НБУ в Одес.обл.</v>
          </cell>
        </row>
        <row r="2378">
          <cell r="A2378">
            <v>328102</v>
          </cell>
          <cell r="B2378">
            <v>328102</v>
          </cell>
          <cell r="C2378" t="str">
            <v>АКБ "Одеса-Банк"</v>
          </cell>
          <cell r="D2378">
            <v>110</v>
          </cell>
          <cell r="E2378">
            <v>110</v>
          </cell>
          <cell r="F2378">
            <v>0</v>
          </cell>
          <cell r="G2378" t="str">
            <v>8</v>
          </cell>
          <cell r="H2378">
            <v>712</v>
          </cell>
          <cell r="I2378" t="str">
            <v>АКБ "ОДЕСА-БАНК", М.ОДЕСА</v>
          </cell>
          <cell r="J2378" t="str">
            <v>АКБ "Одеса-Банк"</v>
          </cell>
          <cell r="K2378" t="str">
            <v>UPIA</v>
          </cell>
          <cell r="L2378" t="str">
            <v>UPIA</v>
          </cell>
          <cell r="M2378">
            <v>15</v>
          </cell>
          <cell r="N2378">
            <v>15</v>
          </cell>
          <cell r="O2378" t="str">
            <v>Управління НБУ в Одес.обл.</v>
          </cell>
        </row>
        <row r="2379">
          <cell r="A2379">
            <v>328124</v>
          </cell>
          <cell r="B2379">
            <v>300012</v>
          </cell>
          <cell r="D2379">
            <v>0</v>
          </cell>
          <cell r="E2379">
            <v>3</v>
          </cell>
          <cell r="F2379">
            <v>0</v>
          </cell>
          <cell r="G2379" t="str">
            <v>3</v>
          </cell>
          <cell r="H2379">
            <v>307</v>
          </cell>
          <cell r="I2379" t="str">
            <v>Ф."В.ПІБ В М.ІЛЛІЧІВСЬК ОДЕСЬКОЇ ОБЛ."</v>
          </cell>
          <cell r="J2379" t="str">
            <v>Ф.Від.ПІБ,м.Іллічівськ Од.</v>
          </cell>
          <cell r="K2379" t="str">
            <v>UPAE</v>
          </cell>
          <cell r="L2379" t="str">
            <v>UPA0</v>
          </cell>
          <cell r="M2379">
            <v>15</v>
          </cell>
          <cell r="N2379">
            <v>26</v>
          </cell>
          <cell r="O2379" t="str">
            <v>Управління НБУ в Одес.обл.</v>
          </cell>
        </row>
        <row r="2380">
          <cell r="A2380">
            <v>328135</v>
          </cell>
          <cell r="B2380">
            <v>300012</v>
          </cell>
          <cell r="D2380">
            <v>0</v>
          </cell>
          <cell r="E2380">
            <v>3</v>
          </cell>
          <cell r="F2380">
            <v>0</v>
          </cell>
          <cell r="G2380" t="str">
            <v>3</v>
          </cell>
          <cell r="H2380">
            <v>311</v>
          </cell>
          <cell r="I2380" t="str">
            <v>Ф."ВІДДІЛЕННЯ ПРОМІНВЕСТБАНКУ,М.ОДЕСА"</v>
          </cell>
          <cell r="J2380" t="str">
            <v>Ф."ВІДДІЛЕННЯ ПІБ, М.ОДЕСА"</v>
          </cell>
          <cell r="K2380" t="str">
            <v>UPAA</v>
          </cell>
          <cell r="L2380" t="str">
            <v>UPA0</v>
          </cell>
          <cell r="M2380">
            <v>15</v>
          </cell>
          <cell r="N2380">
            <v>26</v>
          </cell>
          <cell r="O2380" t="str">
            <v>Управління НБУ в Одес.обл.</v>
          </cell>
        </row>
        <row r="2381">
          <cell r="A2381">
            <v>328168</v>
          </cell>
          <cell r="B2381">
            <v>328168</v>
          </cell>
          <cell r="C2381" t="str">
            <v>ВАТ "МТБ"</v>
          </cell>
          <cell r="D2381">
            <v>105</v>
          </cell>
          <cell r="E2381">
            <v>105</v>
          </cell>
          <cell r="F2381">
            <v>0</v>
          </cell>
          <cell r="G2381" t="str">
            <v>B</v>
          </cell>
          <cell r="H2381">
            <v>705</v>
          </cell>
          <cell r="I2381" t="str">
            <v>ВАТ "МТБ", М. IЛЛІЧІВСЬК</v>
          </cell>
          <cell r="J2381" t="str">
            <v>ВАТ "МТБ"</v>
          </cell>
          <cell r="K2381" t="str">
            <v>UPIE</v>
          </cell>
          <cell r="L2381" t="str">
            <v>UPIE</v>
          </cell>
          <cell r="M2381">
            <v>15</v>
          </cell>
          <cell r="N2381">
            <v>15</v>
          </cell>
          <cell r="O2381" t="str">
            <v>Управління НБУ в Одес.обл.</v>
          </cell>
        </row>
        <row r="2382">
          <cell r="A2382">
            <v>328180</v>
          </cell>
          <cell r="B2382">
            <v>328180</v>
          </cell>
          <cell r="C2382" t="str">
            <v>АКБ"ПОРТО-ФРАНКО"</v>
          </cell>
          <cell r="D2382">
            <v>107</v>
          </cell>
          <cell r="E2382">
            <v>107</v>
          </cell>
          <cell r="F2382">
            <v>0</v>
          </cell>
          <cell r="G2382" t="str">
            <v>8</v>
          </cell>
          <cell r="H2382">
            <v>707</v>
          </cell>
          <cell r="I2382" t="str">
            <v>АКБ "ПОРТО-ФРАНКО", М.ОДЕСА</v>
          </cell>
          <cell r="J2382" t="str">
            <v>АКБ"ПОРТО-ФРАНКО"</v>
          </cell>
          <cell r="K2382" t="str">
            <v>UPIF</v>
          </cell>
          <cell r="L2382" t="str">
            <v>UPIF</v>
          </cell>
          <cell r="M2382">
            <v>15</v>
          </cell>
          <cell r="N2382">
            <v>15</v>
          </cell>
          <cell r="O2382" t="str">
            <v>Управління НБУ в Одес.обл.</v>
          </cell>
        </row>
        <row r="2383">
          <cell r="A2383">
            <v>328191</v>
          </cell>
          <cell r="B2383">
            <v>334851</v>
          </cell>
          <cell r="D2383">
            <v>0</v>
          </cell>
          <cell r="E2383">
            <v>115</v>
          </cell>
          <cell r="F2383">
            <v>0</v>
          </cell>
          <cell r="G2383" t="str">
            <v>8</v>
          </cell>
          <cell r="H2383">
            <v>724</v>
          </cell>
          <cell r="I2383" t="str">
            <v>ФІЛІЯ ЗАТ "ПУМБ" В М.ОДЕСІ</v>
          </cell>
          <cell r="J2383" t="str">
            <v>Філія ЗАТ "ПУМБ" в м. Одесі</v>
          </cell>
          <cell r="K2383" t="str">
            <v>UPIX</v>
          </cell>
          <cell r="L2383" t="str">
            <v>UPIX</v>
          </cell>
          <cell r="M2383">
            <v>15</v>
          </cell>
          <cell r="N2383">
            <v>4</v>
          </cell>
          <cell r="O2383" t="str">
            <v>Управління НБУ в Одес.обл.</v>
          </cell>
        </row>
        <row r="2384">
          <cell r="A2384">
            <v>328209</v>
          </cell>
          <cell r="B2384">
            <v>328209</v>
          </cell>
          <cell r="C2384" t="str">
            <v>Акціонерний банк"Південний"</v>
          </cell>
          <cell r="D2384">
            <v>106</v>
          </cell>
          <cell r="E2384">
            <v>106</v>
          </cell>
          <cell r="F2384">
            <v>0</v>
          </cell>
          <cell r="G2384" t="str">
            <v>8</v>
          </cell>
          <cell r="H2384">
            <v>706</v>
          </cell>
          <cell r="I2384" t="str">
            <v>АКЦІОНЕРНИЙ БАНК "ПІВДЕННИЙ", М. ОДЕСА</v>
          </cell>
          <cell r="J2384" t="str">
            <v>Акціонерний банк"Південний"</v>
          </cell>
          <cell r="K2384" t="str">
            <v>UPII</v>
          </cell>
          <cell r="L2384" t="str">
            <v>UPII</v>
          </cell>
          <cell r="M2384">
            <v>15</v>
          </cell>
          <cell r="N2384">
            <v>15</v>
          </cell>
          <cell r="O2384" t="str">
            <v>Управління НБУ в Одес.обл.</v>
          </cell>
        </row>
        <row r="2385">
          <cell r="A2385">
            <v>328210</v>
          </cell>
          <cell r="B2385">
            <v>328210</v>
          </cell>
          <cell r="C2385" t="str">
            <v>АКБ "Інвестбанк"</v>
          </cell>
          <cell r="D2385">
            <v>109</v>
          </cell>
          <cell r="E2385">
            <v>109</v>
          </cell>
          <cell r="F2385">
            <v>0</v>
          </cell>
          <cell r="G2385" t="str">
            <v>8</v>
          </cell>
          <cell r="H2385">
            <v>710</v>
          </cell>
          <cell r="I2385" t="str">
            <v>АКБ "ІНВЕСТБАНК", М.ОДЕСА</v>
          </cell>
          <cell r="J2385" t="str">
            <v>АКБ "Інвестбанк"</v>
          </cell>
          <cell r="K2385" t="str">
            <v>UPIJ</v>
          </cell>
          <cell r="L2385" t="str">
            <v>UPIJ</v>
          </cell>
          <cell r="M2385">
            <v>15</v>
          </cell>
          <cell r="N2385">
            <v>15</v>
          </cell>
          <cell r="O2385" t="str">
            <v>Управління НБУ в Одес.обл.</v>
          </cell>
        </row>
        <row r="2386">
          <cell r="A2386">
            <v>328351</v>
          </cell>
          <cell r="B2386">
            <v>300335</v>
          </cell>
          <cell r="D2386">
            <v>0</v>
          </cell>
          <cell r="E2386">
            <v>36</v>
          </cell>
          <cell r="F2386">
            <v>0</v>
          </cell>
          <cell r="G2386" t="str">
            <v>7</v>
          </cell>
          <cell r="H2386">
            <v>737</v>
          </cell>
          <cell r="I2386" t="str">
            <v>ОДЕС.ОД"РАЙФФАЙЗЕН БАНК АВАЛЬ",М.ОДЕСА</v>
          </cell>
          <cell r="J2386" t="str">
            <v>ОД. "Райффайзен Банк Аваль"</v>
          </cell>
          <cell r="K2386" t="str">
            <v>UPJG</v>
          </cell>
          <cell r="L2386" t="str">
            <v>UPJG</v>
          </cell>
          <cell r="M2386">
            <v>15</v>
          </cell>
          <cell r="N2386">
            <v>26</v>
          </cell>
          <cell r="O2386" t="str">
            <v>Управління НБУ в Одес.обл.</v>
          </cell>
        </row>
        <row r="2387">
          <cell r="A2387">
            <v>328384</v>
          </cell>
          <cell r="B2387">
            <v>328384</v>
          </cell>
          <cell r="C2387" t="str">
            <v>АКБ "ІМЕКСБАНК"</v>
          </cell>
          <cell r="D2387">
            <v>258</v>
          </cell>
          <cell r="E2387">
            <v>258</v>
          </cell>
          <cell r="F2387">
            <v>0</v>
          </cell>
          <cell r="G2387" t="str">
            <v>8</v>
          </cell>
          <cell r="H2387">
            <v>727</v>
          </cell>
          <cell r="I2387" t="str">
            <v>АКБ "ІМЕКСБАНК", М.ОДЕСА</v>
          </cell>
          <cell r="J2387" t="str">
            <v>АКБ "ІМЕКСБАНК"</v>
          </cell>
          <cell r="K2387" t="str">
            <v>UPJA</v>
          </cell>
          <cell r="L2387" t="str">
            <v>UPJA</v>
          </cell>
          <cell r="M2387">
            <v>15</v>
          </cell>
          <cell r="N2387">
            <v>15</v>
          </cell>
          <cell r="O2387" t="str">
            <v>Управління НБУ в Одес.обл.</v>
          </cell>
        </row>
        <row r="2388">
          <cell r="A2388">
            <v>328458</v>
          </cell>
          <cell r="B2388">
            <v>300012</v>
          </cell>
          <cell r="D2388">
            <v>0</v>
          </cell>
          <cell r="E2388">
            <v>3</v>
          </cell>
          <cell r="F2388">
            <v>0</v>
          </cell>
          <cell r="G2388" t="str">
            <v>3</v>
          </cell>
          <cell r="H2388">
            <v>301</v>
          </cell>
          <cell r="I2388" t="str">
            <v>Ф."В.ПІБ В М.Б-ДНІСТРОВСЬКИЙ ОДЕС.ОБЛ"</v>
          </cell>
          <cell r="J2388" t="str">
            <v>Ф.Від.ПІБ м.Б.-Дністр.Од.об</v>
          </cell>
          <cell r="K2388" t="str">
            <v>UPAB</v>
          </cell>
          <cell r="L2388" t="str">
            <v>UPA0</v>
          </cell>
          <cell r="M2388">
            <v>15</v>
          </cell>
          <cell r="N2388">
            <v>26</v>
          </cell>
          <cell r="O2388" t="str">
            <v>Управління НБУ в Одес.обл.</v>
          </cell>
        </row>
        <row r="2389">
          <cell r="A2389">
            <v>328522</v>
          </cell>
          <cell r="B2389">
            <v>300012</v>
          </cell>
          <cell r="D2389">
            <v>0</v>
          </cell>
          <cell r="E2389">
            <v>3</v>
          </cell>
          <cell r="F2389">
            <v>0</v>
          </cell>
          <cell r="G2389" t="str">
            <v>3</v>
          </cell>
          <cell r="H2389">
            <v>318</v>
          </cell>
          <cell r="I2389" t="str">
            <v>Ф."ВІД.ПІБ В М.КОТОВСЬК ОДЕСЬКОЇ ОБЛ."</v>
          </cell>
          <cell r="J2389" t="str">
            <v>Ф.Від.ПІБ м.Котовськ Од.об.</v>
          </cell>
          <cell r="K2389" t="str">
            <v>UPAI</v>
          </cell>
          <cell r="L2389" t="str">
            <v>UPA0</v>
          </cell>
          <cell r="M2389">
            <v>15</v>
          </cell>
          <cell r="N2389">
            <v>26</v>
          </cell>
          <cell r="O2389" t="str">
            <v>Управління НБУ в Одес.обл.</v>
          </cell>
        </row>
        <row r="2390">
          <cell r="A2390">
            <v>328588</v>
          </cell>
          <cell r="B2390">
            <v>320478</v>
          </cell>
          <cell r="D2390">
            <v>0</v>
          </cell>
          <cell r="E2390">
            <v>274</v>
          </cell>
          <cell r="F2390">
            <v>0</v>
          </cell>
          <cell r="G2390" t="str">
            <v>8</v>
          </cell>
          <cell r="H2390">
            <v>718</v>
          </cell>
          <cell r="I2390" t="str">
            <v>ДРУГА ОД.ФВАТ АБ"УКРГАЗБАНК",М.ОДЕСА</v>
          </cell>
          <cell r="J2390" t="str">
            <v>Друга ОФ ВАТАБ "Укргазбанк"</v>
          </cell>
          <cell r="K2390" t="str">
            <v>UPIP</v>
          </cell>
          <cell r="L2390" t="str">
            <v>UPIP</v>
          </cell>
          <cell r="M2390">
            <v>15</v>
          </cell>
          <cell r="N2390">
            <v>26</v>
          </cell>
          <cell r="O2390" t="str">
            <v>Управління НБУ в Одес.обл.</v>
          </cell>
        </row>
        <row r="2391">
          <cell r="A2391">
            <v>328599</v>
          </cell>
          <cell r="B2391">
            <v>328599</v>
          </cell>
          <cell r="C2391" t="str">
            <v>ТОВ "ФІНРОСТБАНК"</v>
          </cell>
          <cell r="D2391">
            <v>167</v>
          </cell>
          <cell r="E2391">
            <v>167</v>
          </cell>
          <cell r="F2391">
            <v>0</v>
          </cell>
          <cell r="G2391" t="str">
            <v>8</v>
          </cell>
          <cell r="H2391">
            <v>719</v>
          </cell>
          <cell r="I2391" t="str">
            <v>ТОВ "ФІНРОСТБАНК", М.ОДЕСА</v>
          </cell>
          <cell r="J2391" t="str">
            <v>ТОВ "ФІНРОСТБАНК"</v>
          </cell>
          <cell r="K2391" t="str">
            <v>UPIQ</v>
          </cell>
          <cell r="L2391" t="str">
            <v>UPIQ</v>
          </cell>
          <cell r="M2391">
            <v>15</v>
          </cell>
          <cell r="N2391">
            <v>15</v>
          </cell>
          <cell r="O2391" t="str">
            <v>Управління НБУ в Одес.обл.</v>
          </cell>
        </row>
        <row r="2392">
          <cell r="A2392">
            <v>328618</v>
          </cell>
          <cell r="B2392">
            <v>322313</v>
          </cell>
          <cell r="D2392">
            <v>0</v>
          </cell>
          <cell r="E2392">
            <v>2</v>
          </cell>
          <cell r="F2392">
            <v>0</v>
          </cell>
          <cell r="G2392" t="str">
            <v>2</v>
          </cell>
          <cell r="H2392">
            <v>213</v>
          </cell>
          <cell r="I2392" t="str">
            <v>Ф-Я ВАТ "УКРЕКСІМБАНК", ОДЕСА</v>
          </cell>
          <cell r="J2392" t="str">
            <v>Ф-я Укрексімбанк, Одеса</v>
          </cell>
          <cell r="K2392" t="str">
            <v>UPGB</v>
          </cell>
          <cell r="L2392" t="str">
            <v>UPGB</v>
          </cell>
          <cell r="M2392">
            <v>15</v>
          </cell>
          <cell r="N2392">
            <v>26</v>
          </cell>
          <cell r="O2392" t="str">
            <v>Управління НБУ в Одес.обл.</v>
          </cell>
        </row>
        <row r="2393">
          <cell r="A2393">
            <v>328629</v>
          </cell>
          <cell r="B2393">
            <v>322313</v>
          </cell>
          <cell r="D2393">
            <v>0</v>
          </cell>
          <cell r="E2393">
            <v>2</v>
          </cell>
          <cell r="F2393">
            <v>0</v>
          </cell>
          <cell r="G2393" t="str">
            <v>2</v>
          </cell>
          <cell r="H2393">
            <v>201</v>
          </cell>
          <cell r="I2393" t="str">
            <v>Ф-Я ВАТ "УКРЕКСІМБАНК",ІЗМАЇЛ</v>
          </cell>
          <cell r="J2393" t="str">
            <v>Ф-я Укрексімбанк, Ізмаїл</v>
          </cell>
          <cell r="K2393" t="str">
            <v>UPGA</v>
          </cell>
          <cell r="L2393" t="str">
            <v>UPGA</v>
          </cell>
          <cell r="M2393">
            <v>15</v>
          </cell>
          <cell r="N2393">
            <v>26</v>
          </cell>
          <cell r="O2393" t="str">
            <v>Управління НБУ в Одес.обл.</v>
          </cell>
        </row>
        <row r="2394">
          <cell r="A2394">
            <v>328663</v>
          </cell>
          <cell r="B2394">
            <v>328209</v>
          </cell>
          <cell r="D2394">
            <v>0</v>
          </cell>
          <cell r="E2394">
            <v>106</v>
          </cell>
          <cell r="F2394">
            <v>0</v>
          </cell>
          <cell r="G2394" t="str">
            <v>8</v>
          </cell>
          <cell r="H2394">
            <v>713</v>
          </cell>
          <cell r="I2394" t="str">
            <v>ФАБ "ПІВДЕННИЙ", М.ІЛЛІЧІВСЬК</v>
          </cell>
          <cell r="J2394" t="str">
            <v>ФАБ "Південний" у м.Іллічів</v>
          </cell>
          <cell r="K2394" t="str">
            <v>UPIK</v>
          </cell>
          <cell r="L2394" t="str">
            <v>UPIK</v>
          </cell>
          <cell r="M2394">
            <v>15</v>
          </cell>
          <cell r="N2394">
            <v>15</v>
          </cell>
          <cell r="O2394" t="str">
            <v>Управління НБУ в Одес.обл.</v>
          </cell>
        </row>
        <row r="2395">
          <cell r="A2395">
            <v>328685</v>
          </cell>
          <cell r="B2395">
            <v>328685</v>
          </cell>
          <cell r="C2395" t="str">
            <v>АКБ "Фінбанк"</v>
          </cell>
          <cell r="D2395">
            <v>122</v>
          </cell>
          <cell r="E2395">
            <v>122</v>
          </cell>
          <cell r="F2395">
            <v>0</v>
          </cell>
          <cell r="G2395" t="str">
            <v>8</v>
          </cell>
          <cell r="H2395">
            <v>702</v>
          </cell>
          <cell r="I2395" t="str">
            <v>АКБ "ФІНБАНК", М.ОДЕСА</v>
          </cell>
          <cell r="J2395" t="str">
            <v>АКБ "Фінбанк"</v>
          </cell>
          <cell r="K2395" t="str">
            <v>UPIB</v>
          </cell>
          <cell r="L2395" t="str">
            <v>UPIB</v>
          </cell>
          <cell r="M2395">
            <v>15</v>
          </cell>
          <cell r="N2395">
            <v>15</v>
          </cell>
          <cell r="O2395" t="str">
            <v>Управління НБУ в Одес.обл.</v>
          </cell>
        </row>
        <row r="2396">
          <cell r="A2396">
            <v>328696</v>
          </cell>
          <cell r="B2396">
            <v>300142</v>
          </cell>
          <cell r="D2396">
            <v>0</v>
          </cell>
          <cell r="E2396">
            <v>18</v>
          </cell>
          <cell r="F2396">
            <v>0</v>
          </cell>
          <cell r="G2396" t="str">
            <v>8</v>
          </cell>
          <cell r="H2396">
            <v>716</v>
          </cell>
          <cell r="I2396" t="str">
            <v>ОДЕСЬКА Ф. АТ "УКРІНБАНК" М.ОДЕСА</v>
          </cell>
          <cell r="J2396" t="str">
            <v>Одес.ф. АТ "Укрінбанк"</v>
          </cell>
          <cell r="K2396" t="str">
            <v>UPIN</v>
          </cell>
          <cell r="L2396" t="str">
            <v>UPIN</v>
          </cell>
          <cell r="M2396">
            <v>15</v>
          </cell>
          <cell r="N2396">
            <v>26</v>
          </cell>
          <cell r="O2396" t="str">
            <v>Управління НБУ в Одес.обл.</v>
          </cell>
        </row>
        <row r="2397">
          <cell r="A2397">
            <v>328704</v>
          </cell>
          <cell r="B2397">
            <v>305299</v>
          </cell>
          <cell r="D2397">
            <v>0</v>
          </cell>
          <cell r="E2397">
            <v>46</v>
          </cell>
          <cell r="F2397">
            <v>0</v>
          </cell>
          <cell r="G2397" t="str">
            <v>A</v>
          </cell>
          <cell r="H2397">
            <v>730</v>
          </cell>
          <cell r="I2397" t="str">
            <v>Ф.ЮЖНОГО ГРУ ПРИВАТБАНКУ, М.ОДЕСА</v>
          </cell>
          <cell r="J2397" t="str">
            <v>Ф.Южного ГРУ Приватбанку</v>
          </cell>
          <cell r="K2397" t="str">
            <v>UPJD</v>
          </cell>
          <cell r="L2397" t="str">
            <v>UPJD</v>
          </cell>
          <cell r="M2397">
            <v>15</v>
          </cell>
          <cell r="N2397">
            <v>3</v>
          </cell>
          <cell r="O2397" t="str">
            <v>Управління НБУ в Одес.обл.</v>
          </cell>
        </row>
        <row r="2398">
          <cell r="A2398">
            <v>328715</v>
          </cell>
          <cell r="B2398">
            <v>384577</v>
          </cell>
          <cell r="D2398">
            <v>0</v>
          </cell>
          <cell r="E2398">
            <v>284</v>
          </cell>
          <cell r="F2398">
            <v>0</v>
          </cell>
          <cell r="G2398" t="str">
            <v>8</v>
          </cell>
          <cell r="H2398">
            <v>715</v>
          </cell>
          <cell r="I2398" t="str">
            <v>ТАРУТИНСЬКА ФАКБ "ЧБРР",СМТ.ТАРУТІНЕ</v>
          </cell>
          <cell r="J2398" t="str">
            <v>ТФ АКБ "Чор.банк р.та рек."</v>
          </cell>
          <cell r="K2398" t="str">
            <v>UPIL</v>
          </cell>
          <cell r="L2398" t="str">
            <v>UPIL</v>
          </cell>
          <cell r="M2398">
            <v>15</v>
          </cell>
          <cell r="N2398">
            <v>11</v>
          </cell>
          <cell r="O2398" t="str">
            <v>Управління НБУ в Одес.обл.</v>
          </cell>
        </row>
        <row r="2399">
          <cell r="A2399">
            <v>328726</v>
          </cell>
          <cell r="B2399">
            <v>380537</v>
          </cell>
          <cell r="D2399">
            <v>0</v>
          </cell>
          <cell r="E2399">
            <v>76</v>
          </cell>
          <cell r="F2399">
            <v>0</v>
          </cell>
          <cell r="G2399" t="str">
            <v>B</v>
          </cell>
          <cell r="H2399">
            <v>729</v>
          </cell>
          <cell r="I2399" t="str">
            <v>ОДЕСЬКА ФІЛІЯ ВАТ"ВІЕЙБІБАНК"М.ОДЕСА</v>
          </cell>
          <cell r="J2399" t="str">
            <v>Одеська Ф.ВАТ"ВІЕЙБІБАНК"</v>
          </cell>
          <cell r="K2399" t="str">
            <v>UPJC</v>
          </cell>
          <cell r="L2399" t="str">
            <v>UPJC</v>
          </cell>
          <cell r="M2399">
            <v>15</v>
          </cell>
          <cell r="N2399">
            <v>26</v>
          </cell>
          <cell r="O2399" t="str">
            <v>Управління НБУ в Одес.обл.</v>
          </cell>
        </row>
        <row r="2400">
          <cell r="A2400">
            <v>328759</v>
          </cell>
          <cell r="B2400">
            <v>320478</v>
          </cell>
          <cell r="D2400">
            <v>0</v>
          </cell>
          <cell r="E2400">
            <v>274</v>
          </cell>
          <cell r="F2400">
            <v>0</v>
          </cell>
          <cell r="G2400" t="str">
            <v>8</v>
          </cell>
          <cell r="H2400">
            <v>722</v>
          </cell>
          <cell r="I2400" t="str">
            <v>ОДЕСЬКА ФВАТ АБ "УКРГАЗБАНК"М.ОДЕСА</v>
          </cell>
          <cell r="J2400" t="str">
            <v>ОФАБ "Укргазбанк", м. Одеса</v>
          </cell>
          <cell r="K2400" t="str">
            <v>UPIR</v>
          </cell>
          <cell r="L2400" t="str">
            <v>UPIR</v>
          </cell>
          <cell r="M2400">
            <v>15</v>
          </cell>
          <cell r="N2400">
            <v>26</v>
          </cell>
          <cell r="O2400" t="str">
            <v>Управління НБУ в Одес.обл.</v>
          </cell>
        </row>
        <row r="2401">
          <cell r="A2401">
            <v>328760</v>
          </cell>
          <cell r="B2401">
            <v>328760</v>
          </cell>
          <cell r="C2401" t="str">
            <v>КБ ТОВ "Місто Банк"</v>
          </cell>
          <cell r="D2401">
            <v>206</v>
          </cell>
          <cell r="E2401">
            <v>206</v>
          </cell>
          <cell r="F2401">
            <v>0</v>
          </cell>
          <cell r="G2401" t="str">
            <v>8</v>
          </cell>
          <cell r="H2401">
            <v>723</v>
          </cell>
          <cell r="I2401" t="str">
            <v>КБ ТОВ "МІСТО БАНК", М.ОДЕСА</v>
          </cell>
          <cell r="J2401" t="str">
            <v>КБ ТОВ "Місто Банк"</v>
          </cell>
          <cell r="K2401" t="str">
            <v>UPIU</v>
          </cell>
          <cell r="L2401" t="str">
            <v>UPIU</v>
          </cell>
          <cell r="M2401">
            <v>15</v>
          </cell>
          <cell r="N2401">
            <v>15</v>
          </cell>
          <cell r="O2401" t="str">
            <v>Управління НБУ в Одес.обл.</v>
          </cell>
        </row>
        <row r="2402">
          <cell r="A2402">
            <v>328771</v>
          </cell>
          <cell r="B2402">
            <v>300120</v>
          </cell>
          <cell r="D2402">
            <v>0</v>
          </cell>
          <cell r="E2402">
            <v>283</v>
          </cell>
          <cell r="F2402">
            <v>0</v>
          </cell>
          <cell r="G2402" t="str">
            <v>B</v>
          </cell>
          <cell r="H2402">
            <v>740</v>
          </cell>
          <cell r="I2402" t="str">
            <v>ОФ ЗАТ"ПЕТРОКОММЕРЦ-УКРАЇНА",М.ОДЕСА</v>
          </cell>
          <cell r="J2402" t="str">
            <v>ОФ"БАНК ПЕТРОКОММЕРЦ-УКРАЇН</v>
          </cell>
          <cell r="K2402" t="str">
            <v>UPJL</v>
          </cell>
          <cell r="L2402" t="str">
            <v>UPJL</v>
          </cell>
          <cell r="M2402">
            <v>15</v>
          </cell>
          <cell r="N2402">
            <v>26</v>
          </cell>
          <cell r="O2402" t="str">
            <v>Управління НБУ в Одес.обл.</v>
          </cell>
        </row>
        <row r="2403">
          <cell r="A2403">
            <v>328801</v>
          </cell>
          <cell r="B2403">
            <v>322959</v>
          </cell>
          <cell r="D2403">
            <v>0</v>
          </cell>
          <cell r="E2403">
            <v>262</v>
          </cell>
          <cell r="F2403">
            <v>0</v>
          </cell>
          <cell r="G2403" t="str">
            <v>8</v>
          </cell>
          <cell r="H2403">
            <v>753</v>
          </cell>
          <cell r="I2403" t="str">
            <v>ОДЕСЬКА ФАБ "ЕКСПРЕС-БАНК", М.ОДЕСА</v>
          </cell>
          <cell r="J2403" t="str">
            <v>Одеська ФАБ "Експрес-Банк"</v>
          </cell>
          <cell r="K2403" t="str">
            <v>UPJN</v>
          </cell>
          <cell r="L2403" t="str">
            <v>UPJN</v>
          </cell>
          <cell r="M2403">
            <v>15</v>
          </cell>
          <cell r="N2403">
            <v>26</v>
          </cell>
          <cell r="O2403" t="str">
            <v>Управління НБУ в Одес.обл.</v>
          </cell>
        </row>
        <row r="2404">
          <cell r="A2404">
            <v>328812</v>
          </cell>
          <cell r="B2404">
            <v>300658</v>
          </cell>
          <cell r="D2404">
            <v>0</v>
          </cell>
          <cell r="E2404">
            <v>251</v>
          </cell>
          <cell r="F2404">
            <v>0</v>
          </cell>
          <cell r="G2404" t="str">
            <v>B</v>
          </cell>
          <cell r="H2404">
            <v>754</v>
          </cell>
          <cell r="I2404" t="str">
            <v>ОФ ВАТ "ПІРЕУС БАНК МКБ", М.ОДЕСА</v>
          </cell>
          <cell r="J2404" t="str">
            <v>ОФ ВАТ "ПІРЕУС БАНК МКБ"</v>
          </cell>
          <cell r="K2404" t="str">
            <v>UPJP</v>
          </cell>
          <cell r="L2404" t="str">
            <v>UPJP</v>
          </cell>
          <cell r="M2404">
            <v>15</v>
          </cell>
          <cell r="N2404">
            <v>26</v>
          </cell>
          <cell r="O2404" t="str">
            <v>Управління НБУ в Одес.обл.</v>
          </cell>
        </row>
        <row r="2405">
          <cell r="A2405">
            <v>328823</v>
          </cell>
          <cell r="B2405">
            <v>300131</v>
          </cell>
          <cell r="D2405">
            <v>0</v>
          </cell>
          <cell r="E2405">
            <v>17</v>
          </cell>
          <cell r="F2405">
            <v>0</v>
          </cell>
          <cell r="G2405" t="str">
            <v>8</v>
          </cell>
          <cell r="H2405">
            <v>739</v>
          </cell>
          <cell r="I2405" t="str">
            <v>Ф ОРУ ВАТ "Б"ФІНАНСИ ТА КРЕДИТ"М.ОДЕСА</v>
          </cell>
          <cell r="J2405" t="str">
            <v>Ф ОРУ ВАТ "Б"Фінанси та Кр"</v>
          </cell>
          <cell r="K2405" t="str">
            <v>UPJJ</v>
          </cell>
          <cell r="L2405" t="str">
            <v>UPJJ</v>
          </cell>
          <cell r="M2405">
            <v>15</v>
          </cell>
          <cell r="N2405">
            <v>26</v>
          </cell>
          <cell r="O2405" t="str">
            <v>Управління НБУ в Одес.обл.</v>
          </cell>
        </row>
        <row r="2406">
          <cell r="A2406">
            <v>328845</v>
          </cell>
          <cell r="B2406">
            <v>300465</v>
          </cell>
          <cell r="D2406">
            <v>0</v>
          </cell>
          <cell r="E2406">
            <v>6</v>
          </cell>
          <cell r="F2406">
            <v>0</v>
          </cell>
          <cell r="G2406" t="str">
            <v>6</v>
          </cell>
          <cell r="H2406">
            <v>601</v>
          </cell>
          <cell r="I2406" t="str">
            <v>ФОДЕСЬКЕ ОБЛАСНЕ УПРАВ ВАТОЩАД М.ОДЕСА</v>
          </cell>
          <cell r="J2406" t="str">
            <v>ФОдеське обласне упрВАТОщад</v>
          </cell>
          <cell r="K2406" t="str">
            <v>UPLB</v>
          </cell>
          <cell r="L2406" t="str">
            <v>UPLB</v>
          </cell>
          <cell r="M2406">
            <v>15</v>
          </cell>
          <cell r="N2406">
            <v>26</v>
          </cell>
          <cell r="O2406" t="str">
            <v>Управління НБУ в Одес.обл.</v>
          </cell>
        </row>
        <row r="2407">
          <cell r="A2407">
            <v>328878</v>
          </cell>
          <cell r="B2407">
            <v>328168</v>
          </cell>
          <cell r="D2407">
            <v>0</v>
          </cell>
          <cell r="E2407">
            <v>105</v>
          </cell>
          <cell r="F2407">
            <v>0</v>
          </cell>
          <cell r="G2407" t="str">
            <v>B</v>
          </cell>
          <cell r="H2407">
            <v>734</v>
          </cell>
          <cell r="I2407" t="str">
            <v>ФІЛІЯ ВАТ "МТБ" У М.ОДЕСІ</v>
          </cell>
          <cell r="J2407" t="str">
            <v>ФІЛІЯ ВАТ "МТБ" У М.ОДЕСІ</v>
          </cell>
          <cell r="K2407" t="str">
            <v>UPJK</v>
          </cell>
          <cell r="L2407" t="str">
            <v>UPIE</v>
          </cell>
          <cell r="M2407">
            <v>15</v>
          </cell>
          <cell r="N2407">
            <v>15</v>
          </cell>
          <cell r="O2407" t="str">
            <v>Управління НБУ в Одес.обл.</v>
          </cell>
        </row>
        <row r="2408">
          <cell r="A2408">
            <v>328889</v>
          </cell>
          <cell r="B2408">
            <v>303484</v>
          </cell>
          <cell r="D2408">
            <v>0</v>
          </cell>
          <cell r="E2408">
            <v>273</v>
          </cell>
          <cell r="F2408">
            <v>0</v>
          </cell>
          <cell r="G2408" t="str">
            <v>8</v>
          </cell>
          <cell r="H2408">
            <v>735</v>
          </cell>
          <cell r="I2408" t="str">
            <v>Одеська філія КБ "Західінкомбанк" ТзОВ</v>
          </cell>
          <cell r="J2408" t="str">
            <v>ОФ КБ "Західінкомбанк" ТзОВ</v>
          </cell>
          <cell r="K2408" t="str">
            <v>UPJR</v>
          </cell>
          <cell r="L2408" t="str">
            <v>UPJR</v>
          </cell>
          <cell r="M2408">
            <v>15</v>
          </cell>
          <cell r="N2408">
            <v>2</v>
          </cell>
          <cell r="O2408" t="str">
            <v>Управління НБУ в Одес.обл.</v>
          </cell>
        </row>
        <row r="2409">
          <cell r="A2409">
            <v>328890</v>
          </cell>
          <cell r="B2409">
            <v>328209</v>
          </cell>
          <cell r="D2409">
            <v>0</v>
          </cell>
          <cell r="E2409">
            <v>106</v>
          </cell>
          <cell r="F2409">
            <v>0</v>
          </cell>
          <cell r="G2409" t="str">
            <v>8</v>
          </cell>
          <cell r="H2409">
            <v>749</v>
          </cell>
          <cell r="I2409" t="str">
            <v>ФАБ "ПІВДЕННИЙ", М.ІЗМАЇЛ</v>
          </cell>
          <cell r="J2409" t="str">
            <v>ФАБ "ПІВДЕННИЙ" в м.Ізмаїлі</v>
          </cell>
          <cell r="K2409" t="str">
            <v>UPJS</v>
          </cell>
          <cell r="L2409" t="str">
            <v>UPJS</v>
          </cell>
          <cell r="M2409">
            <v>15</v>
          </cell>
          <cell r="N2409">
            <v>15</v>
          </cell>
          <cell r="O2409" t="str">
            <v>Управління НБУ в Одес.обл.</v>
          </cell>
        </row>
        <row r="2410">
          <cell r="A2410">
            <v>328931</v>
          </cell>
          <cell r="B2410">
            <v>300926</v>
          </cell>
          <cell r="D2410">
            <v>0</v>
          </cell>
          <cell r="E2410">
            <v>899</v>
          </cell>
          <cell r="F2410">
            <v>0</v>
          </cell>
          <cell r="G2410" t="str">
            <v>8</v>
          </cell>
          <cell r="H2410">
            <v>870</v>
          </cell>
          <cell r="I2410" t="str">
            <v>ПЕРША ФАТ "УФГ", М. ОДЕСА</v>
          </cell>
          <cell r="J2410" t="str">
            <v>Перша ФАТ "УФГ", м.Одеса</v>
          </cell>
          <cell r="K2410" t="str">
            <v>UPW2</v>
          </cell>
          <cell r="L2410" t="str">
            <v>U1WF</v>
          </cell>
          <cell r="M2410">
            <v>15</v>
          </cell>
          <cell r="N2410">
            <v>26</v>
          </cell>
          <cell r="O2410" t="str">
            <v>Управління НБУ в Одес.обл.</v>
          </cell>
        </row>
        <row r="2411">
          <cell r="A2411">
            <v>328942</v>
          </cell>
          <cell r="B2411">
            <v>300926</v>
          </cell>
          <cell r="D2411">
            <v>0</v>
          </cell>
          <cell r="E2411">
            <v>899</v>
          </cell>
          <cell r="F2411">
            <v>0</v>
          </cell>
          <cell r="G2411" t="str">
            <v>8</v>
          </cell>
          <cell r="H2411">
            <v>871</v>
          </cell>
          <cell r="I2411" t="str">
            <v>ОДЕСЬКА ОБЛАСНА ФАТ "УФГ", М. ОДЕСА</v>
          </cell>
          <cell r="J2411" t="str">
            <v>ОДЕСЬКА ОБЛАСНА Ф-Я АТ УФГ</v>
          </cell>
          <cell r="K2411" t="str">
            <v>UPW3</v>
          </cell>
          <cell r="L2411" t="str">
            <v>U1WF</v>
          </cell>
          <cell r="M2411">
            <v>15</v>
          </cell>
          <cell r="N2411">
            <v>26</v>
          </cell>
          <cell r="O2411" t="str">
            <v>Управління НБУ в Одес.обл.</v>
          </cell>
        </row>
        <row r="2412">
          <cell r="A2412">
            <v>328953</v>
          </cell>
          <cell r="B2412">
            <v>300926</v>
          </cell>
          <cell r="D2412">
            <v>0</v>
          </cell>
          <cell r="E2412">
            <v>899</v>
          </cell>
          <cell r="F2412">
            <v>0</v>
          </cell>
          <cell r="G2412" t="str">
            <v>8</v>
          </cell>
          <cell r="H2412">
            <v>869</v>
          </cell>
          <cell r="I2412" t="str">
            <v>ФАТ "УФГ", М. ОДЕСА</v>
          </cell>
          <cell r="J2412" t="str">
            <v>ФАТ "УФГ", м.Одеса</v>
          </cell>
          <cell r="K2412" t="str">
            <v>UPW1</v>
          </cell>
          <cell r="L2412" t="str">
            <v>U1WF</v>
          </cell>
          <cell r="M2412">
            <v>15</v>
          </cell>
          <cell r="N2412">
            <v>26</v>
          </cell>
          <cell r="O2412" t="str">
            <v>Управління НБУ в Одес.обл.</v>
          </cell>
        </row>
        <row r="2413">
          <cell r="A2413">
            <v>328964</v>
          </cell>
          <cell r="B2413">
            <v>328209</v>
          </cell>
          <cell r="D2413">
            <v>0</v>
          </cell>
          <cell r="E2413">
            <v>106</v>
          </cell>
          <cell r="F2413">
            <v>0</v>
          </cell>
          <cell r="G2413" t="str">
            <v>8</v>
          </cell>
          <cell r="H2413">
            <v>714</v>
          </cell>
          <cell r="I2413" t="str">
            <v>ФАБ "ПІВДЕННИЙ", М.ОДЕСА</v>
          </cell>
          <cell r="J2413" t="str">
            <v>ФАБ "Південний" в м. Одеса</v>
          </cell>
          <cell r="K2413" t="str">
            <v>UPIM</v>
          </cell>
          <cell r="L2413" t="str">
            <v>UPIM</v>
          </cell>
          <cell r="M2413">
            <v>15</v>
          </cell>
          <cell r="N2413">
            <v>15</v>
          </cell>
          <cell r="O2413" t="str">
            <v>Управління НБУ в Одес.обл.</v>
          </cell>
        </row>
        <row r="2414">
          <cell r="A2414">
            <v>328975</v>
          </cell>
          <cell r="B2414">
            <v>320003</v>
          </cell>
          <cell r="D2414">
            <v>0</v>
          </cell>
          <cell r="E2414">
            <v>225</v>
          </cell>
          <cell r="F2414">
            <v>0</v>
          </cell>
          <cell r="G2414" t="str">
            <v>B</v>
          </cell>
          <cell r="H2414">
            <v>728</v>
          </cell>
          <cell r="I2414" t="str">
            <v>Ф ВАТ КБ"НАДРА" ОДЕСЬКЕ РУ М. ОДЕСА</v>
          </cell>
          <cell r="J2414" t="str">
            <v>ВАТКБ"Надра"Одеське РУ</v>
          </cell>
          <cell r="K2414" t="str">
            <v>UPJB</v>
          </cell>
          <cell r="L2414" t="str">
            <v>UPJB</v>
          </cell>
          <cell r="M2414">
            <v>15</v>
          </cell>
          <cell r="N2414">
            <v>26</v>
          </cell>
          <cell r="O2414" t="str">
            <v>Управління НБУ в Одес.обл.</v>
          </cell>
        </row>
        <row r="2415">
          <cell r="A2415">
            <v>328986</v>
          </cell>
          <cell r="B2415">
            <v>300528</v>
          </cell>
          <cell r="D2415">
            <v>0</v>
          </cell>
          <cell r="E2415">
            <v>296</v>
          </cell>
          <cell r="F2415">
            <v>0</v>
          </cell>
          <cell r="G2415" t="str">
            <v>F</v>
          </cell>
          <cell r="H2415">
            <v>745</v>
          </cell>
          <cell r="I2415" t="str">
            <v>ФІЛІЯ ЗАТ "ОТП БАНК", М.ОДЕСА</v>
          </cell>
          <cell r="J2415" t="str">
            <v>Філія ЗАТ "ОТП Банк"</v>
          </cell>
          <cell r="K2415" t="str">
            <v>UPJV</v>
          </cell>
          <cell r="L2415" t="str">
            <v>UPJV</v>
          </cell>
          <cell r="M2415">
            <v>15</v>
          </cell>
          <cell r="N2415">
            <v>26</v>
          </cell>
          <cell r="O2415" t="str">
            <v>Управління НБУ в Одес.обл.</v>
          </cell>
        </row>
        <row r="2416">
          <cell r="A2416">
            <v>331014</v>
          </cell>
          <cell r="B2416">
            <v>300023</v>
          </cell>
          <cell r="D2416">
            <v>0</v>
          </cell>
          <cell r="E2416">
            <v>5</v>
          </cell>
          <cell r="F2416">
            <v>0</v>
          </cell>
          <cell r="G2416" t="str">
            <v>5</v>
          </cell>
          <cell r="H2416">
            <v>509</v>
          </cell>
          <cell r="I2416" t="str">
            <v>ПОЛТ.ОБЛ.ФАКБ"УКРСОЦБАНК", М.ПОЛТАВА</v>
          </cell>
          <cell r="J2416" t="str">
            <v>ПОЛТАВСЬКА ОБЛ. ФІЛІЯ УСБ</v>
          </cell>
          <cell r="K2416" t="str">
            <v>UQCA</v>
          </cell>
          <cell r="L2416" t="str">
            <v>UQCA</v>
          </cell>
          <cell r="M2416">
            <v>16</v>
          </cell>
          <cell r="N2416">
            <v>26</v>
          </cell>
          <cell r="O2416" t="str">
            <v>Управління НБУ в Полтав.обл</v>
          </cell>
        </row>
        <row r="2417">
          <cell r="A2417">
            <v>331036</v>
          </cell>
          <cell r="B2417">
            <v>319092</v>
          </cell>
          <cell r="D2417">
            <v>0</v>
          </cell>
          <cell r="E2417">
            <v>280</v>
          </cell>
          <cell r="F2417">
            <v>0</v>
          </cell>
          <cell r="G2417" t="str">
            <v>B</v>
          </cell>
          <cell r="H2417">
            <v>200</v>
          </cell>
          <cell r="I2417" t="str">
            <v>ПОЛТАВСЬКАФАБ"КИЇВСЬКАРУСЬ" МПОЛТАВА</v>
          </cell>
          <cell r="J2417" t="str">
            <v>Полт.ф-яАБ"КиївськаРусь"</v>
          </cell>
          <cell r="K2417" t="str">
            <v>UQFA</v>
          </cell>
          <cell r="L2417" t="str">
            <v>UQFA</v>
          </cell>
          <cell r="M2417">
            <v>16</v>
          </cell>
          <cell r="N2417">
            <v>26</v>
          </cell>
          <cell r="O2417" t="str">
            <v>Управління НБУ в Полтав.обл</v>
          </cell>
        </row>
        <row r="2418">
          <cell r="A2418">
            <v>331047</v>
          </cell>
          <cell r="B2418">
            <v>300001</v>
          </cell>
          <cell r="D2418">
            <v>0</v>
          </cell>
          <cell r="E2418">
            <v>1</v>
          </cell>
          <cell r="F2418">
            <v>0</v>
          </cell>
          <cell r="G2418" t="str">
            <v>1</v>
          </cell>
          <cell r="H2418">
            <v>7</v>
          </cell>
          <cell r="I2418" t="str">
            <v>УПРАВЛІННЯ НБУ В ПОЛТАВСЬКІЙ ОБЛАСТІ</v>
          </cell>
          <cell r="J2418" t="str">
            <v>Упр. НБУ в Полтавській обл.</v>
          </cell>
          <cell r="K2418" t="str">
            <v>UQHA</v>
          </cell>
          <cell r="L2418" t="str">
            <v>UQH0</v>
          </cell>
          <cell r="M2418">
            <v>16</v>
          </cell>
          <cell r="N2418">
            <v>27</v>
          </cell>
          <cell r="O2418" t="str">
            <v>Управління НБУ в Полтав.обл</v>
          </cell>
        </row>
        <row r="2419">
          <cell r="A2419">
            <v>331069</v>
          </cell>
          <cell r="B2419">
            <v>300012</v>
          </cell>
          <cell r="D2419">
            <v>0</v>
          </cell>
          <cell r="E2419">
            <v>3</v>
          </cell>
          <cell r="F2419">
            <v>0</v>
          </cell>
          <cell r="G2419" t="str">
            <v>3</v>
          </cell>
          <cell r="H2419">
            <v>302</v>
          </cell>
          <cell r="I2419" t="str">
            <v>Ф."ВІДДІЛ. ПРОМІНВЕСТБАНКУ, М.ПОЛТАВА"</v>
          </cell>
          <cell r="J2419" t="str">
            <v>Ф."ВІДДІЛЕН. ПІБ,М.ПОЛТАВА"</v>
          </cell>
          <cell r="K2419" t="str">
            <v>UQAA</v>
          </cell>
          <cell r="L2419" t="str">
            <v>UQA0</v>
          </cell>
          <cell r="M2419">
            <v>16</v>
          </cell>
          <cell r="N2419">
            <v>26</v>
          </cell>
          <cell r="O2419" t="str">
            <v>Управління НБУ в Полтав.обл</v>
          </cell>
        </row>
        <row r="2420">
          <cell r="A2420">
            <v>331100</v>
          </cell>
          <cell r="B2420">
            <v>331100</v>
          </cell>
          <cell r="C2420" t="str">
            <v>ВАТ АКБ "АВТОКРАЗБАНК"</v>
          </cell>
          <cell r="D2420">
            <v>198</v>
          </cell>
          <cell r="E2420">
            <v>198</v>
          </cell>
          <cell r="F2420">
            <v>0</v>
          </cell>
          <cell r="G2420" t="str">
            <v>8</v>
          </cell>
          <cell r="H2420">
            <v>723</v>
          </cell>
          <cell r="I2420" t="str">
            <v>ВАТ АКБ "АВТОКРАЗБАНК" М.КРЕМЕНЧУК</v>
          </cell>
          <cell r="J2420" t="str">
            <v>ВАТ АКБ "АВТОКРАЗБАНК"</v>
          </cell>
          <cell r="K2420" t="str">
            <v>UQIH</v>
          </cell>
          <cell r="L2420" t="str">
            <v>UQIH</v>
          </cell>
          <cell r="M2420">
            <v>16</v>
          </cell>
          <cell r="N2420">
            <v>16</v>
          </cell>
          <cell r="O2420" t="str">
            <v>Управління НБУ в Полтав.обл</v>
          </cell>
        </row>
        <row r="2421">
          <cell r="A2421">
            <v>331133</v>
          </cell>
          <cell r="B2421">
            <v>300012</v>
          </cell>
          <cell r="D2421">
            <v>0</v>
          </cell>
          <cell r="E2421">
            <v>3</v>
          </cell>
          <cell r="F2421">
            <v>0</v>
          </cell>
          <cell r="G2421" t="str">
            <v>3</v>
          </cell>
          <cell r="H2421">
            <v>306</v>
          </cell>
          <cell r="I2421" t="str">
            <v>Ф."В. ПІБ В М.КОМСОМОЛЬСЬК ПОЛТАВ.ОБЛ"</v>
          </cell>
          <cell r="J2421" t="str">
            <v>Ф."ВІД.ПІБ В М.КОМСОМ.ПОЛТ"</v>
          </cell>
          <cell r="K2421" t="str">
            <v>UQAC</v>
          </cell>
          <cell r="L2421" t="str">
            <v>UQA0</v>
          </cell>
          <cell r="M2421">
            <v>16</v>
          </cell>
          <cell r="N2421">
            <v>26</v>
          </cell>
          <cell r="O2421" t="str">
            <v>Управління НБУ в Полтав.обл</v>
          </cell>
        </row>
        <row r="2422">
          <cell r="A2422">
            <v>331144</v>
          </cell>
          <cell r="B2422">
            <v>300012</v>
          </cell>
          <cell r="D2422">
            <v>0</v>
          </cell>
          <cell r="E2422">
            <v>3</v>
          </cell>
          <cell r="F2422">
            <v>0</v>
          </cell>
          <cell r="G2422" t="str">
            <v>3</v>
          </cell>
          <cell r="H2422">
            <v>307</v>
          </cell>
          <cell r="I2422" t="str">
            <v>Ф."ВІД. ПІБ В М.КРЕМЕНЧУК ПОЛТАВ.ОБЛ."</v>
          </cell>
          <cell r="J2422" t="str">
            <v>Ф.ВІД.ПІБ В М.КРЕМЕНЧУК ПОЛ</v>
          </cell>
          <cell r="K2422" t="str">
            <v>UQAD</v>
          </cell>
          <cell r="L2422" t="str">
            <v>UQA0</v>
          </cell>
          <cell r="M2422">
            <v>16</v>
          </cell>
          <cell r="N2422">
            <v>26</v>
          </cell>
          <cell r="O2422" t="str">
            <v>Управління НБУ в Полтав.обл</v>
          </cell>
        </row>
        <row r="2423">
          <cell r="A2423">
            <v>331177</v>
          </cell>
          <cell r="B2423">
            <v>300142</v>
          </cell>
          <cell r="D2423">
            <v>0</v>
          </cell>
          <cell r="E2423">
            <v>18</v>
          </cell>
          <cell r="F2423">
            <v>0</v>
          </cell>
          <cell r="G2423" t="str">
            <v>8</v>
          </cell>
          <cell r="H2423">
            <v>704</v>
          </cell>
          <cell r="I2423" t="str">
            <v>КРЕМЕНЧУЦЬКА ФАТ"УКРІНБ." М.КРЕМЕНЧУК</v>
          </cell>
          <cell r="J2423" t="str">
            <v>Кременчуцька ФАТ"Укрінбанк"</v>
          </cell>
          <cell r="K2423" t="str">
            <v>UQIE</v>
          </cell>
          <cell r="L2423" t="str">
            <v>UQIE</v>
          </cell>
          <cell r="M2423">
            <v>16</v>
          </cell>
          <cell r="N2423">
            <v>26</v>
          </cell>
          <cell r="O2423" t="str">
            <v>Управління НБУ в Полтав.обл</v>
          </cell>
        </row>
        <row r="2424">
          <cell r="A2424">
            <v>331304</v>
          </cell>
          <cell r="B2424">
            <v>313849</v>
          </cell>
          <cell r="D2424">
            <v>0</v>
          </cell>
          <cell r="E2424">
            <v>101</v>
          </cell>
          <cell r="F2424">
            <v>0</v>
          </cell>
          <cell r="G2424" t="str">
            <v>8</v>
          </cell>
          <cell r="H2424">
            <v>727</v>
          </cell>
          <cell r="I2424" t="str">
            <v>Крем.філія АКБ "ІНДУСТРІАЛБАНК"</v>
          </cell>
          <cell r="J2424" t="str">
            <v>Крем. ФАКБ "ІНДУСТРІАЛБАНК"</v>
          </cell>
          <cell r="K2424" t="str">
            <v>UQJB</v>
          </cell>
          <cell r="L2424" t="str">
            <v>UQJB</v>
          </cell>
          <cell r="M2424">
            <v>16</v>
          </cell>
          <cell r="N2424">
            <v>7</v>
          </cell>
          <cell r="O2424" t="str">
            <v>Управління НБУ в Полтав.обл</v>
          </cell>
        </row>
        <row r="2425">
          <cell r="A2425">
            <v>331360</v>
          </cell>
          <cell r="B2425">
            <v>331489</v>
          </cell>
          <cell r="D2425">
            <v>0</v>
          </cell>
          <cell r="E2425">
            <v>113</v>
          </cell>
          <cell r="F2425">
            <v>0</v>
          </cell>
          <cell r="G2425" t="str">
            <v>8</v>
          </cell>
          <cell r="H2425">
            <v>707</v>
          </cell>
          <cell r="I2425" t="str">
            <v>ГАДЯЦЬКА Ф АБ"ПОЛТАВА-БАНК", М.ГАДЯЧ</v>
          </cell>
          <cell r="J2425" t="str">
            <v>ГАДЯЦЬКА ФАБ "ПОЛТАВА-БАНК</v>
          </cell>
          <cell r="K2425" t="str">
            <v>UQIK</v>
          </cell>
          <cell r="L2425" t="str">
            <v>UQIK</v>
          </cell>
          <cell r="M2425">
            <v>16</v>
          </cell>
          <cell r="N2425">
            <v>16</v>
          </cell>
          <cell r="O2425" t="str">
            <v>Управління НБУ в Полтав.обл</v>
          </cell>
        </row>
        <row r="2426">
          <cell r="A2426">
            <v>331401</v>
          </cell>
          <cell r="B2426">
            <v>305299</v>
          </cell>
          <cell r="D2426">
            <v>0</v>
          </cell>
          <cell r="E2426">
            <v>46</v>
          </cell>
          <cell r="F2426">
            <v>0</v>
          </cell>
          <cell r="G2426" t="str">
            <v>A</v>
          </cell>
          <cell r="H2426">
            <v>708</v>
          </cell>
          <cell r="I2426" t="str">
            <v>Ф"ПОЛТ.ГРУ ЗАТ КБ"ПРИВАТБАНК"М.ПОЛТАВА</v>
          </cell>
          <cell r="J2426" t="str">
            <v>ПОЛ.ФІЛ.(ПРУ) КБ"ПРИВАТБАНК</v>
          </cell>
          <cell r="K2426" t="str">
            <v>UQIL</v>
          </cell>
          <cell r="L2426" t="str">
            <v>UQIL</v>
          </cell>
          <cell r="M2426">
            <v>16</v>
          </cell>
          <cell r="N2426">
            <v>3</v>
          </cell>
          <cell r="O2426" t="str">
            <v>Управління НБУ в Полтав.обл</v>
          </cell>
        </row>
        <row r="2427">
          <cell r="A2427">
            <v>331423</v>
          </cell>
          <cell r="B2427">
            <v>331489</v>
          </cell>
          <cell r="D2427">
            <v>0</v>
          </cell>
          <cell r="E2427">
            <v>113</v>
          </cell>
          <cell r="F2427">
            <v>0</v>
          </cell>
          <cell r="G2427" t="str">
            <v>8</v>
          </cell>
          <cell r="H2427">
            <v>726</v>
          </cell>
          <cell r="I2427" t="str">
            <v>КРЕМ.Ф АБ "ПОЛТАВА-БАНК", М.КРЕМЕНЧУК</v>
          </cell>
          <cell r="J2427" t="str">
            <v>КФ ПАБ "ПОЛТАВА-БАНК"</v>
          </cell>
          <cell r="K2427" t="str">
            <v>UQID</v>
          </cell>
          <cell r="L2427" t="str">
            <v>UQID</v>
          </cell>
          <cell r="M2427">
            <v>16</v>
          </cell>
          <cell r="N2427">
            <v>16</v>
          </cell>
          <cell r="O2427" t="str">
            <v>Управління НБУ в Полтав.обл</v>
          </cell>
        </row>
        <row r="2428">
          <cell r="A2428">
            <v>331467</v>
          </cell>
          <cell r="B2428">
            <v>300465</v>
          </cell>
          <cell r="D2428">
            <v>0</v>
          </cell>
          <cell r="E2428">
            <v>6</v>
          </cell>
          <cell r="F2428">
            <v>0</v>
          </cell>
          <cell r="G2428" t="str">
            <v>6</v>
          </cell>
          <cell r="H2428">
            <v>603</v>
          </cell>
          <cell r="I2428" t="str">
            <v>ФПОЛТАВСЬКЕ ОБЛАСНЕ  ВАТОЩАД М.ПОЛТАВА</v>
          </cell>
          <cell r="J2428" t="str">
            <v>ФПолтавське обласне ВАТОщад</v>
          </cell>
          <cell r="K2428" t="str">
            <v>UQLA</v>
          </cell>
          <cell r="L2428" t="str">
            <v>UQLA</v>
          </cell>
          <cell r="M2428">
            <v>16</v>
          </cell>
          <cell r="N2428">
            <v>26</v>
          </cell>
          <cell r="O2428" t="str">
            <v>Управління НБУ в Полтав.обл</v>
          </cell>
        </row>
        <row r="2429">
          <cell r="A2429">
            <v>331489</v>
          </cell>
          <cell r="B2429">
            <v>331489</v>
          </cell>
          <cell r="C2429" t="str">
            <v>АБ "ПОЛТАВА-БАНК"</v>
          </cell>
          <cell r="D2429">
            <v>113</v>
          </cell>
          <cell r="E2429">
            <v>113</v>
          </cell>
          <cell r="F2429">
            <v>0</v>
          </cell>
          <cell r="G2429" t="str">
            <v>8</v>
          </cell>
          <cell r="H2429">
            <v>722</v>
          </cell>
          <cell r="I2429" t="str">
            <v>АБ "ПОЛТАВА-БАНК" М.ПОЛТАВА</v>
          </cell>
          <cell r="J2429" t="str">
            <v>АБ "ПОЛТАВА-БАНК"</v>
          </cell>
          <cell r="K2429" t="str">
            <v>UQIA</v>
          </cell>
          <cell r="L2429" t="str">
            <v>UQIA</v>
          </cell>
          <cell r="M2429">
            <v>16</v>
          </cell>
          <cell r="N2429">
            <v>16</v>
          </cell>
          <cell r="O2429" t="str">
            <v>Управління НБУ в Полтав.обл</v>
          </cell>
        </row>
        <row r="2430">
          <cell r="A2430">
            <v>331508</v>
          </cell>
          <cell r="B2430">
            <v>331489</v>
          </cell>
          <cell r="D2430">
            <v>0</v>
          </cell>
          <cell r="E2430">
            <v>113</v>
          </cell>
          <cell r="F2430">
            <v>0</v>
          </cell>
          <cell r="G2430" t="str">
            <v>8</v>
          </cell>
          <cell r="H2430">
            <v>718</v>
          </cell>
          <cell r="I2430" t="str">
            <v>ЛУБЕНСЬКА Ф АБ "ПОЛТАВА-БАНК", М.ЛУБНИ</v>
          </cell>
          <cell r="J2430" t="str">
            <v>ЛУБЕНС. ФАБ "ПОЛТАВА-БАНК"</v>
          </cell>
          <cell r="K2430" t="str">
            <v>UQIW</v>
          </cell>
          <cell r="L2430" t="str">
            <v>UQIW</v>
          </cell>
          <cell r="M2430">
            <v>16</v>
          </cell>
          <cell r="N2430">
            <v>16</v>
          </cell>
          <cell r="O2430" t="str">
            <v>Управління НБУ в Полтав.обл</v>
          </cell>
        </row>
        <row r="2431">
          <cell r="A2431">
            <v>331520</v>
          </cell>
          <cell r="B2431">
            <v>320478</v>
          </cell>
          <cell r="D2431">
            <v>0</v>
          </cell>
          <cell r="E2431">
            <v>274</v>
          </cell>
          <cell r="F2431">
            <v>0</v>
          </cell>
          <cell r="G2431" t="str">
            <v>8</v>
          </cell>
          <cell r="H2431">
            <v>736</v>
          </cell>
          <cell r="I2431" t="str">
            <v>ПОЛТАВ.Ф ВАТ АБ "УКРГАЗБАНК"М.ПОЛТАВА</v>
          </cell>
          <cell r="J2431" t="str">
            <v>ПОЛТ ФВАТАБ "УКРГАЗБАНК"</v>
          </cell>
          <cell r="K2431" t="str">
            <v>UQJH</v>
          </cell>
          <cell r="L2431" t="str">
            <v>UQJH</v>
          </cell>
          <cell r="M2431">
            <v>16</v>
          </cell>
          <cell r="N2431">
            <v>26</v>
          </cell>
          <cell r="O2431" t="str">
            <v>Управління НБУ в Полтав.обл</v>
          </cell>
        </row>
        <row r="2432">
          <cell r="A2432">
            <v>331564</v>
          </cell>
          <cell r="B2432">
            <v>300131</v>
          </cell>
          <cell r="D2432">
            <v>0</v>
          </cell>
          <cell r="E2432">
            <v>17</v>
          </cell>
          <cell r="F2432">
            <v>0</v>
          </cell>
          <cell r="G2432" t="str">
            <v>8</v>
          </cell>
          <cell r="H2432">
            <v>730</v>
          </cell>
          <cell r="I2432" t="str">
            <v>Ф"ПРРУ"ВАТ"Б"ФІНАНСИ ТА КРЕДИТ"КОМСОМ.</v>
          </cell>
          <cell r="J2432" t="str">
            <v>Ф ПРРУ ВАТ"Б"Фін та Кр"</v>
          </cell>
          <cell r="K2432" t="str">
            <v>UQJE</v>
          </cell>
          <cell r="L2432" t="str">
            <v>UQJE</v>
          </cell>
          <cell r="M2432">
            <v>16</v>
          </cell>
          <cell r="N2432">
            <v>26</v>
          </cell>
          <cell r="O2432" t="str">
            <v>Управління НБУ в Полтав.обл</v>
          </cell>
        </row>
        <row r="2433">
          <cell r="A2433">
            <v>331605</v>
          </cell>
          <cell r="B2433">
            <v>300335</v>
          </cell>
          <cell r="D2433">
            <v>0</v>
          </cell>
          <cell r="E2433">
            <v>36</v>
          </cell>
          <cell r="F2433">
            <v>0</v>
          </cell>
          <cell r="G2433" t="str">
            <v>7</v>
          </cell>
          <cell r="H2433">
            <v>715</v>
          </cell>
          <cell r="I2433" t="str">
            <v>ПОЛ.ОД"РАЙФФАЙЗЕН БАНК АВАЛЬ"М.ПОЛТАВА</v>
          </cell>
          <cell r="J2433" t="str">
            <v>Пол.ОДРайффайзен Банк Аваль</v>
          </cell>
          <cell r="K2433" t="str">
            <v>UQIT</v>
          </cell>
          <cell r="L2433" t="str">
            <v>UQIT</v>
          </cell>
          <cell r="M2433">
            <v>16</v>
          </cell>
          <cell r="N2433">
            <v>26</v>
          </cell>
          <cell r="O2433" t="str">
            <v>Управління НБУ в Полтав.обл</v>
          </cell>
        </row>
        <row r="2434">
          <cell r="A2434">
            <v>331616</v>
          </cell>
          <cell r="B2434">
            <v>351931</v>
          </cell>
          <cell r="D2434">
            <v>0</v>
          </cell>
          <cell r="E2434">
            <v>209</v>
          </cell>
          <cell r="F2434">
            <v>0</v>
          </cell>
          <cell r="G2434" t="str">
            <v>8</v>
          </cell>
          <cell r="H2434">
            <v>729</v>
          </cell>
          <cell r="I2434" t="str">
            <v>ФІЛІЯ АКБ "ЗОЛОТІ ВОРОТА" В М. ПОЛТАВА</v>
          </cell>
          <cell r="J2434" t="str">
            <v>ПФ АКБ "ЗОЛОТІ ВОРОТА"</v>
          </cell>
          <cell r="K2434" t="str">
            <v>UQJD</v>
          </cell>
          <cell r="L2434" t="str">
            <v>UQJD</v>
          </cell>
          <cell r="M2434">
            <v>16</v>
          </cell>
          <cell r="N2434">
            <v>20</v>
          </cell>
          <cell r="O2434" t="str">
            <v>Управління НБУ в Полтав.обл</v>
          </cell>
        </row>
        <row r="2435">
          <cell r="A2435">
            <v>331649</v>
          </cell>
          <cell r="B2435">
            <v>322313</v>
          </cell>
          <cell r="D2435">
            <v>0</v>
          </cell>
          <cell r="E2435">
            <v>2</v>
          </cell>
          <cell r="F2435">
            <v>0</v>
          </cell>
          <cell r="G2435" t="str">
            <v>2</v>
          </cell>
          <cell r="H2435">
            <v>201</v>
          </cell>
          <cell r="I2435" t="str">
            <v>Ф-Я ВАТ"УКРЕКСІМБАНК",ПОЛТАВа</v>
          </cell>
          <cell r="J2435" t="str">
            <v>Ф-я Укрексімбанк, Полтава</v>
          </cell>
          <cell r="K2435" t="str">
            <v>UQGA</v>
          </cell>
          <cell r="L2435" t="str">
            <v>UQGA</v>
          </cell>
          <cell r="M2435">
            <v>16</v>
          </cell>
          <cell r="N2435">
            <v>26</v>
          </cell>
          <cell r="O2435" t="str">
            <v>Управління НБУ в Полтав.обл</v>
          </cell>
        </row>
        <row r="2436">
          <cell r="A2436">
            <v>331650</v>
          </cell>
          <cell r="B2436">
            <v>322658</v>
          </cell>
          <cell r="D2436">
            <v>0</v>
          </cell>
          <cell r="E2436">
            <v>217</v>
          </cell>
          <cell r="F2436">
            <v>0</v>
          </cell>
          <cell r="G2436" t="str">
            <v>8</v>
          </cell>
          <cell r="H2436">
            <v>749</v>
          </cell>
          <cell r="I2436" t="str">
            <v>ФІЛІ АКБ"СЄБ" М.КРЕМЕНЧУК</v>
          </cell>
          <cell r="J2436" t="str">
            <v>Кременчуцька філія АКБ"СЄБ"</v>
          </cell>
          <cell r="K2436" t="str">
            <v>UQJI</v>
          </cell>
          <cell r="L2436" t="str">
            <v>UQJI</v>
          </cell>
          <cell r="M2436">
            <v>16</v>
          </cell>
          <cell r="N2436">
            <v>26</v>
          </cell>
          <cell r="O2436" t="str">
            <v>Управління НБУ в Полтав.обл</v>
          </cell>
        </row>
        <row r="2437">
          <cell r="A2437">
            <v>331661</v>
          </cell>
          <cell r="B2437">
            <v>300614</v>
          </cell>
          <cell r="D2437">
            <v>0</v>
          </cell>
          <cell r="E2437">
            <v>171</v>
          </cell>
          <cell r="F2437">
            <v>0</v>
          </cell>
          <cell r="G2437" t="str">
            <v>8</v>
          </cell>
          <cell r="H2437">
            <v>737</v>
          </cell>
          <cell r="I2437" t="str">
            <v>ФІЛ"ПОЛТ.ДИР.АТ"ІНД-БАНК" В М.ПОЛТАВА</v>
          </cell>
          <cell r="J2437" t="str">
            <v>Ф."Пол.дир."АТ"ІНДЕКС-БАНК"</v>
          </cell>
          <cell r="K2437" t="str">
            <v>UQJJ</v>
          </cell>
          <cell r="L2437" t="str">
            <v>UQJJ</v>
          </cell>
          <cell r="M2437">
            <v>16</v>
          </cell>
          <cell r="N2437">
            <v>26</v>
          </cell>
          <cell r="O2437" t="str">
            <v>Управління НБУ в Полтав.обл</v>
          </cell>
        </row>
        <row r="2438">
          <cell r="A2438">
            <v>331694</v>
          </cell>
          <cell r="B2438">
            <v>300926</v>
          </cell>
          <cell r="D2438">
            <v>0</v>
          </cell>
          <cell r="E2438">
            <v>899</v>
          </cell>
          <cell r="F2438">
            <v>0</v>
          </cell>
          <cell r="G2438" t="str">
            <v>8</v>
          </cell>
          <cell r="H2438">
            <v>701</v>
          </cell>
          <cell r="I2438" t="str">
            <v>ДРУГА ФІЛІЯ АТ "УФГ" У М. ПОЛТАВА</v>
          </cell>
          <cell r="J2438" t="str">
            <v>ДРУГА ФАТ "УФГ", М.ПОЛТАВА</v>
          </cell>
          <cell r="K2438" t="str">
            <v>UQW2</v>
          </cell>
          <cell r="L2438" t="str">
            <v>U1WF</v>
          </cell>
          <cell r="M2438">
            <v>16</v>
          </cell>
          <cell r="N2438">
            <v>26</v>
          </cell>
          <cell r="O2438" t="str">
            <v>Управління НБУ в Полтав.обл</v>
          </cell>
        </row>
        <row r="2439">
          <cell r="A2439">
            <v>331713</v>
          </cell>
          <cell r="B2439">
            <v>300926</v>
          </cell>
          <cell r="D2439">
            <v>0</v>
          </cell>
          <cell r="E2439">
            <v>899</v>
          </cell>
          <cell r="F2439">
            <v>0</v>
          </cell>
          <cell r="G2439" t="str">
            <v>8</v>
          </cell>
          <cell r="H2439">
            <v>827</v>
          </cell>
          <cell r="I2439" t="str">
            <v>ФІЛІЯ АТ "УФГ" У М. КРЕМЕНЧУК</v>
          </cell>
          <cell r="J2439" t="str">
            <v>ФАТ "УФГ", м. КРЕМЕНЧУК</v>
          </cell>
          <cell r="K2439" t="str">
            <v>UQW1</v>
          </cell>
          <cell r="L2439" t="str">
            <v>U1WF</v>
          </cell>
          <cell r="M2439">
            <v>16</v>
          </cell>
          <cell r="N2439">
            <v>26</v>
          </cell>
          <cell r="O2439" t="str">
            <v>Управління НБУ в Полтав.обл</v>
          </cell>
        </row>
        <row r="2440">
          <cell r="A2440">
            <v>331724</v>
          </cell>
          <cell r="B2440">
            <v>300926</v>
          </cell>
          <cell r="D2440">
            <v>0</v>
          </cell>
          <cell r="E2440">
            <v>899</v>
          </cell>
          <cell r="F2440">
            <v>0</v>
          </cell>
          <cell r="G2440" t="str">
            <v>8</v>
          </cell>
          <cell r="H2440">
            <v>743</v>
          </cell>
          <cell r="I2440" t="str">
            <v>ПЕРША ФІЛІЯ АТ "УФГ" В М. КРЕМЕНЧУК</v>
          </cell>
          <cell r="J2440" t="str">
            <v>Перша ФАТ "УФГ",м.Кременчук</v>
          </cell>
          <cell r="K2440" t="str">
            <v>UQW3</v>
          </cell>
          <cell r="L2440" t="str">
            <v>U1WF</v>
          </cell>
          <cell r="M2440">
            <v>16</v>
          </cell>
          <cell r="N2440">
            <v>26</v>
          </cell>
          <cell r="O2440" t="str">
            <v>Управління НБУ в Полтав.обл</v>
          </cell>
        </row>
        <row r="2441">
          <cell r="A2441">
            <v>331746</v>
          </cell>
          <cell r="B2441">
            <v>320702</v>
          </cell>
          <cell r="D2441">
            <v>0</v>
          </cell>
          <cell r="E2441">
            <v>277</v>
          </cell>
          <cell r="F2441">
            <v>0</v>
          </cell>
          <cell r="G2441" t="str">
            <v>8</v>
          </cell>
          <cell r="H2441">
            <v>732</v>
          </cell>
          <cell r="I2441" t="str">
            <v>ФАКБ "НАЦ. КРЕДИТ" В М.ЛУБНИ</v>
          </cell>
          <cell r="J2441" t="str">
            <v>ФАКБ "НК"в м.Лубни</v>
          </cell>
          <cell r="K2441" t="str">
            <v>UQJG</v>
          </cell>
          <cell r="L2441" t="str">
            <v>UQJG</v>
          </cell>
          <cell r="M2441">
            <v>16</v>
          </cell>
          <cell r="N2441">
            <v>26</v>
          </cell>
          <cell r="O2441" t="str">
            <v>Управління НБУ в Полтав.обл</v>
          </cell>
        </row>
        <row r="2442">
          <cell r="A2442">
            <v>331757</v>
          </cell>
          <cell r="B2442">
            <v>351629</v>
          </cell>
          <cell r="D2442">
            <v>0</v>
          </cell>
          <cell r="E2442">
            <v>126</v>
          </cell>
          <cell r="F2442">
            <v>0</v>
          </cell>
          <cell r="G2442" t="str">
            <v>8</v>
          </cell>
          <cell r="H2442">
            <v>733</v>
          </cell>
          <cell r="I2442" t="str">
            <v>ПОЛТАВСЬКА Ф. ВАТ "МЕГАБАНК",М.ПОЛТАВА</v>
          </cell>
          <cell r="J2442" t="str">
            <v>Полтавська ф-я "МЕГАБАНК"</v>
          </cell>
          <cell r="K2442" t="str">
            <v>UQJK</v>
          </cell>
          <cell r="L2442" t="str">
            <v>UQJK</v>
          </cell>
          <cell r="M2442">
            <v>16</v>
          </cell>
          <cell r="N2442">
            <v>20</v>
          </cell>
          <cell r="O2442" t="str">
            <v>Управління НБУ в Полтав.обл</v>
          </cell>
        </row>
        <row r="2443">
          <cell r="A2443">
            <v>331768</v>
          </cell>
          <cell r="B2443">
            <v>331768</v>
          </cell>
          <cell r="C2443" t="str">
            <v>АК "ПФБ"</v>
          </cell>
          <cell r="D2443">
            <v>294</v>
          </cell>
          <cell r="E2443">
            <v>294</v>
          </cell>
          <cell r="F2443">
            <v>0</v>
          </cell>
          <cell r="G2443" t="str">
            <v>8</v>
          </cell>
          <cell r="H2443">
            <v>721</v>
          </cell>
          <cell r="I2443" t="str">
            <v>АК "ПРОМИСЛОВО-ФІНАНСОВИЙ БАНК"</v>
          </cell>
          <cell r="J2443" t="str">
            <v>АК "ПФБ"</v>
          </cell>
          <cell r="K2443" t="str">
            <v>UQIZ</v>
          </cell>
          <cell r="L2443" t="str">
            <v>UQIZ</v>
          </cell>
          <cell r="M2443">
            <v>16</v>
          </cell>
          <cell r="N2443">
            <v>16</v>
          </cell>
          <cell r="O2443" t="str">
            <v>Управління НБУ в Полтав.обл</v>
          </cell>
        </row>
        <row r="2444">
          <cell r="A2444">
            <v>331791</v>
          </cell>
          <cell r="B2444">
            <v>353489</v>
          </cell>
          <cell r="D2444">
            <v>0</v>
          </cell>
          <cell r="E2444">
            <v>133</v>
          </cell>
          <cell r="F2444">
            <v>0</v>
          </cell>
          <cell r="G2444" t="str">
            <v>B</v>
          </cell>
          <cell r="H2444">
            <v>740</v>
          </cell>
          <cell r="I2444" t="str">
            <v>ПОЛТАВСЬКА ФІЛІЯ АБ "ПРИВАТІНВЕСТ"</v>
          </cell>
          <cell r="J2444" t="str">
            <v>Полтавська філ.Приватінвест</v>
          </cell>
          <cell r="K2444" t="str">
            <v>UQJN</v>
          </cell>
          <cell r="L2444" t="str">
            <v>UQJN</v>
          </cell>
          <cell r="M2444">
            <v>16</v>
          </cell>
          <cell r="N2444">
            <v>24</v>
          </cell>
          <cell r="O2444" t="str">
            <v>Управління НБУ в Полтав.обл</v>
          </cell>
        </row>
        <row r="2445">
          <cell r="A2445">
            <v>331809</v>
          </cell>
          <cell r="B2445">
            <v>320003</v>
          </cell>
          <cell r="D2445">
            <v>0</v>
          </cell>
          <cell r="E2445">
            <v>225</v>
          </cell>
          <cell r="F2445">
            <v>0</v>
          </cell>
          <cell r="G2445" t="str">
            <v>B</v>
          </cell>
          <cell r="H2445">
            <v>735</v>
          </cell>
          <cell r="I2445" t="str">
            <v>Ф ВАТ КБ "НАДРА" Полтавське РУ</v>
          </cell>
          <cell r="J2445" t="str">
            <v>Ф ВАТ КБ"Надра"ПолтавськеРУ</v>
          </cell>
          <cell r="K2445" t="str">
            <v>UQJP</v>
          </cell>
          <cell r="L2445" t="str">
            <v>UQJP</v>
          </cell>
          <cell r="M2445">
            <v>16</v>
          </cell>
          <cell r="N2445">
            <v>26</v>
          </cell>
          <cell r="O2445" t="str">
            <v>Управління НБУ в Полтав.обл</v>
          </cell>
        </row>
        <row r="2446">
          <cell r="A2446">
            <v>331810</v>
          </cell>
          <cell r="B2446">
            <v>322603</v>
          </cell>
          <cell r="D2446">
            <v>0</v>
          </cell>
          <cell r="E2446">
            <v>216</v>
          </cell>
          <cell r="F2446">
            <v>0</v>
          </cell>
          <cell r="G2446" t="str">
            <v>8</v>
          </cell>
          <cell r="H2446">
            <v>778</v>
          </cell>
          <cell r="I2446" t="str">
            <v>ПФ ВАТ БАНКУ "БІГ ЕНЕРГІЯ" М.ПОЛТАВА</v>
          </cell>
          <cell r="J2446" t="str">
            <v>ПФ ВАТ Банку "БІГ Енергія"</v>
          </cell>
          <cell r="K2446" t="str">
            <v>UQII</v>
          </cell>
          <cell r="L2446" t="str">
            <v>UQII</v>
          </cell>
          <cell r="M2446">
            <v>16</v>
          </cell>
          <cell r="N2446">
            <v>26</v>
          </cell>
          <cell r="O2446" t="str">
            <v>Управління НБУ в Полтав.обл</v>
          </cell>
        </row>
        <row r="2447">
          <cell r="A2447">
            <v>331821</v>
          </cell>
          <cell r="B2447">
            <v>321228</v>
          </cell>
          <cell r="D2447">
            <v>0</v>
          </cell>
          <cell r="E2447">
            <v>68</v>
          </cell>
          <cell r="F2447">
            <v>0</v>
          </cell>
          <cell r="G2447" t="str">
            <v>8</v>
          </cell>
          <cell r="H2447">
            <v>766</v>
          </cell>
          <cell r="I2447" t="str">
            <v>ПОЛТАВ. ФТОВ "УКРПРОМБАНК", М.ПОЛТАВА</v>
          </cell>
          <cell r="J2447" t="str">
            <v>Полтав.ф-я ТОВ"УКРПРОМБАНК"</v>
          </cell>
          <cell r="K2447" t="str">
            <v>UQJV</v>
          </cell>
          <cell r="L2447" t="str">
            <v>UQJV</v>
          </cell>
          <cell r="M2447">
            <v>16</v>
          </cell>
          <cell r="N2447">
            <v>26</v>
          </cell>
          <cell r="O2447" t="str">
            <v>Управління НБУ в Полтав.обл</v>
          </cell>
        </row>
        <row r="2448">
          <cell r="A2448">
            <v>331832</v>
          </cell>
          <cell r="B2448">
            <v>300131</v>
          </cell>
          <cell r="D2448">
            <v>0</v>
          </cell>
          <cell r="E2448">
            <v>17</v>
          </cell>
          <cell r="F2448">
            <v>0</v>
          </cell>
          <cell r="G2448" t="str">
            <v>8</v>
          </cell>
          <cell r="H2448">
            <v>741</v>
          </cell>
          <cell r="I2448" t="str">
            <v>Ф"ПРУ"ВАТ "Б" ФІН. ТА КРЕДИТ"М.ПОЛТАВА</v>
          </cell>
          <cell r="J2448" t="str">
            <v>Ф"ПРУ"ВАТ"Б" Фін. та Кред."</v>
          </cell>
          <cell r="K2448" t="str">
            <v>UQJW</v>
          </cell>
          <cell r="L2448" t="str">
            <v>UQJW</v>
          </cell>
          <cell r="M2448">
            <v>16</v>
          </cell>
          <cell r="N2448">
            <v>26</v>
          </cell>
          <cell r="O2448" t="str">
            <v>Управління НБУ в Полтав.обл</v>
          </cell>
        </row>
        <row r="2449">
          <cell r="A2449">
            <v>331843</v>
          </cell>
          <cell r="B2449">
            <v>328384</v>
          </cell>
          <cell r="D2449">
            <v>0</v>
          </cell>
          <cell r="E2449">
            <v>258</v>
          </cell>
          <cell r="F2449">
            <v>0</v>
          </cell>
          <cell r="G2449" t="str">
            <v>8</v>
          </cell>
          <cell r="H2449">
            <v>742</v>
          </cell>
          <cell r="I2449" t="str">
            <v>ФІЛІЯ АКБ "ІМЕКСБАНК" У М.ПОЛТАВА</v>
          </cell>
          <cell r="J2449" t="str">
            <v>ПОЛТАВСЬКАФ АКБ "ІМЕКСБАНК"</v>
          </cell>
          <cell r="K2449" t="str">
            <v>UQKA</v>
          </cell>
          <cell r="L2449" t="str">
            <v>UQKA</v>
          </cell>
          <cell r="M2449">
            <v>16</v>
          </cell>
          <cell r="N2449">
            <v>15</v>
          </cell>
          <cell r="O2449" t="str">
            <v>Управління НБУ в Полтав.обл</v>
          </cell>
        </row>
        <row r="2450">
          <cell r="A2450">
            <v>331854</v>
          </cell>
          <cell r="B2450">
            <v>300863</v>
          </cell>
          <cell r="D2450">
            <v>0</v>
          </cell>
          <cell r="E2450">
            <v>289</v>
          </cell>
          <cell r="F2450">
            <v>0</v>
          </cell>
          <cell r="G2450" t="str">
            <v>9</v>
          </cell>
          <cell r="H2450">
            <v>772</v>
          </cell>
          <cell r="I2450" t="str">
            <v>КРЕМ.ФВАТ"КРЕДИТПРОМБАНК",М.КРЕМЕНЧУК</v>
          </cell>
          <cell r="J2450" t="str">
            <v>Кремен.ФВАТ"Кредитпромбанк"</v>
          </cell>
          <cell r="K2450" t="str">
            <v>UQKI</v>
          </cell>
          <cell r="L2450" t="str">
            <v>UQKI</v>
          </cell>
          <cell r="M2450">
            <v>16</v>
          </cell>
          <cell r="N2450">
            <v>26</v>
          </cell>
          <cell r="O2450" t="str">
            <v>Управління НБУ в Полтав.обл</v>
          </cell>
        </row>
        <row r="2451">
          <cell r="A2451">
            <v>331876</v>
          </cell>
          <cell r="B2451">
            <v>321767</v>
          </cell>
          <cell r="D2451">
            <v>0</v>
          </cell>
          <cell r="E2451">
            <v>42</v>
          </cell>
          <cell r="F2451">
            <v>0</v>
          </cell>
          <cell r="G2451" t="str">
            <v>B</v>
          </cell>
          <cell r="H2451">
            <v>761</v>
          </cell>
          <cell r="I2451" t="str">
            <v>ПОЛТАВСЬКА Ф ВАТ ВТБ БАНК, М.ПОЛТАВА</v>
          </cell>
          <cell r="J2451" t="str">
            <v>Полтавська Ф ВАТ ВТБ Банк</v>
          </cell>
          <cell r="K2451" t="str">
            <v>UQKV</v>
          </cell>
          <cell r="L2451" t="str">
            <v>UQKV</v>
          </cell>
          <cell r="M2451">
            <v>16</v>
          </cell>
          <cell r="N2451">
            <v>26</v>
          </cell>
          <cell r="O2451" t="str">
            <v>Управління НБУ в Полтав.обл</v>
          </cell>
        </row>
        <row r="2452">
          <cell r="A2452">
            <v>331887</v>
          </cell>
          <cell r="B2452">
            <v>380537</v>
          </cell>
          <cell r="D2452">
            <v>0</v>
          </cell>
          <cell r="E2452">
            <v>76</v>
          </cell>
          <cell r="F2452">
            <v>0</v>
          </cell>
          <cell r="G2452" t="str">
            <v>B</v>
          </cell>
          <cell r="H2452">
            <v>805</v>
          </cell>
          <cell r="I2452" t="str">
            <v>ПОЛТАВ.ФІЛІЯ ВАТ"ВІЕЙБІБАНК"М.ПОЛТАВА</v>
          </cell>
          <cell r="J2452" t="str">
            <v>Полтав.Ф.ВАТ"ВІЕЙБІБАНК"</v>
          </cell>
          <cell r="K2452" t="str">
            <v>UQNB</v>
          </cell>
          <cell r="L2452" t="str">
            <v>UQNB</v>
          </cell>
          <cell r="M2452">
            <v>16</v>
          </cell>
          <cell r="N2452">
            <v>26</v>
          </cell>
          <cell r="O2452" t="str">
            <v>Управління НБУ в Полтав.обл</v>
          </cell>
        </row>
        <row r="2453">
          <cell r="A2453">
            <v>331906</v>
          </cell>
          <cell r="B2453">
            <v>300658</v>
          </cell>
          <cell r="D2453">
            <v>0</v>
          </cell>
          <cell r="E2453">
            <v>251</v>
          </cell>
          <cell r="F2453">
            <v>0</v>
          </cell>
          <cell r="G2453" t="str">
            <v>B</v>
          </cell>
          <cell r="H2453">
            <v>820</v>
          </cell>
          <cell r="I2453" t="str">
            <v>КФ ВАТ "ПІРЕУС БАНК МКБ" М.КРЕМЕНЧУК</v>
          </cell>
          <cell r="J2453" t="str">
            <v>КФ ВАТ "ПІРЕУС БАНК МКБ"</v>
          </cell>
          <cell r="K2453" t="str">
            <v>UQND</v>
          </cell>
          <cell r="L2453" t="str">
            <v>UQND</v>
          </cell>
          <cell r="M2453">
            <v>16</v>
          </cell>
          <cell r="N2453">
            <v>26</v>
          </cell>
          <cell r="O2453" t="str">
            <v>Управління НБУ в Полтав.обл</v>
          </cell>
        </row>
        <row r="2454">
          <cell r="A2454">
            <v>331917</v>
          </cell>
          <cell r="B2454">
            <v>300670</v>
          </cell>
          <cell r="D2454">
            <v>0</v>
          </cell>
          <cell r="E2454">
            <v>202</v>
          </cell>
          <cell r="F2454">
            <v>0</v>
          </cell>
          <cell r="G2454" t="str">
            <v>8</v>
          </cell>
          <cell r="H2454">
            <v>834</v>
          </cell>
          <cell r="I2454" t="str">
            <v>ПОЛТАВСЬКА ФВАТ КБ"ХРЕЩАТИК",М.ПОЛТАВА</v>
          </cell>
          <cell r="J2454" t="str">
            <v>ПолтавськаФВАТ КБ"Хрещатик"</v>
          </cell>
          <cell r="K2454" t="str">
            <v>UQNE</v>
          </cell>
          <cell r="L2454" t="str">
            <v>UQNE</v>
          </cell>
          <cell r="M2454">
            <v>16</v>
          </cell>
          <cell r="N2454">
            <v>26</v>
          </cell>
          <cell r="O2454" t="str">
            <v>Управління НБУ в Полтав.обл</v>
          </cell>
        </row>
        <row r="2455">
          <cell r="A2455">
            <v>331928</v>
          </cell>
          <cell r="B2455">
            <v>322294</v>
          </cell>
          <cell r="D2455">
            <v>0</v>
          </cell>
          <cell r="E2455">
            <v>67</v>
          </cell>
          <cell r="F2455">
            <v>0</v>
          </cell>
          <cell r="G2455" t="str">
            <v>8</v>
          </cell>
          <cell r="H2455">
            <v>803</v>
          </cell>
          <cell r="I2455" t="str">
            <v>Ф"ПОЛТАВ.РУ"ВАТ"КБ"ЕКСПОБАНК"М.ПОЛТАВА</v>
          </cell>
          <cell r="J2455" t="str">
            <v>Ф"Полт.РУ"ВАТ"КБ"Експобанк"</v>
          </cell>
          <cell r="K2455" t="str">
            <v>UQFC</v>
          </cell>
          <cell r="L2455" t="str">
            <v>UQFC</v>
          </cell>
          <cell r="M2455">
            <v>16</v>
          </cell>
          <cell r="N2455">
            <v>26</v>
          </cell>
          <cell r="O2455" t="str">
            <v>Управління НБУ в Полтав.обл</v>
          </cell>
        </row>
        <row r="2456">
          <cell r="A2456">
            <v>331939</v>
          </cell>
          <cell r="B2456">
            <v>351878</v>
          </cell>
          <cell r="D2456">
            <v>0</v>
          </cell>
          <cell r="E2456">
            <v>135</v>
          </cell>
          <cell r="F2456">
            <v>0</v>
          </cell>
          <cell r="G2456" t="str">
            <v>8</v>
          </cell>
          <cell r="H2456">
            <v>903</v>
          </cell>
          <cell r="I2456" t="str">
            <v>ПФ ВАТ "ІНПРОМБАНК"</v>
          </cell>
          <cell r="J2456" t="str">
            <v>ПФ ВАТ "Інпромбанк"</v>
          </cell>
          <cell r="K2456" t="str">
            <v>UQFD</v>
          </cell>
          <cell r="L2456" t="str">
            <v>UQFD</v>
          </cell>
          <cell r="M2456">
            <v>16</v>
          </cell>
          <cell r="N2456">
            <v>20</v>
          </cell>
          <cell r="O2456" t="str">
            <v>Управління НБУ в Полтав.обл</v>
          </cell>
        </row>
        <row r="2457">
          <cell r="A2457">
            <v>331940</v>
          </cell>
          <cell r="B2457">
            <v>300272</v>
          </cell>
          <cell r="D2457">
            <v>0</v>
          </cell>
          <cell r="E2457">
            <v>31</v>
          </cell>
          <cell r="F2457">
            <v>0</v>
          </cell>
          <cell r="G2457" t="str">
            <v>B</v>
          </cell>
          <cell r="H2457">
            <v>204</v>
          </cell>
          <cell r="I2457" t="str">
            <v>ФІЛІЯ АБ "ЕНЕРГОБАНК", М.ПОЛТАВА</v>
          </cell>
          <cell r="J2457" t="str">
            <v>ФАБ"Енергобанк"в м.Полта</v>
          </cell>
          <cell r="K2457" t="str">
            <v>UQFE</v>
          </cell>
          <cell r="L2457" t="str">
            <v>UQFE</v>
          </cell>
          <cell r="M2457">
            <v>16</v>
          </cell>
          <cell r="N2457">
            <v>26</v>
          </cell>
          <cell r="O2457" t="str">
            <v>Управління НБУ в Полтав.обл</v>
          </cell>
        </row>
        <row r="2458">
          <cell r="A2458">
            <v>331962</v>
          </cell>
          <cell r="B2458">
            <v>300528</v>
          </cell>
          <cell r="D2458">
            <v>0</v>
          </cell>
          <cell r="E2458">
            <v>296</v>
          </cell>
          <cell r="F2458">
            <v>0</v>
          </cell>
          <cell r="G2458" t="str">
            <v>F</v>
          </cell>
          <cell r="H2458">
            <v>800</v>
          </cell>
          <cell r="I2458" t="str">
            <v>ФІЛІЯ ЗАТ "ОТП БАНК", М.ПОЛТАВА</v>
          </cell>
          <cell r="J2458" t="str">
            <v>Філія ЗАТ "ОТП Банк"</v>
          </cell>
          <cell r="K2458" t="str">
            <v>UQNA</v>
          </cell>
          <cell r="L2458" t="str">
            <v>UQNA</v>
          </cell>
          <cell r="M2458">
            <v>16</v>
          </cell>
          <cell r="N2458">
            <v>26</v>
          </cell>
          <cell r="O2458" t="str">
            <v>Управління НБУ в Полтав.обл</v>
          </cell>
        </row>
        <row r="2459">
          <cell r="A2459">
            <v>331973</v>
          </cell>
          <cell r="B2459">
            <v>328168</v>
          </cell>
          <cell r="D2459">
            <v>0</v>
          </cell>
          <cell r="E2459">
            <v>105</v>
          </cell>
          <cell r="F2459">
            <v>0</v>
          </cell>
          <cell r="G2459" t="str">
            <v>B</v>
          </cell>
          <cell r="H2459">
            <v>700</v>
          </cell>
          <cell r="I2459" t="str">
            <v>ФІЛІЯ ВАТ"МТБ" У М.ПОЛТАВІ</v>
          </cell>
          <cell r="J2459" t="str">
            <v>ФІЛІЯ ВАТ"МТБ" У М.ПОЛТАВІ</v>
          </cell>
          <cell r="K2459" t="str">
            <v>UQKX</v>
          </cell>
          <cell r="L2459" t="str">
            <v>UQKX</v>
          </cell>
          <cell r="M2459">
            <v>16</v>
          </cell>
          <cell r="N2459">
            <v>15</v>
          </cell>
          <cell r="O2459" t="str">
            <v>Управління НБУ в Полтав.обл</v>
          </cell>
        </row>
        <row r="2460">
          <cell r="A2460">
            <v>331984</v>
          </cell>
          <cell r="B2460">
            <v>322948</v>
          </cell>
          <cell r="D2460">
            <v>0</v>
          </cell>
          <cell r="E2460">
            <v>248</v>
          </cell>
          <cell r="F2460">
            <v>0</v>
          </cell>
          <cell r="G2460" t="str">
            <v>B</v>
          </cell>
          <cell r="H2460">
            <v>798</v>
          </cell>
          <cell r="I2460" t="str">
            <v>КРЕМЕНЧУЦЬКА Ф АКБ "ФОРУМ" М.КРЕМЕНЧУК</v>
          </cell>
          <cell r="J2460" t="str">
            <v>Кременчуцька Ф АКБ "Форум"</v>
          </cell>
          <cell r="K2460" t="str">
            <v>UQKY</v>
          </cell>
          <cell r="L2460" t="str">
            <v>UQKY</v>
          </cell>
          <cell r="M2460">
            <v>16</v>
          </cell>
          <cell r="N2460">
            <v>26</v>
          </cell>
          <cell r="O2460" t="str">
            <v>Управління НБУ в Полтав.обл</v>
          </cell>
        </row>
        <row r="2461">
          <cell r="A2461">
            <v>331995</v>
          </cell>
          <cell r="B2461">
            <v>322948</v>
          </cell>
          <cell r="D2461">
            <v>0</v>
          </cell>
          <cell r="E2461">
            <v>248</v>
          </cell>
          <cell r="F2461">
            <v>0</v>
          </cell>
          <cell r="G2461" t="str">
            <v>B</v>
          </cell>
          <cell r="H2461">
            <v>799</v>
          </cell>
          <cell r="I2461" t="str">
            <v>ПОЛТАВСЬКА ФІЛІЯ АКБ "ФОРУМ" М.ПОЛТАВА</v>
          </cell>
          <cell r="J2461" t="str">
            <v>Полтавська філія АКБ"Форум"</v>
          </cell>
          <cell r="K2461" t="str">
            <v>UQKZ</v>
          </cell>
          <cell r="L2461" t="str">
            <v>UQKZ</v>
          </cell>
          <cell r="M2461">
            <v>16</v>
          </cell>
          <cell r="N2461">
            <v>26</v>
          </cell>
          <cell r="O2461" t="str">
            <v>Управління НБУ в Полтав.обл</v>
          </cell>
        </row>
        <row r="2462">
          <cell r="A2462">
            <v>333001</v>
          </cell>
          <cell r="B2462">
            <v>300614</v>
          </cell>
          <cell r="D2462">
            <v>0</v>
          </cell>
          <cell r="E2462">
            <v>171</v>
          </cell>
          <cell r="F2462">
            <v>0</v>
          </cell>
          <cell r="G2462" t="str">
            <v>8</v>
          </cell>
          <cell r="H2462">
            <v>766</v>
          </cell>
          <cell r="I2462" t="str">
            <v>Ф.РІВНЕНС.ДИР"АТ"ІНДЕКС-БАНК" М.РІВНЕ</v>
          </cell>
          <cell r="J2462" t="str">
            <v>Філ.Рвн.дир.АТ"ІНД-БНК"</v>
          </cell>
          <cell r="K2462" t="str">
            <v>URKB</v>
          </cell>
          <cell r="L2462" t="str">
            <v>URKB</v>
          </cell>
          <cell r="M2462">
            <v>17</v>
          </cell>
          <cell r="N2462">
            <v>26</v>
          </cell>
          <cell r="O2462" t="str">
            <v>Управління НБУ в Рівнен.обл</v>
          </cell>
        </row>
        <row r="2463">
          <cell r="A2463">
            <v>333012</v>
          </cell>
          <cell r="B2463">
            <v>300023</v>
          </cell>
          <cell r="D2463">
            <v>0</v>
          </cell>
          <cell r="E2463">
            <v>5</v>
          </cell>
          <cell r="F2463">
            <v>0</v>
          </cell>
          <cell r="G2463" t="str">
            <v>5</v>
          </cell>
          <cell r="H2463">
            <v>507</v>
          </cell>
          <cell r="I2463" t="str">
            <v>РІВНЕНСЬКА ОФ АКБ"УСБ" М. РІВНЕ</v>
          </cell>
          <cell r="J2463" t="str">
            <v>Рівнен.обл.філія АКБ"УСБ"</v>
          </cell>
          <cell r="K2463" t="str">
            <v>URCA</v>
          </cell>
          <cell r="L2463" t="str">
            <v>URCA</v>
          </cell>
          <cell r="M2463">
            <v>17</v>
          </cell>
          <cell r="N2463">
            <v>26</v>
          </cell>
          <cell r="O2463" t="str">
            <v>Управління НБУ в Рівнен.обл</v>
          </cell>
        </row>
        <row r="2464">
          <cell r="A2464">
            <v>333153</v>
          </cell>
          <cell r="B2464">
            <v>300012</v>
          </cell>
          <cell r="D2464">
            <v>0</v>
          </cell>
          <cell r="E2464">
            <v>3</v>
          </cell>
          <cell r="F2464">
            <v>0</v>
          </cell>
          <cell r="G2464" t="str">
            <v>3</v>
          </cell>
          <cell r="H2464">
            <v>306</v>
          </cell>
          <cell r="I2464" t="str">
            <v>Ф-Я"ВІД.ПІБ В М.КОСТОПІЛЬ РІВНЕН.ОБЛ."</v>
          </cell>
          <cell r="J2464" t="str">
            <v>Ф-Я ВІД.ПІБ В М.КОСТОПІЛЬ</v>
          </cell>
          <cell r="K2464" t="str">
            <v>URAB</v>
          </cell>
          <cell r="L2464" t="str">
            <v>URAB</v>
          </cell>
          <cell r="M2464">
            <v>17</v>
          </cell>
          <cell r="N2464">
            <v>26</v>
          </cell>
          <cell r="O2464" t="str">
            <v>Управління НБУ в Рівнен.обл</v>
          </cell>
        </row>
        <row r="2465">
          <cell r="A2465">
            <v>333216</v>
          </cell>
          <cell r="B2465">
            <v>300142</v>
          </cell>
          <cell r="D2465">
            <v>0</v>
          </cell>
          <cell r="E2465">
            <v>18</v>
          </cell>
          <cell r="F2465">
            <v>0</v>
          </cell>
          <cell r="G2465" t="str">
            <v>8</v>
          </cell>
          <cell r="H2465">
            <v>703</v>
          </cell>
          <cell r="I2465" t="str">
            <v>РІВНЕНСЬКА ФАТ"УКРІНБАНК" М.РІВНЕ</v>
          </cell>
          <cell r="J2465" t="str">
            <v>Рівненська ФАТ"Укрінбанк"</v>
          </cell>
          <cell r="K2465" t="str">
            <v>URIC</v>
          </cell>
          <cell r="L2465" t="str">
            <v>URIC</v>
          </cell>
          <cell r="M2465">
            <v>17</v>
          </cell>
          <cell r="N2465">
            <v>26</v>
          </cell>
          <cell r="O2465" t="str">
            <v>Управління НБУ в Рівнен.обл</v>
          </cell>
        </row>
        <row r="2466">
          <cell r="A2466">
            <v>333227</v>
          </cell>
          <cell r="B2466">
            <v>300335</v>
          </cell>
          <cell r="D2466">
            <v>0</v>
          </cell>
          <cell r="E2466">
            <v>36</v>
          </cell>
          <cell r="F2466">
            <v>0</v>
          </cell>
          <cell r="G2466" t="str">
            <v>7</v>
          </cell>
          <cell r="H2466">
            <v>717</v>
          </cell>
          <cell r="I2466" t="str">
            <v>РІВ.ОД "РАЙФФАЙЗЕН БАНК АВАЛЬ",М.РІВНЕ</v>
          </cell>
          <cell r="J2466" t="str">
            <v>Р.ОД"Райффайзен Банк Аваль"</v>
          </cell>
          <cell r="K2466" t="str">
            <v>URIP</v>
          </cell>
          <cell r="L2466" t="str">
            <v>URIP</v>
          </cell>
          <cell r="M2466">
            <v>17</v>
          </cell>
          <cell r="N2466">
            <v>26</v>
          </cell>
          <cell r="O2466" t="str">
            <v>Управління НБУ в Рівнен.обл</v>
          </cell>
        </row>
        <row r="2467">
          <cell r="A2467">
            <v>333302</v>
          </cell>
          <cell r="B2467">
            <v>300012</v>
          </cell>
          <cell r="D2467">
            <v>0</v>
          </cell>
          <cell r="E2467">
            <v>3</v>
          </cell>
          <cell r="F2467">
            <v>0</v>
          </cell>
          <cell r="G2467" t="str">
            <v>3</v>
          </cell>
          <cell r="H2467">
            <v>305</v>
          </cell>
          <cell r="I2467" t="str">
            <v>Ф-Я"ВІД.ПІБ В М.КУЗНЕЦОВСЬК РІВН.ОБЛ."</v>
          </cell>
          <cell r="J2467" t="str">
            <v>Ф-Я ВІД.ПІБ В М.КУЗНЕЦОВСЬК</v>
          </cell>
          <cell r="K2467" t="str">
            <v>URAC</v>
          </cell>
          <cell r="L2467" t="str">
            <v>URAC</v>
          </cell>
          <cell r="M2467">
            <v>17</v>
          </cell>
          <cell r="N2467">
            <v>26</v>
          </cell>
          <cell r="O2467" t="str">
            <v>Управління НБУ в Рівнен.обл</v>
          </cell>
        </row>
        <row r="2468">
          <cell r="A2468">
            <v>333324</v>
          </cell>
          <cell r="B2468">
            <v>300001</v>
          </cell>
          <cell r="D2468">
            <v>0</v>
          </cell>
          <cell r="E2468">
            <v>1</v>
          </cell>
          <cell r="F2468">
            <v>0</v>
          </cell>
          <cell r="G2468" t="str">
            <v>1</v>
          </cell>
          <cell r="H2468">
            <v>118</v>
          </cell>
          <cell r="I2468" t="str">
            <v>УПРАВЛІННЯ НБУ В РІВНЕНСЬКІЙ  ОБЛАСТІ</v>
          </cell>
          <cell r="J2468" t="str">
            <v>Упр. НБУ в Рівненській обл.</v>
          </cell>
          <cell r="K2468" t="str">
            <v>URHA</v>
          </cell>
          <cell r="L2468" t="str">
            <v>URH0</v>
          </cell>
          <cell r="M2468">
            <v>17</v>
          </cell>
          <cell r="N2468">
            <v>27</v>
          </cell>
          <cell r="O2468" t="str">
            <v>Управління НБУ в Рівнен.обл</v>
          </cell>
        </row>
        <row r="2469">
          <cell r="A2469">
            <v>333335</v>
          </cell>
          <cell r="B2469">
            <v>300012</v>
          </cell>
          <cell r="D2469">
            <v>0</v>
          </cell>
          <cell r="E2469">
            <v>3</v>
          </cell>
          <cell r="F2469">
            <v>0</v>
          </cell>
          <cell r="G2469" t="str">
            <v>3</v>
          </cell>
          <cell r="H2469">
            <v>308</v>
          </cell>
          <cell r="I2469" t="str">
            <v>Ф."ВІДДІЛЕННЯ ПРОМІНВЕСТБАНКУ,М.РІВНЕ"</v>
          </cell>
          <cell r="J2469" t="str">
            <v>Ф."ВІДДІЛЕННЯ ПІБ, М.РІВНЕ"</v>
          </cell>
          <cell r="K2469" t="str">
            <v>URAA</v>
          </cell>
          <cell r="L2469" t="str">
            <v>URAA</v>
          </cell>
          <cell r="M2469">
            <v>17</v>
          </cell>
          <cell r="N2469">
            <v>26</v>
          </cell>
          <cell r="O2469" t="str">
            <v>Управління НБУ в Рівнен.обл</v>
          </cell>
        </row>
        <row r="2470">
          <cell r="A2470">
            <v>333368</v>
          </cell>
          <cell r="B2470">
            <v>300465</v>
          </cell>
          <cell r="D2470">
            <v>0</v>
          </cell>
          <cell r="E2470">
            <v>6</v>
          </cell>
          <cell r="F2470">
            <v>0</v>
          </cell>
          <cell r="G2470" t="str">
            <v>6</v>
          </cell>
          <cell r="H2470">
            <v>604</v>
          </cell>
          <cell r="I2470" t="str">
            <v>ФРІВНЕНСЬКЕ ОБЛАСНЕ УП ВАТОЩАД М.РІВНЕ</v>
          </cell>
          <cell r="J2470" t="str">
            <v>ФРівненське обласне ВАТОщад</v>
          </cell>
          <cell r="K2470" t="str">
            <v>URLA</v>
          </cell>
          <cell r="L2470" t="str">
            <v>URLA</v>
          </cell>
          <cell r="M2470">
            <v>17</v>
          </cell>
          <cell r="N2470">
            <v>26</v>
          </cell>
          <cell r="O2470" t="str">
            <v>Управління НБУ в Рівнен.обл</v>
          </cell>
        </row>
        <row r="2471">
          <cell r="A2471">
            <v>333391</v>
          </cell>
          <cell r="B2471">
            <v>305299</v>
          </cell>
          <cell r="D2471">
            <v>0</v>
          </cell>
          <cell r="E2471">
            <v>46</v>
          </cell>
          <cell r="F2471">
            <v>0</v>
          </cell>
          <cell r="G2471" t="str">
            <v>A</v>
          </cell>
          <cell r="H2471">
            <v>711</v>
          </cell>
          <cell r="I2471" t="str">
            <v>РІВНЕНСЬКА ФІЛ.ПРИВАТБАНКУ М.РІВНЕ</v>
          </cell>
          <cell r="J2471" t="str">
            <v>Рівненська філія ПриватБанк</v>
          </cell>
          <cell r="K2471" t="str">
            <v>URIK</v>
          </cell>
          <cell r="L2471" t="str">
            <v>URIK</v>
          </cell>
          <cell r="M2471">
            <v>17</v>
          </cell>
          <cell r="N2471">
            <v>3</v>
          </cell>
          <cell r="O2471" t="str">
            <v>Управління НБУ в Рівнен.обл</v>
          </cell>
        </row>
        <row r="2472">
          <cell r="A2472">
            <v>333432</v>
          </cell>
          <cell r="B2472">
            <v>322625</v>
          </cell>
          <cell r="D2472">
            <v>0</v>
          </cell>
          <cell r="E2472">
            <v>222</v>
          </cell>
          <cell r="F2472">
            <v>0</v>
          </cell>
          <cell r="G2472" t="str">
            <v>8</v>
          </cell>
          <cell r="H2472">
            <v>712</v>
          </cell>
          <cell r="I2472" t="str">
            <v>РФ АБ "УКООПСПІЛКА"</v>
          </cell>
          <cell r="J2472" t="str">
            <v>РФ АБ "Укоопспілка"</v>
          </cell>
          <cell r="K2472" t="str">
            <v>URIL</v>
          </cell>
          <cell r="L2472" t="str">
            <v>URIL</v>
          </cell>
          <cell r="M2472">
            <v>17</v>
          </cell>
          <cell r="N2472">
            <v>26</v>
          </cell>
          <cell r="O2472" t="str">
            <v>Управління НБУ в Рівнен.обл</v>
          </cell>
        </row>
        <row r="2473">
          <cell r="A2473">
            <v>333539</v>
          </cell>
          <cell r="B2473">
            <v>322313</v>
          </cell>
          <cell r="D2473">
            <v>0</v>
          </cell>
          <cell r="E2473">
            <v>2</v>
          </cell>
          <cell r="F2473">
            <v>0</v>
          </cell>
          <cell r="G2473" t="str">
            <v>2</v>
          </cell>
          <cell r="H2473">
            <v>201</v>
          </cell>
          <cell r="I2473" t="str">
            <v>Ф-Я ВАТ "УКРЕКСІМБАНК", РІВНЕ</v>
          </cell>
          <cell r="J2473" t="str">
            <v>Ф-я Укрексімбанк, Рівне</v>
          </cell>
          <cell r="K2473" t="str">
            <v>URGA</v>
          </cell>
          <cell r="L2473" t="str">
            <v>URGA</v>
          </cell>
          <cell r="M2473">
            <v>17</v>
          </cell>
          <cell r="N2473">
            <v>26</v>
          </cell>
          <cell r="O2473" t="str">
            <v>Управління НБУ в Рівнен.обл</v>
          </cell>
        </row>
        <row r="2474">
          <cell r="A2474">
            <v>333562</v>
          </cell>
          <cell r="B2474">
            <v>322603</v>
          </cell>
          <cell r="D2474">
            <v>0</v>
          </cell>
          <cell r="E2474">
            <v>216</v>
          </cell>
          <cell r="F2474">
            <v>0</v>
          </cell>
          <cell r="G2474" t="str">
            <v>8</v>
          </cell>
          <cell r="H2474">
            <v>725</v>
          </cell>
          <cell r="I2474" t="str">
            <v>КФ ВАТ БАНКУ"БІГ ЕНЕРГІЯ"М.КУЗНЕЦОВСЬК</v>
          </cell>
          <cell r="J2474" t="str">
            <v>КФ ВАТ Банку "БІГ Енергія"</v>
          </cell>
          <cell r="K2474" t="str">
            <v>URIY</v>
          </cell>
          <cell r="L2474" t="str">
            <v>URIY</v>
          </cell>
          <cell r="M2474">
            <v>17</v>
          </cell>
          <cell r="N2474">
            <v>26</v>
          </cell>
          <cell r="O2474" t="str">
            <v>Управління НБУ в Рівнен.обл</v>
          </cell>
        </row>
        <row r="2475">
          <cell r="A2475">
            <v>333603</v>
          </cell>
          <cell r="B2475">
            <v>300131</v>
          </cell>
          <cell r="D2475">
            <v>0</v>
          </cell>
          <cell r="E2475">
            <v>17</v>
          </cell>
          <cell r="F2475">
            <v>0</v>
          </cell>
          <cell r="G2475" t="str">
            <v>8</v>
          </cell>
          <cell r="H2475">
            <v>726</v>
          </cell>
          <cell r="I2475" t="str">
            <v>Ф"ПЗРУ"ВАТ"Б"ФІН ТА КРЕДИТ"М.РІВНЕ</v>
          </cell>
          <cell r="J2475" t="str">
            <v>Ф"ПЗРУ"Б"Фін та Кр"</v>
          </cell>
          <cell r="K2475" t="str">
            <v>URJI</v>
          </cell>
          <cell r="L2475" t="str">
            <v>URJI</v>
          </cell>
          <cell r="M2475">
            <v>17</v>
          </cell>
          <cell r="N2475">
            <v>26</v>
          </cell>
          <cell r="O2475" t="str">
            <v>Управління НБУ в Рівнен.обл</v>
          </cell>
        </row>
        <row r="2476">
          <cell r="A2476">
            <v>333614</v>
          </cell>
          <cell r="B2476">
            <v>303484</v>
          </cell>
          <cell r="D2476">
            <v>0</v>
          </cell>
          <cell r="E2476">
            <v>273</v>
          </cell>
          <cell r="F2476">
            <v>0</v>
          </cell>
          <cell r="G2476" t="str">
            <v>8</v>
          </cell>
          <cell r="H2476">
            <v>727</v>
          </cell>
          <cell r="I2476" t="str">
            <v>Рівненська Ф.КБ "Західінкомбанк" ТзОВ</v>
          </cell>
          <cell r="J2476" t="str">
            <v>РФ КБ "Західінкомбанк" ТзОВ</v>
          </cell>
          <cell r="K2476" t="str">
            <v>URJB</v>
          </cell>
          <cell r="L2476" t="str">
            <v>URJB</v>
          </cell>
          <cell r="M2476">
            <v>17</v>
          </cell>
          <cell r="N2476">
            <v>2</v>
          </cell>
          <cell r="O2476" t="str">
            <v>Управління НБУ в Рівнен.обл</v>
          </cell>
        </row>
        <row r="2477">
          <cell r="A2477">
            <v>333625</v>
          </cell>
          <cell r="B2477">
            <v>322625</v>
          </cell>
          <cell r="D2477">
            <v>0</v>
          </cell>
          <cell r="E2477">
            <v>222</v>
          </cell>
          <cell r="F2477">
            <v>0</v>
          </cell>
          <cell r="G2477" t="str">
            <v>8</v>
          </cell>
          <cell r="H2477">
            <v>731</v>
          </cell>
          <cell r="I2477" t="str">
            <v>ВФ АБ "УКООПСПІЛКА"</v>
          </cell>
          <cell r="J2477" t="str">
            <v>ВФ АБ "Укоопспілка"</v>
          </cell>
          <cell r="K2477" t="str">
            <v>URJD</v>
          </cell>
          <cell r="L2477" t="str">
            <v>URJD</v>
          </cell>
          <cell r="M2477">
            <v>17</v>
          </cell>
          <cell r="N2477">
            <v>26</v>
          </cell>
          <cell r="O2477" t="str">
            <v>Управління НБУ в Рівнен.обл</v>
          </cell>
        </row>
        <row r="2478">
          <cell r="A2478">
            <v>333669</v>
          </cell>
          <cell r="B2478">
            <v>313849</v>
          </cell>
          <cell r="D2478">
            <v>0</v>
          </cell>
          <cell r="E2478">
            <v>101</v>
          </cell>
          <cell r="F2478">
            <v>0</v>
          </cell>
          <cell r="G2478" t="str">
            <v>8</v>
          </cell>
          <cell r="H2478">
            <v>735</v>
          </cell>
          <cell r="I2478" t="str">
            <v>Рівненська філія АКБ "ІНДУСТРІАЛБАНК"</v>
          </cell>
          <cell r="J2478" t="str">
            <v>РФ АКБ "ІНДУСТРІАЛБАНК"</v>
          </cell>
          <cell r="K2478" t="str">
            <v>URJK</v>
          </cell>
          <cell r="L2478" t="str">
            <v>URJK</v>
          </cell>
          <cell r="M2478">
            <v>17</v>
          </cell>
          <cell r="N2478">
            <v>7</v>
          </cell>
          <cell r="O2478" t="str">
            <v>Управління НБУ в Рівнен.обл</v>
          </cell>
        </row>
        <row r="2479">
          <cell r="A2479">
            <v>333670</v>
          </cell>
          <cell r="B2479">
            <v>325912</v>
          </cell>
          <cell r="D2479">
            <v>0</v>
          </cell>
          <cell r="E2479">
            <v>88</v>
          </cell>
          <cell r="F2479">
            <v>0</v>
          </cell>
          <cell r="G2479" t="str">
            <v>B</v>
          </cell>
          <cell r="H2479">
            <v>736</v>
          </cell>
          <cell r="I2479" t="str">
            <v>Рівненська філія ВАТ "КРЕДОБАНК"</v>
          </cell>
          <cell r="J2479" t="str">
            <v>Рівненс.ф-я ВАТ "КРЕДОБАНК"</v>
          </cell>
          <cell r="K2479" t="str">
            <v>URIA</v>
          </cell>
          <cell r="L2479" t="str">
            <v>URIA</v>
          </cell>
          <cell r="M2479">
            <v>17</v>
          </cell>
          <cell r="N2479">
            <v>13</v>
          </cell>
          <cell r="O2479" t="str">
            <v>Управління НБУ в Рівнен.обл</v>
          </cell>
        </row>
        <row r="2480">
          <cell r="A2480">
            <v>333681</v>
          </cell>
          <cell r="B2480">
            <v>320003</v>
          </cell>
          <cell r="D2480">
            <v>0</v>
          </cell>
          <cell r="E2480">
            <v>225</v>
          </cell>
          <cell r="F2480">
            <v>0</v>
          </cell>
          <cell r="G2480" t="str">
            <v>B</v>
          </cell>
          <cell r="H2480">
            <v>737</v>
          </cell>
          <cell r="I2480" t="str">
            <v>Ф ВАТ КБ"НАДРА" РІВНЕНСЬКЕ РУ М.РІВНЕ</v>
          </cell>
          <cell r="J2480" t="str">
            <v>ВАТКБ"Надра"Рівненське РУ</v>
          </cell>
          <cell r="K2480" t="str">
            <v>URJM</v>
          </cell>
          <cell r="L2480" t="str">
            <v>URJM</v>
          </cell>
          <cell r="M2480">
            <v>17</v>
          </cell>
          <cell r="N2480">
            <v>26</v>
          </cell>
          <cell r="O2480" t="str">
            <v>Управління НБУ в Рівнен.обл</v>
          </cell>
        </row>
        <row r="2481">
          <cell r="A2481">
            <v>333700</v>
          </cell>
          <cell r="B2481">
            <v>328384</v>
          </cell>
          <cell r="D2481">
            <v>0</v>
          </cell>
          <cell r="E2481">
            <v>258</v>
          </cell>
          <cell r="F2481">
            <v>0</v>
          </cell>
          <cell r="G2481" t="str">
            <v>8</v>
          </cell>
          <cell r="H2481">
            <v>749</v>
          </cell>
          <cell r="I2481" t="str">
            <v>ФІЛІЯ АКБ "ІМЕКСБАНК" У М.РІВНЕ</v>
          </cell>
          <cell r="J2481" t="str">
            <v>РІВНЕНСЬКАФ АКБ "ІМЕКСБАНК"</v>
          </cell>
          <cell r="K2481" t="str">
            <v>URJJ</v>
          </cell>
          <cell r="L2481" t="str">
            <v>URJJ</v>
          </cell>
          <cell r="M2481">
            <v>17</v>
          </cell>
          <cell r="N2481">
            <v>15</v>
          </cell>
          <cell r="O2481" t="str">
            <v>Управління НБУ в Рівнен.обл</v>
          </cell>
        </row>
        <row r="2482">
          <cell r="A2482">
            <v>333711</v>
          </cell>
          <cell r="B2482">
            <v>321228</v>
          </cell>
          <cell r="D2482">
            <v>0</v>
          </cell>
          <cell r="E2482">
            <v>68</v>
          </cell>
          <cell r="F2482">
            <v>0</v>
          </cell>
          <cell r="G2482" t="str">
            <v>8</v>
          </cell>
          <cell r="H2482">
            <v>740</v>
          </cell>
          <cell r="I2482" t="str">
            <v>РІВН.Ф.ТОВ "УКРПРОМБАНК",М.РІВНЕ</v>
          </cell>
          <cell r="J2482" t="str">
            <v>Рівн. філіяТОВ"Укрпромбанк"</v>
          </cell>
          <cell r="K2482" t="str">
            <v>URJL</v>
          </cell>
          <cell r="L2482" t="str">
            <v>URJL</v>
          </cell>
          <cell r="M2482">
            <v>17</v>
          </cell>
          <cell r="N2482">
            <v>26</v>
          </cell>
          <cell r="O2482" t="str">
            <v>Управління НБУ в Рівнен.обл</v>
          </cell>
        </row>
        <row r="2483">
          <cell r="A2483">
            <v>333777</v>
          </cell>
          <cell r="B2483">
            <v>321767</v>
          </cell>
          <cell r="D2483">
            <v>0</v>
          </cell>
          <cell r="E2483">
            <v>42</v>
          </cell>
          <cell r="F2483">
            <v>0</v>
          </cell>
          <cell r="G2483" t="str">
            <v>B</v>
          </cell>
          <cell r="H2483">
            <v>775</v>
          </cell>
          <cell r="I2483" t="str">
            <v>РІВНЕНСЬКА Ф ВАТ ВТБ  БАНК, М. РІВНЕ</v>
          </cell>
          <cell r="J2483" t="str">
            <v>Рівненська Ф ВАТ ВТБ Банк</v>
          </cell>
          <cell r="K2483" t="str">
            <v>URJU</v>
          </cell>
          <cell r="L2483" t="str">
            <v>URJU</v>
          </cell>
          <cell r="M2483">
            <v>17</v>
          </cell>
          <cell r="N2483">
            <v>26</v>
          </cell>
          <cell r="O2483" t="str">
            <v>Управління НБУ в Рівнен.обл</v>
          </cell>
        </row>
        <row r="2484">
          <cell r="A2484">
            <v>333788</v>
          </cell>
          <cell r="B2484">
            <v>300249</v>
          </cell>
          <cell r="D2484">
            <v>0</v>
          </cell>
          <cell r="E2484">
            <v>37</v>
          </cell>
          <cell r="F2484">
            <v>0</v>
          </cell>
          <cell r="G2484" t="str">
            <v>8</v>
          </cell>
          <cell r="H2484">
            <v>763</v>
          </cell>
          <cell r="I2484" t="str">
            <v>РІВНЕНСЬКА ФАБ"БРОКБІЗНЕСБАНК",М.РІВНЕ</v>
          </cell>
          <cell r="J2484" t="str">
            <v>Рівнен.ФАБ "БРОКБІЗНЕСБАНК"</v>
          </cell>
          <cell r="K2484" t="str">
            <v>URKG</v>
          </cell>
          <cell r="L2484" t="str">
            <v>URKG</v>
          </cell>
          <cell r="M2484">
            <v>17</v>
          </cell>
          <cell r="N2484">
            <v>26</v>
          </cell>
          <cell r="O2484" t="str">
            <v>Управління НБУ в Рівнен.обл</v>
          </cell>
        </row>
        <row r="2485">
          <cell r="A2485">
            <v>333799</v>
          </cell>
          <cell r="B2485">
            <v>300670</v>
          </cell>
          <cell r="D2485">
            <v>0</v>
          </cell>
          <cell r="E2485">
            <v>202</v>
          </cell>
          <cell r="F2485">
            <v>0</v>
          </cell>
          <cell r="G2485" t="str">
            <v>8</v>
          </cell>
          <cell r="H2485">
            <v>503</v>
          </cell>
          <cell r="I2485" t="str">
            <v>РІВНЕНСЬКАФВАТКБ"ХРЕЩАТИК"М.РІВНЕ</v>
          </cell>
          <cell r="J2485" t="str">
            <v>РівненськаФВАТКБ"Хрещатик"</v>
          </cell>
          <cell r="K2485" t="str">
            <v>URFA</v>
          </cell>
          <cell r="L2485" t="str">
            <v>URFA</v>
          </cell>
          <cell r="M2485">
            <v>17</v>
          </cell>
          <cell r="N2485">
            <v>26</v>
          </cell>
          <cell r="O2485" t="str">
            <v>Управління НБУ в Рівнен.обл</v>
          </cell>
        </row>
        <row r="2486">
          <cell r="A2486">
            <v>333807</v>
          </cell>
          <cell r="B2486">
            <v>380537</v>
          </cell>
          <cell r="D2486">
            <v>0</v>
          </cell>
          <cell r="E2486">
            <v>76</v>
          </cell>
          <cell r="F2486">
            <v>0</v>
          </cell>
          <cell r="G2486" t="str">
            <v>B</v>
          </cell>
          <cell r="H2486">
            <v>788</v>
          </cell>
          <cell r="I2486" t="str">
            <v>РІВНЕНСЬКА Ф. ВАТ"ВІЕЙБІБАНК"М.РІВНЕ</v>
          </cell>
          <cell r="J2486" t="str">
            <v>Рівнен.Ф.ВАТ"ВІЕЙБІБАНК"</v>
          </cell>
          <cell r="K2486" t="str">
            <v>URKH</v>
          </cell>
          <cell r="L2486" t="str">
            <v>URKH</v>
          </cell>
          <cell r="M2486">
            <v>17</v>
          </cell>
          <cell r="N2486">
            <v>26</v>
          </cell>
          <cell r="O2486" t="str">
            <v>Управління НБУ в Рівнен.обл</v>
          </cell>
        </row>
        <row r="2487">
          <cell r="A2487">
            <v>333863</v>
          </cell>
          <cell r="B2487">
            <v>322948</v>
          </cell>
          <cell r="D2487">
            <v>0</v>
          </cell>
          <cell r="E2487">
            <v>248</v>
          </cell>
          <cell r="F2487">
            <v>0</v>
          </cell>
          <cell r="G2487" t="str">
            <v>B</v>
          </cell>
          <cell r="H2487">
            <v>700</v>
          </cell>
          <cell r="I2487" t="str">
            <v>РІВНЕНСЬКА ФІЛІЯ АКБ "ФОРУМ" М.РІВНЕ</v>
          </cell>
          <cell r="J2487" t="str">
            <v>Рівненська філія АКБ"Форум"</v>
          </cell>
          <cell r="K2487" t="str">
            <v>URKE</v>
          </cell>
          <cell r="L2487" t="str">
            <v>URKE</v>
          </cell>
          <cell r="M2487">
            <v>17</v>
          </cell>
          <cell r="N2487">
            <v>26</v>
          </cell>
          <cell r="O2487" t="str">
            <v>Управління НБУ в Рівнен.обл</v>
          </cell>
        </row>
        <row r="2488">
          <cell r="A2488">
            <v>333874</v>
          </cell>
          <cell r="B2488">
            <v>333874</v>
          </cell>
          <cell r="C2488" t="str">
            <v>"КНЯЖИЙ"</v>
          </cell>
          <cell r="D2488">
            <v>256</v>
          </cell>
          <cell r="E2488">
            <v>256</v>
          </cell>
          <cell r="F2488">
            <v>0</v>
          </cell>
          <cell r="G2488" t="str">
            <v>8</v>
          </cell>
          <cell r="H2488">
            <v>730</v>
          </cell>
          <cell r="I2488" t="str">
            <v>КОМЕРЦІЙНИЙ БАНК "КНЯЖИЙ", М.РІВНЕ</v>
          </cell>
          <cell r="J2488" t="str">
            <v>"КНЯЖИЙ"</v>
          </cell>
          <cell r="K2488" t="str">
            <v>URJC</v>
          </cell>
          <cell r="L2488" t="str">
            <v>URJC</v>
          </cell>
          <cell r="M2488">
            <v>17</v>
          </cell>
          <cell r="N2488">
            <v>17</v>
          </cell>
          <cell r="O2488" t="str">
            <v>Управління НБУ в Рівнен.обл</v>
          </cell>
        </row>
        <row r="2489">
          <cell r="A2489">
            <v>334000</v>
          </cell>
          <cell r="B2489">
            <v>300852</v>
          </cell>
          <cell r="D2489">
            <v>0</v>
          </cell>
          <cell r="E2489">
            <v>302</v>
          </cell>
          <cell r="F2489">
            <v>0</v>
          </cell>
          <cell r="G2489" t="str">
            <v>8</v>
          </cell>
          <cell r="H2489">
            <v>853</v>
          </cell>
          <cell r="I2489" t="str">
            <v>ФІЛІЯ ВАТ КБ "АКТИВ-БАНК" У М.ДОНЕЦЬКУ</v>
          </cell>
          <cell r="J2489" t="str">
            <v>ФВАТ КБ"Актив-Банк"Донецьк</v>
          </cell>
          <cell r="K2489" t="str">
            <v>UDUP</v>
          </cell>
          <cell r="L2489" t="str">
            <v>UDUP</v>
          </cell>
          <cell r="M2489">
            <v>4</v>
          </cell>
          <cell r="N2489">
            <v>26</v>
          </cell>
          <cell r="O2489" t="str">
            <v>Управління НБУ в Донец.обл.</v>
          </cell>
        </row>
        <row r="2490">
          <cell r="A2490">
            <v>334011</v>
          </cell>
          <cell r="B2490">
            <v>300023</v>
          </cell>
          <cell r="D2490">
            <v>0</v>
          </cell>
          <cell r="E2490">
            <v>5</v>
          </cell>
          <cell r="F2490">
            <v>0</v>
          </cell>
          <cell r="G2490" t="str">
            <v>5</v>
          </cell>
          <cell r="H2490">
            <v>506</v>
          </cell>
          <cell r="I2490" t="str">
            <v>ДОНЕЦЬК.ОФ АКБ "УСБ"М.ДОНЕЦЬК</v>
          </cell>
          <cell r="J2490" t="str">
            <v>Донецьк.ОФ АКБ "УСБ"</v>
          </cell>
          <cell r="K2490" t="str">
            <v>UDCA</v>
          </cell>
          <cell r="L2490" t="str">
            <v>UDCA</v>
          </cell>
          <cell r="M2490">
            <v>4</v>
          </cell>
          <cell r="N2490">
            <v>26</v>
          </cell>
          <cell r="O2490" t="str">
            <v>Управління НБУ в Донец.обл.</v>
          </cell>
        </row>
        <row r="2491">
          <cell r="A2491">
            <v>334118</v>
          </cell>
          <cell r="B2491">
            <v>300012</v>
          </cell>
          <cell r="D2491">
            <v>0</v>
          </cell>
          <cell r="E2491">
            <v>3</v>
          </cell>
          <cell r="F2491">
            <v>0</v>
          </cell>
          <cell r="G2491" t="str">
            <v>3</v>
          </cell>
          <cell r="H2491">
            <v>301</v>
          </cell>
          <cell r="I2491" t="str">
            <v>Ф."ВІД. ПІБ В М.ДОБРОПІЛЛЯ ДОНЕЦ.ОБЛ."</v>
          </cell>
          <cell r="J2491" t="str">
            <v>Ф."ВІД.ПІБ В М.ДОБРОПІЛЛЯ"</v>
          </cell>
          <cell r="K2491" t="str">
            <v>UDAB</v>
          </cell>
          <cell r="L2491" t="str">
            <v>UDA0</v>
          </cell>
          <cell r="M2491">
            <v>4</v>
          </cell>
          <cell r="N2491">
            <v>26</v>
          </cell>
          <cell r="O2491" t="str">
            <v>Управління НБУ в Донец.обл.</v>
          </cell>
        </row>
        <row r="2492">
          <cell r="A2492">
            <v>334141</v>
          </cell>
          <cell r="B2492">
            <v>300012</v>
          </cell>
          <cell r="D2492">
            <v>0</v>
          </cell>
          <cell r="E2492">
            <v>3</v>
          </cell>
          <cell r="F2492">
            <v>0</v>
          </cell>
          <cell r="G2492" t="str">
            <v>3</v>
          </cell>
          <cell r="H2492">
            <v>304</v>
          </cell>
          <cell r="I2492" t="str">
            <v>Ф."В.ПІБ В М.КРАМАТОРСЬК ДОНЕЦЬК.ОБЛ."</v>
          </cell>
          <cell r="J2492" t="str">
            <v>Ф."ВІД.ПІБ В М.КРАМАТОРСЬК"</v>
          </cell>
          <cell r="K2492" t="str">
            <v>UDAE</v>
          </cell>
          <cell r="L2492" t="str">
            <v>UDA0</v>
          </cell>
          <cell r="M2492">
            <v>4</v>
          </cell>
          <cell r="N2492">
            <v>26</v>
          </cell>
          <cell r="O2492" t="str">
            <v>Управління НБУ в Донец.обл.</v>
          </cell>
        </row>
        <row r="2493">
          <cell r="A2493">
            <v>334204</v>
          </cell>
          <cell r="B2493">
            <v>300012</v>
          </cell>
          <cell r="D2493">
            <v>0</v>
          </cell>
          <cell r="E2493">
            <v>3</v>
          </cell>
          <cell r="F2493">
            <v>0</v>
          </cell>
          <cell r="G2493" t="str">
            <v>3</v>
          </cell>
          <cell r="H2493">
            <v>307</v>
          </cell>
          <cell r="I2493" t="str">
            <v>Ф"ВІД. ПІБ В М.ДОКУЧАЄВСЬК ДОНЕЦ.ОБЛ."</v>
          </cell>
          <cell r="J2493" t="str">
            <v>Ф."ВІД.ПІБ В М.ДОКУЧАЄВСЬК"</v>
          </cell>
          <cell r="K2493" t="str">
            <v>UDAH</v>
          </cell>
          <cell r="L2493" t="str">
            <v>UDA0</v>
          </cell>
          <cell r="M2493">
            <v>4</v>
          </cell>
          <cell r="N2493">
            <v>26</v>
          </cell>
          <cell r="O2493" t="str">
            <v>Управління НБУ в Донец.обл.</v>
          </cell>
        </row>
        <row r="2494">
          <cell r="A2494">
            <v>334215</v>
          </cell>
          <cell r="B2494">
            <v>300012</v>
          </cell>
          <cell r="D2494">
            <v>0</v>
          </cell>
          <cell r="E2494">
            <v>3</v>
          </cell>
          <cell r="F2494">
            <v>0</v>
          </cell>
          <cell r="G2494" t="str">
            <v>3</v>
          </cell>
          <cell r="H2494">
            <v>308</v>
          </cell>
          <cell r="I2494" t="str">
            <v>Ф."ВІД. ПІБ В М.ЄНАКІЄВЕ ДОНЕЦЬК.ОБЛ."</v>
          </cell>
          <cell r="J2494" t="str">
            <v>Ф."ВІД.ПІБ В М.ЄНАКІЄВО ДОН</v>
          </cell>
          <cell r="K2494" t="str">
            <v>UDAI</v>
          </cell>
          <cell r="L2494" t="str">
            <v>UDA0</v>
          </cell>
          <cell r="M2494">
            <v>4</v>
          </cell>
          <cell r="N2494">
            <v>26</v>
          </cell>
          <cell r="O2494" t="str">
            <v>Управління НБУ в Донец.обл.</v>
          </cell>
        </row>
        <row r="2495">
          <cell r="A2495">
            <v>334237</v>
          </cell>
          <cell r="B2495">
            <v>300012</v>
          </cell>
          <cell r="D2495">
            <v>0</v>
          </cell>
          <cell r="E2495">
            <v>3</v>
          </cell>
          <cell r="F2495">
            <v>0</v>
          </cell>
          <cell r="G2495" t="str">
            <v>3</v>
          </cell>
          <cell r="H2495">
            <v>313</v>
          </cell>
          <cell r="I2495" t="str">
            <v>Ф."ВІД. ПІБ В М.СНІЖНЕ ДОНЕЦЬКОЇ ОБЛ."</v>
          </cell>
          <cell r="J2495" t="str">
            <v>Ф."ВІД.ПІБ В М.СНІЖНЕ ДОН."</v>
          </cell>
          <cell r="K2495" t="str">
            <v>UDAN</v>
          </cell>
          <cell r="L2495" t="str">
            <v>UDA0</v>
          </cell>
          <cell r="M2495">
            <v>4</v>
          </cell>
          <cell r="N2495">
            <v>26</v>
          </cell>
          <cell r="O2495" t="str">
            <v>Управління НБУ в Донец.обл.</v>
          </cell>
        </row>
        <row r="2496">
          <cell r="A2496">
            <v>334271</v>
          </cell>
          <cell r="B2496">
            <v>300012</v>
          </cell>
          <cell r="D2496">
            <v>0</v>
          </cell>
          <cell r="E2496">
            <v>3</v>
          </cell>
          <cell r="F2496">
            <v>0</v>
          </cell>
          <cell r="G2496" t="str">
            <v>3</v>
          </cell>
          <cell r="H2496">
            <v>317</v>
          </cell>
          <cell r="I2496" t="str">
            <v>ФІЛІЯ"КИЇВСЬКЕ ВІД. ПІБ В М.ДОНЕЦЬК"</v>
          </cell>
          <cell r="J2496" t="str">
            <v>Ф"КИЇВ.ВІД.ПІБ В М.ДОНЕЦЬК"</v>
          </cell>
          <cell r="K2496" t="str">
            <v>UDAR</v>
          </cell>
          <cell r="L2496" t="str">
            <v>UDA0</v>
          </cell>
          <cell r="M2496">
            <v>4</v>
          </cell>
          <cell r="N2496">
            <v>26</v>
          </cell>
          <cell r="O2496" t="str">
            <v>Управління НБУ в Донец.обл.</v>
          </cell>
        </row>
        <row r="2497">
          <cell r="A2497">
            <v>334282</v>
          </cell>
          <cell r="B2497">
            <v>300012</v>
          </cell>
          <cell r="D2497">
            <v>0</v>
          </cell>
          <cell r="E2497">
            <v>3</v>
          </cell>
          <cell r="F2497">
            <v>0</v>
          </cell>
          <cell r="G2497" t="str">
            <v>3</v>
          </cell>
          <cell r="H2497">
            <v>305</v>
          </cell>
          <cell r="I2497" t="str">
            <v>Ф."ВІД. ПІБ В М.ТОРЕЗ ДОНЕЦЬКОЇ ОБЛ."</v>
          </cell>
          <cell r="J2497" t="str">
            <v>Ф."ВІД.ПІБ В М.ТОРЕЗ ДОНЕЦЬ</v>
          </cell>
          <cell r="K2497" t="str">
            <v>UDAF</v>
          </cell>
          <cell r="L2497" t="str">
            <v>UDA0</v>
          </cell>
          <cell r="M2497">
            <v>4</v>
          </cell>
          <cell r="N2497">
            <v>26</v>
          </cell>
          <cell r="O2497" t="str">
            <v>Управління НБУ в Донец.обл.</v>
          </cell>
        </row>
        <row r="2498">
          <cell r="A2498">
            <v>334301</v>
          </cell>
          <cell r="B2498">
            <v>300012</v>
          </cell>
          <cell r="D2498">
            <v>0</v>
          </cell>
          <cell r="E2498">
            <v>3</v>
          </cell>
          <cell r="F2498">
            <v>0</v>
          </cell>
          <cell r="G2498" t="str">
            <v>3</v>
          </cell>
          <cell r="H2498">
            <v>320</v>
          </cell>
          <cell r="I2498" t="str">
            <v>Ф."ПРОЛЕТАРСЬКЕ ВІД. ПІБ В М.ДОНЕЦЬК"</v>
          </cell>
          <cell r="J2498" t="str">
            <v>Ф."ПРОЛЕТАР. ВІД.ПІБ В ДОН.</v>
          </cell>
          <cell r="K2498" t="str">
            <v>UDAU</v>
          </cell>
          <cell r="L2498" t="str">
            <v>UDA0</v>
          </cell>
          <cell r="M2498">
            <v>4</v>
          </cell>
          <cell r="N2498">
            <v>26</v>
          </cell>
          <cell r="O2498" t="str">
            <v>Управління НБУ в Донец.обл.</v>
          </cell>
        </row>
        <row r="2499">
          <cell r="A2499">
            <v>334312</v>
          </cell>
          <cell r="B2499">
            <v>300012</v>
          </cell>
          <cell r="D2499">
            <v>0</v>
          </cell>
          <cell r="E2499">
            <v>3</v>
          </cell>
          <cell r="F2499">
            <v>0</v>
          </cell>
          <cell r="G2499" t="str">
            <v>3</v>
          </cell>
          <cell r="H2499">
            <v>318</v>
          </cell>
          <cell r="I2499" t="str">
            <v>Ф."ВІД. ПІБ В М.СЕЛИДОВЕ ДОНЕЦЬК.ОБЛ."</v>
          </cell>
          <cell r="J2499" t="str">
            <v>Ф."ВІД.ПІБ В М.СЕЛИДОВЕ ДОН</v>
          </cell>
          <cell r="K2499" t="str">
            <v>UDAS</v>
          </cell>
          <cell r="L2499" t="str">
            <v>UDA0</v>
          </cell>
          <cell r="M2499">
            <v>4</v>
          </cell>
          <cell r="N2499">
            <v>26</v>
          </cell>
          <cell r="O2499" t="str">
            <v>Управління НБУ в Донец.обл.</v>
          </cell>
        </row>
        <row r="2500">
          <cell r="A2500">
            <v>334334</v>
          </cell>
          <cell r="B2500">
            <v>300012</v>
          </cell>
          <cell r="D2500">
            <v>0</v>
          </cell>
          <cell r="E2500">
            <v>3</v>
          </cell>
          <cell r="F2500">
            <v>0</v>
          </cell>
          <cell r="G2500" t="str">
            <v>3</v>
          </cell>
          <cell r="H2500">
            <v>310</v>
          </cell>
          <cell r="I2500" t="str">
            <v>Ф."ВІД. ПІБ В М.ДРУЖКІВКА ДОНЕЦЬК.ОБЛ"</v>
          </cell>
          <cell r="J2500" t="str">
            <v>Ф."ВІД.ПІБ В М.ДРУЖКІВКА"</v>
          </cell>
          <cell r="K2500" t="str">
            <v>UDAK</v>
          </cell>
          <cell r="L2500" t="str">
            <v>UDA0</v>
          </cell>
          <cell r="M2500">
            <v>4</v>
          </cell>
          <cell r="N2500">
            <v>26</v>
          </cell>
          <cell r="O2500" t="str">
            <v>Управління НБУ в Донец.обл.</v>
          </cell>
        </row>
        <row r="2501">
          <cell r="A2501">
            <v>334345</v>
          </cell>
          <cell r="B2501">
            <v>300012</v>
          </cell>
          <cell r="D2501">
            <v>0</v>
          </cell>
          <cell r="E2501">
            <v>3</v>
          </cell>
          <cell r="F2501">
            <v>0</v>
          </cell>
          <cell r="G2501" t="str">
            <v>3</v>
          </cell>
          <cell r="H2501">
            <v>311</v>
          </cell>
          <cell r="I2501" t="str">
            <v>Ф."ВІД.  ПІБ В М.ХАРЦИЗСЬК ДОНЕЦ.ОБЛ."</v>
          </cell>
          <cell r="J2501" t="str">
            <v>Ф."ВІД.ПІБ В М.ХАРЦИЗСЬК"</v>
          </cell>
          <cell r="K2501" t="str">
            <v>UDAL</v>
          </cell>
          <cell r="L2501" t="str">
            <v>UDA0</v>
          </cell>
          <cell r="M2501">
            <v>4</v>
          </cell>
          <cell r="N2501">
            <v>26</v>
          </cell>
          <cell r="O2501" t="str">
            <v>Управління НБУ в Донец.обл.</v>
          </cell>
        </row>
        <row r="2502">
          <cell r="A2502">
            <v>334389</v>
          </cell>
          <cell r="B2502">
            <v>300012</v>
          </cell>
          <cell r="D2502">
            <v>0</v>
          </cell>
          <cell r="E2502">
            <v>3</v>
          </cell>
          <cell r="F2502">
            <v>0</v>
          </cell>
          <cell r="G2502" t="str">
            <v>3</v>
          </cell>
          <cell r="H2502">
            <v>315</v>
          </cell>
          <cell r="I2502" t="str">
            <v>Ф."ОРДЖОН.В.ПІБ В М.МАРІУПОЛЬ ДОН.ОБЛ"</v>
          </cell>
          <cell r="J2502" t="str">
            <v>Ф."ОРДЖОН.ВІД.ПІБ В МАРІУП.</v>
          </cell>
          <cell r="K2502" t="str">
            <v>UDAP</v>
          </cell>
          <cell r="L2502" t="str">
            <v>UDA0</v>
          </cell>
          <cell r="M2502">
            <v>4</v>
          </cell>
          <cell r="N2502">
            <v>26</v>
          </cell>
          <cell r="O2502" t="str">
            <v>Управління НБУ в Донец.обл.</v>
          </cell>
        </row>
        <row r="2503">
          <cell r="A2503">
            <v>334408</v>
          </cell>
          <cell r="B2503">
            <v>300012</v>
          </cell>
          <cell r="D2503">
            <v>0</v>
          </cell>
          <cell r="E2503">
            <v>3</v>
          </cell>
          <cell r="F2503">
            <v>0</v>
          </cell>
          <cell r="G2503" t="str">
            <v>3</v>
          </cell>
          <cell r="H2503">
            <v>314</v>
          </cell>
          <cell r="I2503" t="str">
            <v>Ф."КУЙБИШЕВСЬКЕ ВІД.ПІБ В М.ДОНЕЦЬК"</v>
          </cell>
          <cell r="J2503" t="str">
            <v>Ф."КУЙБИШ.ВІД.ПІБ М.ДОНЕЦЬК</v>
          </cell>
          <cell r="K2503" t="str">
            <v>UDAO</v>
          </cell>
          <cell r="L2503" t="str">
            <v>UDA0</v>
          </cell>
          <cell r="M2503">
            <v>4</v>
          </cell>
          <cell r="N2503">
            <v>26</v>
          </cell>
          <cell r="O2503" t="str">
            <v>Управління НБУ в Донец.обл.</v>
          </cell>
        </row>
        <row r="2504">
          <cell r="A2504">
            <v>334420</v>
          </cell>
          <cell r="B2504">
            <v>300012</v>
          </cell>
          <cell r="D2504">
            <v>0</v>
          </cell>
          <cell r="E2504">
            <v>3</v>
          </cell>
          <cell r="F2504">
            <v>0</v>
          </cell>
          <cell r="G2504" t="str">
            <v>3</v>
          </cell>
          <cell r="H2504">
            <v>316</v>
          </cell>
          <cell r="I2504" t="str">
            <v>Ф."ВІД. ПІБ В М.ЯСИНУВАТА ДОНЕЦЬК.ОБЛ"</v>
          </cell>
          <cell r="J2504" t="str">
            <v>Ф."ВІД.ПІБ В М.ЯСИНУВАТА"</v>
          </cell>
          <cell r="K2504" t="str">
            <v>UDAQ</v>
          </cell>
          <cell r="L2504" t="str">
            <v>UDA0</v>
          </cell>
          <cell r="M2504">
            <v>4</v>
          </cell>
          <cell r="N2504">
            <v>26</v>
          </cell>
          <cell r="O2504" t="str">
            <v>Управління НБУ в Донец.обл.</v>
          </cell>
        </row>
        <row r="2505">
          <cell r="A2505">
            <v>334442</v>
          </cell>
          <cell r="B2505">
            <v>300012</v>
          </cell>
          <cell r="D2505">
            <v>0</v>
          </cell>
          <cell r="E2505">
            <v>3</v>
          </cell>
          <cell r="F2505">
            <v>0</v>
          </cell>
          <cell r="G2505" t="str">
            <v>3</v>
          </cell>
          <cell r="H2505">
            <v>321</v>
          </cell>
          <cell r="I2505" t="str">
            <v>Ф."ІЛЛІЧ.ГОЛ.В.ПІБ В М.МАРІУП.ДОН.ОБЛ"</v>
          </cell>
          <cell r="J2505" t="str">
            <v>Ф."ІЛЛІЧІВ. ГВ ПІБ В МАРІУП</v>
          </cell>
          <cell r="K2505" t="str">
            <v>UDAV</v>
          </cell>
          <cell r="L2505" t="str">
            <v>UDA0</v>
          </cell>
          <cell r="M2505">
            <v>4</v>
          </cell>
          <cell r="N2505">
            <v>26</v>
          </cell>
          <cell r="O2505" t="str">
            <v>Управління НБУ в Донец.обл.</v>
          </cell>
        </row>
        <row r="2506">
          <cell r="A2506">
            <v>334464</v>
          </cell>
          <cell r="B2506">
            <v>300012</v>
          </cell>
          <cell r="D2506">
            <v>0</v>
          </cell>
          <cell r="E2506">
            <v>3</v>
          </cell>
          <cell r="F2506">
            <v>0</v>
          </cell>
          <cell r="G2506" t="str">
            <v>3</v>
          </cell>
          <cell r="H2506">
            <v>323</v>
          </cell>
          <cell r="I2506" t="str">
            <v>Ф."Ц-МІС. В.ПІБ В М.ГОРЛІВКА ДОН.ОБЛ."</v>
          </cell>
          <cell r="J2506" t="str">
            <v>Ф."ЦЕНТР-МІС.ВІД.ПІБ ГОРЛІВ</v>
          </cell>
          <cell r="K2506" t="str">
            <v>UDAX</v>
          </cell>
          <cell r="L2506" t="str">
            <v>UDA0</v>
          </cell>
          <cell r="M2506">
            <v>4</v>
          </cell>
          <cell r="N2506">
            <v>26</v>
          </cell>
          <cell r="O2506" t="str">
            <v>Управління НБУ в Донец.обл.</v>
          </cell>
        </row>
        <row r="2507">
          <cell r="A2507">
            <v>334475</v>
          </cell>
          <cell r="B2507">
            <v>300012</v>
          </cell>
          <cell r="D2507">
            <v>0</v>
          </cell>
          <cell r="E2507">
            <v>3</v>
          </cell>
          <cell r="F2507">
            <v>0</v>
          </cell>
          <cell r="G2507" t="str">
            <v>3</v>
          </cell>
          <cell r="H2507">
            <v>324</v>
          </cell>
          <cell r="I2507" t="str">
            <v>Ф."ЖОВТН. В.ПІБ В М.МАРІУПОЛЬ ДОН.ОБЛ"</v>
          </cell>
          <cell r="J2507" t="str">
            <v>Ф."ЖОВТН. ВІД.ПІБ В М.МАРІУ</v>
          </cell>
          <cell r="K2507" t="str">
            <v>UDAY</v>
          </cell>
          <cell r="L2507" t="str">
            <v>UDA0</v>
          </cell>
          <cell r="M2507">
            <v>4</v>
          </cell>
          <cell r="N2507">
            <v>26</v>
          </cell>
          <cell r="O2507" t="str">
            <v>Управління НБУ в Донец.обл.</v>
          </cell>
        </row>
        <row r="2508">
          <cell r="A2508">
            <v>334497</v>
          </cell>
          <cell r="B2508">
            <v>300012</v>
          </cell>
          <cell r="D2508">
            <v>0</v>
          </cell>
          <cell r="E2508">
            <v>3</v>
          </cell>
          <cell r="F2508">
            <v>0</v>
          </cell>
          <cell r="G2508" t="str">
            <v>3</v>
          </cell>
          <cell r="H2508">
            <v>326</v>
          </cell>
          <cell r="I2508" t="str">
            <v>Ф"ВІД.ПІБ В М.КРАСНОАРМІЙСЬК ДОН.ОБЛ."</v>
          </cell>
          <cell r="J2508" t="str">
            <v>Ф."ВІД.ПІБ М.КРАСНОАРМ.ДОН"</v>
          </cell>
          <cell r="K2508" t="str">
            <v>UDBA</v>
          </cell>
          <cell r="L2508" t="str">
            <v>UDA0</v>
          </cell>
          <cell r="M2508">
            <v>4</v>
          </cell>
          <cell r="N2508">
            <v>26</v>
          </cell>
          <cell r="O2508" t="str">
            <v>Управління НБУ в Донец.обл.</v>
          </cell>
        </row>
        <row r="2509">
          <cell r="A2509">
            <v>334516</v>
          </cell>
          <cell r="B2509">
            <v>300012</v>
          </cell>
          <cell r="D2509">
            <v>0</v>
          </cell>
          <cell r="E2509">
            <v>3</v>
          </cell>
          <cell r="F2509">
            <v>0</v>
          </cell>
          <cell r="G2509" t="str">
            <v>3</v>
          </cell>
          <cell r="H2509">
            <v>312</v>
          </cell>
          <cell r="I2509" t="str">
            <v>Ф."Ц.-МІС. В.ПІБ В М.МАКІЇВКА ДОН.ОБЛ"</v>
          </cell>
          <cell r="J2509" t="str">
            <v>Ф.Ц-МІСЬК.ВІД.ПІБ МАКІЇВКА</v>
          </cell>
          <cell r="K2509" t="str">
            <v>UDAM</v>
          </cell>
          <cell r="L2509" t="str">
            <v>UDA0</v>
          </cell>
          <cell r="M2509">
            <v>4</v>
          </cell>
          <cell r="N2509">
            <v>26</v>
          </cell>
          <cell r="O2509" t="str">
            <v>Управління НБУ в Донец.обл.</v>
          </cell>
        </row>
        <row r="2510">
          <cell r="A2510">
            <v>334550</v>
          </cell>
          <cell r="B2510">
            <v>300012</v>
          </cell>
          <cell r="D2510">
            <v>0</v>
          </cell>
          <cell r="E2510">
            <v>3</v>
          </cell>
          <cell r="F2510">
            <v>0</v>
          </cell>
          <cell r="G2510" t="str">
            <v>3</v>
          </cell>
          <cell r="H2510">
            <v>329</v>
          </cell>
          <cell r="I2510" t="str">
            <v>Ф."ВІД.ПІБ В М.КОСТЯНТИНІВКА ДОН.ОБЛ."</v>
          </cell>
          <cell r="J2510" t="str">
            <v>Ф."ВІД.ПІБ В М.КОСТЯНТИН."</v>
          </cell>
          <cell r="K2510" t="str">
            <v>UDBC</v>
          </cell>
          <cell r="L2510" t="str">
            <v>UDA0</v>
          </cell>
          <cell r="M2510">
            <v>4</v>
          </cell>
          <cell r="N2510">
            <v>26</v>
          </cell>
          <cell r="O2510" t="str">
            <v>Управління НБУ в Донец.обл.</v>
          </cell>
        </row>
        <row r="2511">
          <cell r="A2511">
            <v>334561</v>
          </cell>
          <cell r="B2511">
            <v>300012</v>
          </cell>
          <cell r="D2511">
            <v>0</v>
          </cell>
          <cell r="E2511">
            <v>3</v>
          </cell>
          <cell r="F2511">
            <v>0</v>
          </cell>
          <cell r="G2511" t="str">
            <v>3</v>
          </cell>
          <cell r="H2511">
            <v>346</v>
          </cell>
          <cell r="I2511" t="str">
            <v>Ф."ВІД. ПІБ В М.СЛОВ`ЯНСЬК ДОНЕЦ.ОБЛ."</v>
          </cell>
          <cell r="J2511" t="str">
            <v>Ф."ВІД.ПІБ В М.СЛОВ"ЯНСЬК"</v>
          </cell>
          <cell r="K2511" t="str">
            <v>UDBK</v>
          </cell>
          <cell r="L2511" t="str">
            <v>UDA0</v>
          </cell>
          <cell r="M2511">
            <v>4</v>
          </cell>
          <cell r="N2511">
            <v>26</v>
          </cell>
          <cell r="O2511" t="str">
            <v>Управління НБУ в Донец.обл.</v>
          </cell>
        </row>
        <row r="2512">
          <cell r="A2512">
            <v>334594</v>
          </cell>
          <cell r="B2512">
            <v>334594</v>
          </cell>
          <cell r="C2512" t="str">
            <v>ВАТ "ПроФін Банк"</v>
          </cell>
          <cell r="D2512">
            <v>53</v>
          </cell>
          <cell r="E2512">
            <v>53</v>
          </cell>
          <cell r="F2512">
            <v>0</v>
          </cell>
          <cell r="G2512" t="str">
            <v>B</v>
          </cell>
          <cell r="H2512">
            <v>701</v>
          </cell>
          <cell r="I2512" t="str">
            <v>ВАТ "ПроФін Банк"</v>
          </cell>
          <cell r="J2512" t="str">
            <v>ВАТ "ПроФін Банк"</v>
          </cell>
          <cell r="K2512" t="str">
            <v>UDIA</v>
          </cell>
          <cell r="L2512" t="str">
            <v>UDIA</v>
          </cell>
          <cell r="M2512">
            <v>4</v>
          </cell>
          <cell r="N2512">
            <v>4</v>
          </cell>
          <cell r="O2512" t="str">
            <v>Управління НБУ в Донец.обл.</v>
          </cell>
        </row>
        <row r="2513">
          <cell r="A2513">
            <v>334613</v>
          </cell>
          <cell r="B2513">
            <v>300012</v>
          </cell>
          <cell r="D2513">
            <v>0</v>
          </cell>
          <cell r="E2513">
            <v>3</v>
          </cell>
          <cell r="F2513">
            <v>0</v>
          </cell>
          <cell r="G2513" t="str">
            <v>3</v>
          </cell>
          <cell r="H2513">
            <v>322</v>
          </cell>
          <cell r="I2513" t="str">
            <v>Ф."ВІД. ПІБ В М.ШАХТАРСЬК ДОНЕЦ.ОБЛ."</v>
          </cell>
          <cell r="J2513" t="str">
            <v>Ф."ВІД.ПІБ В М.ШАХТАРСЬК ДО</v>
          </cell>
          <cell r="K2513" t="str">
            <v>UDAW</v>
          </cell>
          <cell r="L2513" t="str">
            <v>UDA0</v>
          </cell>
          <cell r="M2513">
            <v>4</v>
          </cell>
          <cell r="N2513">
            <v>26</v>
          </cell>
          <cell r="O2513" t="str">
            <v>Управління НБУ в Донец.обл.</v>
          </cell>
        </row>
        <row r="2514">
          <cell r="A2514">
            <v>334624</v>
          </cell>
          <cell r="B2514">
            <v>300001</v>
          </cell>
          <cell r="D2514">
            <v>0</v>
          </cell>
          <cell r="E2514">
            <v>1</v>
          </cell>
          <cell r="F2514">
            <v>0</v>
          </cell>
          <cell r="G2514" t="str">
            <v>1</v>
          </cell>
          <cell r="H2514">
            <v>105</v>
          </cell>
          <cell r="I2514" t="str">
            <v>УПРАВЛІННЯ НБУ В ДОНЕЦЬКІЙ ОБЛАСТІ</v>
          </cell>
          <cell r="J2514" t="str">
            <v>Упр. НБУ в Донецькій обл.</v>
          </cell>
          <cell r="K2514" t="str">
            <v>UDHA</v>
          </cell>
          <cell r="L2514" t="str">
            <v>UDH0</v>
          </cell>
          <cell r="M2514">
            <v>4</v>
          </cell>
          <cell r="N2514">
            <v>27</v>
          </cell>
          <cell r="O2514" t="str">
            <v>Управління НБУ в Донец.обл.</v>
          </cell>
        </row>
        <row r="2515">
          <cell r="A2515">
            <v>334635</v>
          </cell>
          <cell r="B2515">
            <v>300012</v>
          </cell>
          <cell r="D2515">
            <v>0</v>
          </cell>
          <cell r="E2515">
            <v>3</v>
          </cell>
          <cell r="F2515">
            <v>0</v>
          </cell>
          <cell r="G2515" t="str">
            <v>3</v>
          </cell>
          <cell r="H2515">
            <v>337</v>
          </cell>
          <cell r="I2515" t="str">
            <v>Ф."ГУ ПІБ В ДОНЕЦЬКІЙ.ОБЛ.", М.ДОНЕЦЬК</v>
          </cell>
          <cell r="J2515" t="str">
            <v>Ф-я"ГУ ПІБ В ДОНЕЦЬКІЙ ОБЛ.</v>
          </cell>
          <cell r="K2515" t="str">
            <v>UDAA</v>
          </cell>
          <cell r="L2515" t="str">
            <v>UDA0</v>
          </cell>
          <cell r="M2515">
            <v>4</v>
          </cell>
          <cell r="N2515">
            <v>26</v>
          </cell>
          <cell r="O2515" t="str">
            <v>Управління НБУ в Донец.обл.</v>
          </cell>
        </row>
        <row r="2516">
          <cell r="A2516">
            <v>334646</v>
          </cell>
          <cell r="B2516">
            <v>300012</v>
          </cell>
          <cell r="D2516">
            <v>0</v>
          </cell>
          <cell r="E2516">
            <v>3</v>
          </cell>
          <cell r="F2516">
            <v>0</v>
          </cell>
          <cell r="G2516" t="str">
            <v>3</v>
          </cell>
          <cell r="H2516">
            <v>325</v>
          </cell>
          <cell r="I2516" t="str">
            <v>Ф."ВІД. ПІБ В М.ВОЛНОВАХА ДОНЕЦЬК.ОБЛ"</v>
          </cell>
          <cell r="J2516" t="str">
            <v>Ф."ВІД.ПІБ В М.ВОЛНОВАХА"</v>
          </cell>
          <cell r="K2516" t="str">
            <v>UDAZ</v>
          </cell>
          <cell r="L2516" t="str">
            <v>UDA0</v>
          </cell>
          <cell r="M2516">
            <v>4</v>
          </cell>
          <cell r="N2516">
            <v>26</v>
          </cell>
          <cell r="O2516" t="str">
            <v>Управління НБУ в Донец.обл.</v>
          </cell>
        </row>
        <row r="2517">
          <cell r="A2517">
            <v>334754</v>
          </cell>
          <cell r="B2517">
            <v>300012</v>
          </cell>
          <cell r="D2517">
            <v>0</v>
          </cell>
          <cell r="E2517">
            <v>3</v>
          </cell>
          <cell r="F2517">
            <v>0</v>
          </cell>
          <cell r="G2517" t="str">
            <v>3</v>
          </cell>
          <cell r="H2517">
            <v>336</v>
          </cell>
          <cell r="I2517" t="str">
            <v>Ф."ВІД. ПІБ В М.КІРОВСЬКЕ ДОНЕЦЬК.ОБЛ"</v>
          </cell>
          <cell r="J2517" t="str">
            <v>Ф."ВІД.ПІБ В М.КІРОВСЬКЕ ДО</v>
          </cell>
          <cell r="K2517" t="str">
            <v>UDBF</v>
          </cell>
          <cell r="L2517" t="str">
            <v>UDA0</v>
          </cell>
          <cell r="M2517">
            <v>4</v>
          </cell>
          <cell r="N2517">
            <v>26</v>
          </cell>
          <cell r="O2517" t="str">
            <v>Управління НБУ в Донец.обл.</v>
          </cell>
        </row>
        <row r="2518">
          <cell r="A2518">
            <v>334765</v>
          </cell>
          <cell r="B2518">
            <v>300012</v>
          </cell>
          <cell r="D2518">
            <v>0</v>
          </cell>
          <cell r="E2518">
            <v>3</v>
          </cell>
          <cell r="F2518">
            <v>0</v>
          </cell>
          <cell r="G2518" t="str">
            <v>3</v>
          </cell>
          <cell r="H2518">
            <v>340</v>
          </cell>
          <cell r="I2518" t="str">
            <v>Ф."СТАРОБЕШ.В.ПІБ В М.КОМС-КЕ ДОН.ОБЛ"</v>
          </cell>
          <cell r="J2518" t="str">
            <v>Ф."СТАРОБЕШ.ВІД.ПІБ КОМСОМ"</v>
          </cell>
          <cell r="K2518" t="str">
            <v>UDBI</v>
          </cell>
          <cell r="L2518" t="str">
            <v>UDA0</v>
          </cell>
          <cell r="M2518">
            <v>4</v>
          </cell>
          <cell r="N2518">
            <v>26</v>
          </cell>
          <cell r="O2518" t="str">
            <v>Управління НБУ в Донец.обл.</v>
          </cell>
        </row>
        <row r="2519">
          <cell r="A2519">
            <v>334806</v>
          </cell>
          <cell r="B2519">
            <v>300012</v>
          </cell>
          <cell r="D2519">
            <v>0</v>
          </cell>
          <cell r="E2519">
            <v>3</v>
          </cell>
          <cell r="F2519">
            <v>0</v>
          </cell>
          <cell r="G2519" t="str">
            <v>3</v>
          </cell>
          <cell r="H2519">
            <v>341</v>
          </cell>
          <cell r="I2519" t="str">
            <v>Ф."ВІД. ПІБ В М.ДИМИТРОВ ДОНЕЦЬК.ОБЛ."</v>
          </cell>
          <cell r="J2519" t="str">
            <v>Ф."ВІД.ПІБ В М.ДИМИТРОВ</v>
          </cell>
          <cell r="K2519" t="str">
            <v>UDBJ</v>
          </cell>
          <cell r="L2519" t="str">
            <v>UDA0</v>
          </cell>
          <cell r="M2519">
            <v>4</v>
          </cell>
          <cell r="N2519">
            <v>26</v>
          </cell>
          <cell r="O2519" t="str">
            <v>Управління НБУ в Донец.обл.</v>
          </cell>
        </row>
        <row r="2520">
          <cell r="A2520">
            <v>334817</v>
          </cell>
          <cell r="B2520">
            <v>322313</v>
          </cell>
          <cell r="D2520">
            <v>0</v>
          </cell>
          <cell r="E2520">
            <v>2</v>
          </cell>
          <cell r="F2520">
            <v>0</v>
          </cell>
          <cell r="G2520" t="str">
            <v>2</v>
          </cell>
          <cell r="H2520">
            <v>209</v>
          </cell>
          <cell r="I2520" t="str">
            <v>Ф-Я ВАТ "УКРЕКСІМБАНК", М.ДОНЕЦЬК</v>
          </cell>
          <cell r="J2520" t="str">
            <v>Ф-я Укрексiмбанк, м.Донецьк</v>
          </cell>
          <cell r="K2520" t="str">
            <v>UDGA</v>
          </cell>
          <cell r="L2520" t="str">
            <v>UDGA</v>
          </cell>
          <cell r="M2520">
            <v>4</v>
          </cell>
          <cell r="N2520">
            <v>26</v>
          </cell>
          <cell r="O2520" t="str">
            <v>Управління НБУ в Донец.обл.</v>
          </cell>
        </row>
        <row r="2521">
          <cell r="A2521">
            <v>334828</v>
          </cell>
          <cell r="B2521">
            <v>334828</v>
          </cell>
          <cell r="C2521" t="str">
            <v>ВАТ"АКБ "КАПІТАЛ"</v>
          </cell>
          <cell r="D2521">
            <v>57</v>
          </cell>
          <cell r="E2521">
            <v>57</v>
          </cell>
          <cell r="F2521">
            <v>0</v>
          </cell>
          <cell r="G2521" t="str">
            <v>8</v>
          </cell>
          <cell r="H2521">
            <v>705</v>
          </cell>
          <cell r="I2521" t="str">
            <v>ВАТ "АКЦ.-КОМ.БАНК "КАПІТАЛ",М.ДОНЕЦЬК</v>
          </cell>
          <cell r="J2521" t="str">
            <v>ВАТ"АКБ "КАПІТАЛ"</v>
          </cell>
          <cell r="K2521" t="str">
            <v>UDIE</v>
          </cell>
          <cell r="L2521" t="str">
            <v>UDIE</v>
          </cell>
          <cell r="M2521">
            <v>4</v>
          </cell>
          <cell r="N2521">
            <v>4</v>
          </cell>
          <cell r="O2521" t="str">
            <v>Управління НБУ в Донец.обл.</v>
          </cell>
        </row>
        <row r="2522">
          <cell r="A2522">
            <v>334840</v>
          </cell>
          <cell r="B2522">
            <v>334840</v>
          </cell>
          <cell r="C2522" t="str">
            <v>ТОВ "Банк Фамільний"</v>
          </cell>
          <cell r="D2522">
            <v>72</v>
          </cell>
          <cell r="E2522">
            <v>72</v>
          </cell>
          <cell r="F2522">
            <v>0</v>
          </cell>
          <cell r="G2522" t="str">
            <v>8</v>
          </cell>
          <cell r="H2522">
            <v>707</v>
          </cell>
          <cell r="I2522" t="str">
            <v>ТОВ "БАНК ФАМІЛЬНИЙ", ДОНЕЦЬК</v>
          </cell>
          <cell r="J2522" t="str">
            <v>ТОВ "Банк Фамільний"</v>
          </cell>
          <cell r="K2522" t="str">
            <v>UDIG</v>
          </cell>
          <cell r="L2522" t="str">
            <v>UDIG</v>
          </cell>
          <cell r="M2522">
            <v>4</v>
          </cell>
          <cell r="N2522">
            <v>4</v>
          </cell>
          <cell r="O2522" t="str">
            <v>Управління НБУ в Донец.обл.</v>
          </cell>
        </row>
        <row r="2523">
          <cell r="A2523">
            <v>334851</v>
          </cell>
          <cell r="B2523">
            <v>334851</v>
          </cell>
          <cell r="C2523" t="str">
            <v>ЗАТ "ПУМБ"</v>
          </cell>
          <cell r="D2523">
            <v>115</v>
          </cell>
          <cell r="E2523">
            <v>115</v>
          </cell>
          <cell r="F2523">
            <v>0</v>
          </cell>
          <cell r="G2523" t="str">
            <v>8</v>
          </cell>
          <cell r="H2523">
            <v>708</v>
          </cell>
          <cell r="I2523" t="str">
            <v>ЗАТ "ПУМБ"</v>
          </cell>
          <cell r="J2523" t="str">
            <v>ЗАТ "ПУМБ"</v>
          </cell>
          <cell r="K2523" t="str">
            <v>UDIH</v>
          </cell>
          <cell r="L2523" t="str">
            <v>UDIH</v>
          </cell>
          <cell r="M2523">
            <v>4</v>
          </cell>
          <cell r="N2523">
            <v>4</v>
          </cell>
          <cell r="O2523" t="str">
            <v>Управління НБУ в Донец.обл.</v>
          </cell>
        </row>
        <row r="2524">
          <cell r="A2524">
            <v>334862</v>
          </cell>
          <cell r="B2524">
            <v>320003</v>
          </cell>
          <cell r="D2524">
            <v>0</v>
          </cell>
          <cell r="E2524">
            <v>225</v>
          </cell>
          <cell r="F2524">
            <v>0</v>
          </cell>
          <cell r="G2524" t="str">
            <v>B</v>
          </cell>
          <cell r="H2524">
            <v>712</v>
          </cell>
          <cell r="I2524" t="str">
            <v>Ф ВАТ КБ "НАДРА" Донецьке РУ</v>
          </cell>
          <cell r="J2524" t="str">
            <v>Ф ВАТ КБ"Надра"ДонецькеРУ</v>
          </cell>
          <cell r="K2524" t="str">
            <v>UDIL</v>
          </cell>
          <cell r="L2524" t="str">
            <v>UDIL</v>
          </cell>
          <cell r="M2524">
            <v>4</v>
          </cell>
          <cell r="N2524">
            <v>26</v>
          </cell>
          <cell r="O2524" t="str">
            <v>Управління НБУ в Донец.обл.</v>
          </cell>
        </row>
        <row r="2525">
          <cell r="A2525">
            <v>334873</v>
          </cell>
          <cell r="B2525">
            <v>300142</v>
          </cell>
          <cell r="D2525">
            <v>0</v>
          </cell>
          <cell r="E2525">
            <v>18</v>
          </cell>
          <cell r="F2525">
            <v>0</v>
          </cell>
          <cell r="G2525" t="str">
            <v>8</v>
          </cell>
          <cell r="H2525">
            <v>726</v>
          </cell>
          <cell r="I2525" t="str">
            <v>ДОНЕЦЬКА ФАТ"УКРІНБАНК" М.ДОНЕЦЬК</v>
          </cell>
          <cell r="J2525" t="str">
            <v>Донецька ФАТ"Укрінбанк"</v>
          </cell>
          <cell r="K2525" t="str">
            <v>UDIS</v>
          </cell>
          <cell r="L2525" t="str">
            <v>UDIS</v>
          </cell>
          <cell r="M2525">
            <v>4</v>
          </cell>
          <cell r="N2525">
            <v>26</v>
          </cell>
          <cell r="O2525" t="str">
            <v>Управління НБУ в Донец.обл.</v>
          </cell>
        </row>
        <row r="2526">
          <cell r="A2526">
            <v>334895</v>
          </cell>
          <cell r="B2526">
            <v>334895</v>
          </cell>
          <cell r="C2526" t="str">
            <v>"ДОНВУГЛЕКОМБАНК"</v>
          </cell>
          <cell r="D2526">
            <v>54</v>
          </cell>
          <cell r="E2526">
            <v>54</v>
          </cell>
          <cell r="F2526">
            <v>0</v>
          </cell>
          <cell r="G2526" t="str">
            <v>8</v>
          </cell>
          <cell r="H2526">
            <v>702</v>
          </cell>
          <cell r="I2526" t="str">
            <v>АБ "ДОНВУГЛЕКОМБАНК"  М.ДОНЕЦЬК</v>
          </cell>
          <cell r="J2526" t="str">
            <v>"ДОНВУГЛЕКОМБАНК"</v>
          </cell>
          <cell r="K2526" t="str">
            <v>UDIB</v>
          </cell>
          <cell r="L2526" t="str">
            <v>UDIB</v>
          </cell>
          <cell r="M2526">
            <v>4</v>
          </cell>
          <cell r="N2526">
            <v>4</v>
          </cell>
          <cell r="O2526" t="str">
            <v>Управління НБУ в Донец.обл.</v>
          </cell>
        </row>
        <row r="2527">
          <cell r="A2527">
            <v>334914</v>
          </cell>
          <cell r="B2527">
            <v>300012</v>
          </cell>
          <cell r="D2527">
            <v>0</v>
          </cell>
          <cell r="E2527">
            <v>3</v>
          </cell>
          <cell r="F2527">
            <v>0</v>
          </cell>
          <cell r="G2527" t="str">
            <v>3</v>
          </cell>
          <cell r="H2527">
            <v>349</v>
          </cell>
          <cell r="I2527" t="str">
            <v>ФІЛІЯ"ПУТІЛОВСЬКЕ ВІД.ПІБ В М.ДОНЕЦЬК"</v>
          </cell>
          <cell r="J2527" t="str">
            <v>Ф."ПУТІЛОВ. ВІД.ПІБ В М.ДОН</v>
          </cell>
          <cell r="K2527" t="str">
            <v>UDBM</v>
          </cell>
          <cell r="L2527" t="str">
            <v>UDA0</v>
          </cell>
          <cell r="M2527">
            <v>4</v>
          </cell>
          <cell r="N2527">
            <v>26</v>
          </cell>
          <cell r="O2527" t="str">
            <v>Управління НБУ в Донец.обл.</v>
          </cell>
        </row>
        <row r="2528">
          <cell r="A2528">
            <v>334969</v>
          </cell>
          <cell r="B2528">
            <v>334969</v>
          </cell>
          <cell r="C2528" t="str">
            <v>АБ "УкрБізнесБанк"</v>
          </cell>
          <cell r="D2528">
            <v>186</v>
          </cell>
          <cell r="E2528">
            <v>186</v>
          </cell>
          <cell r="F2528">
            <v>0</v>
          </cell>
          <cell r="G2528" t="str">
            <v>B</v>
          </cell>
          <cell r="H2528">
            <v>719</v>
          </cell>
          <cell r="I2528" t="str">
            <v>АБ "УКРАЇНСЬКИЙ БІЗНЕС БАНК", ДОНЕЦЬК</v>
          </cell>
          <cell r="J2528" t="str">
            <v>АБ "УкрБізнесБанк"</v>
          </cell>
          <cell r="K2528" t="str">
            <v>UDIV</v>
          </cell>
          <cell r="L2528" t="str">
            <v>UDIV</v>
          </cell>
          <cell r="M2528">
            <v>4</v>
          </cell>
          <cell r="N2528">
            <v>4</v>
          </cell>
          <cell r="O2528" t="str">
            <v>Управління НБУ в Донец.обл.</v>
          </cell>
        </row>
        <row r="2529">
          <cell r="A2529">
            <v>334970</v>
          </cell>
          <cell r="B2529">
            <v>334970</v>
          </cell>
          <cell r="C2529" t="str">
            <v>ЗАТ "ДОНГОРБАНК"</v>
          </cell>
          <cell r="D2529">
            <v>139</v>
          </cell>
          <cell r="E2529">
            <v>139</v>
          </cell>
          <cell r="F2529">
            <v>0</v>
          </cell>
          <cell r="G2529" t="str">
            <v>8</v>
          </cell>
          <cell r="H2529">
            <v>710</v>
          </cell>
          <cell r="I2529" t="str">
            <v>ЗАТ "ДОНГОРБАНК", М.ДОНЕЦЬК</v>
          </cell>
          <cell r="J2529" t="str">
            <v>ЗАТ "ДОНГОРБАНК"</v>
          </cell>
          <cell r="K2529" t="str">
            <v>UDIJ</v>
          </cell>
          <cell r="L2529" t="str">
            <v>UDIJ</v>
          </cell>
          <cell r="M2529">
            <v>4</v>
          </cell>
          <cell r="N2529">
            <v>4</v>
          </cell>
          <cell r="O2529" t="str">
            <v>Управління НБУ в Донец.обл.</v>
          </cell>
        </row>
        <row r="2530">
          <cell r="A2530">
            <v>334992</v>
          </cell>
          <cell r="B2530">
            <v>334992</v>
          </cell>
          <cell r="C2530" t="str">
            <v>ВАТ КБ "ПРОМЕКОНОМБАНК"</v>
          </cell>
          <cell r="D2530">
            <v>59</v>
          </cell>
          <cell r="E2530">
            <v>59</v>
          </cell>
          <cell r="F2530">
            <v>0</v>
          </cell>
          <cell r="G2530" t="str">
            <v>8</v>
          </cell>
          <cell r="H2530">
            <v>770</v>
          </cell>
          <cell r="I2530" t="str">
            <v>ВАТ КБ "ПРОМЕКОНОМБАНК", ДОНЕЦЬК</v>
          </cell>
          <cell r="J2530" t="str">
            <v>ВАТ КБ "ПРОМЕКОНОМБАНК"</v>
          </cell>
          <cell r="K2530" t="str">
            <v>UDIT</v>
          </cell>
          <cell r="L2530" t="str">
            <v>UDIT</v>
          </cell>
          <cell r="M2530">
            <v>4</v>
          </cell>
          <cell r="N2530">
            <v>4</v>
          </cell>
          <cell r="O2530" t="str">
            <v>Управління НБУ в Донец.обл.</v>
          </cell>
        </row>
        <row r="2531">
          <cell r="A2531">
            <v>335009</v>
          </cell>
          <cell r="B2531">
            <v>300926</v>
          </cell>
          <cell r="D2531">
            <v>0</v>
          </cell>
          <cell r="E2531">
            <v>899</v>
          </cell>
          <cell r="F2531">
            <v>0</v>
          </cell>
          <cell r="G2531" t="str">
            <v>8</v>
          </cell>
          <cell r="H2531">
            <v>807</v>
          </cell>
          <cell r="I2531" t="str">
            <v>ФІЛІЯ АТ "УФГ" В М.ДОНЕЦЬК</v>
          </cell>
          <cell r="J2531" t="str">
            <v>Філія АТ "УФГ" в м.Донецьк</v>
          </cell>
          <cell r="K2531" t="str">
            <v>UDW1</v>
          </cell>
          <cell r="L2531" t="str">
            <v>U1WF</v>
          </cell>
          <cell r="M2531">
            <v>4</v>
          </cell>
          <cell r="N2531">
            <v>26</v>
          </cell>
          <cell r="O2531" t="str">
            <v>Управління НБУ в Донец.обл.</v>
          </cell>
        </row>
        <row r="2532">
          <cell r="A2532">
            <v>335076</v>
          </cell>
          <cell r="B2532">
            <v>300335</v>
          </cell>
          <cell r="D2532">
            <v>0</v>
          </cell>
          <cell r="E2532">
            <v>36</v>
          </cell>
          <cell r="F2532">
            <v>0</v>
          </cell>
          <cell r="G2532" t="str">
            <v>7</v>
          </cell>
          <cell r="H2532">
            <v>732</v>
          </cell>
          <cell r="I2532" t="str">
            <v>ОБЛ.ДИР."РАЙФФАЙЗЕН БАНК АВАЛЬ"ДОНЕЦЬК</v>
          </cell>
          <cell r="J2532" t="str">
            <v>Донецька обл.дирекція "РБА"</v>
          </cell>
          <cell r="K2532" t="str">
            <v>UDJC</v>
          </cell>
          <cell r="L2532" t="str">
            <v>UDJC</v>
          </cell>
          <cell r="M2532">
            <v>4</v>
          </cell>
          <cell r="N2532">
            <v>26</v>
          </cell>
          <cell r="O2532" t="str">
            <v>Управління НБУ в Донец.обл.</v>
          </cell>
        </row>
        <row r="2533">
          <cell r="A2533">
            <v>335106</v>
          </cell>
          <cell r="B2533">
            <v>300465</v>
          </cell>
          <cell r="D2533">
            <v>0</v>
          </cell>
          <cell r="E2533">
            <v>6</v>
          </cell>
          <cell r="F2533">
            <v>0</v>
          </cell>
          <cell r="G2533" t="str">
            <v>6</v>
          </cell>
          <cell r="H2533">
            <v>602</v>
          </cell>
          <cell r="I2533" t="str">
            <v>ФДОНЕЦЬКЕ ОБЛАСНЕ УП ВАТОЩАД М.ДОНЕЦЬК</v>
          </cell>
          <cell r="J2533" t="str">
            <v>ФДонецьке обласне упВАТОщад</v>
          </cell>
          <cell r="K2533" t="str">
            <v>UDLA</v>
          </cell>
          <cell r="L2533" t="str">
            <v>UDLA</v>
          </cell>
          <cell r="M2533">
            <v>4</v>
          </cell>
          <cell r="N2533">
            <v>26</v>
          </cell>
          <cell r="O2533" t="str">
            <v>Управління НБУ в Донец.обл.</v>
          </cell>
        </row>
        <row r="2534">
          <cell r="A2534">
            <v>335151</v>
          </cell>
          <cell r="B2534">
            <v>300465</v>
          </cell>
          <cell r="D2534">
            <v>0</v>
          </cell>
          <cell r="E2534">
            <v>6</v>
          </cell>
          <cell r="F2534">
            <v>0</v>
          </cell>
          <cell r="G2534" t="str">
            <v>6</v>
          </cell>
          <cell r="H2534">
            <v>636</v>
          </cell>
          <cell r="I2534" t="str">
            <v>ФХАРЦИЗЬКЕ ВІДДІЛЕН ВАТОЩАД М.ХАРЦИЗЬК</v>
          </cell>
          <cell r="J2534" t="str">
            <v>ФХарцизьке відділеннВАТОщад</v>
          </cell>
          <cell r="K2534" t="str">
            <v>UDLB</v>
          </cell>
          <cell r="L2534" t="str">
            <v>UDLA</v>
          </cell>
          <cell r="M2534">
            <v>4</v>
          </cell>
          <cell r="N2534">
            <v>26</v>
          </cell>
          <cell r="O2534" t="str">
            <v>Управління НБУ в Донец.обл.</v>
          </cell>
        </row>
        <row r="2535">
          <cell r="A2535">
            <v>335300</v>
          </cell>
          <cell r="B2535">
            <v>322603</v>
          </cell>
          <cell r="D2535">
            <v>0</v>
          </cell>
          <cell r="E2535">
            <v>216</v>
          </cell>
          <cell r="F2535">
            <v>0</v>
          </cell>
          <cell r="G2535" t="str">
            <v>8</v>
          </cell>
          <cell r="H2535">
            <v>723</v>
          </cell>
          <cell r="I2535" t="str">
            <v>МФ ВАТ БАНКУ "БІГ ЕНЕРГІЯ" М.МАРІУПОЛЬ</v>
          </cell>
          <cell r="J2535" t="str">
            <v>МФ ВАТ Банку "БІГ Енергія"</v>
          </cell>
          <cell r="K2535" t="str">
            <v>UDKR</v>
          </cell>
          <cell r="L2535" t="str">
            <v>UDKR</v>
          </cell>
          <cell r="M2535">
            <v>4</v>
          </cell>
          <cell r="N2535">
            <v>26</v>
          </cell>
          <cell r="O2535" t="str">
            <v>Управління НБУ в Донец.обл.</v>
          </cell>
        </row>
        <row r="2536">
          <cell r="A2536">
            <v>335322</v>
          </cell>
          <cell r="B2536">
            <v>300012</v>
          </cell>
          <cell r="D2536">
            <v>0</v>
          </cell>
          <cell r="E2536">
            <v>3</v>
          </cell>
          <cell r="F2536">
            <v>0</v>
          </cell>
          <cell r="G2536" t="str">
            <v>3</v>
          </cell>
          <cell r="H2536">
            <v>350</v>
          </cell>
          <cell r="I2536" t="str">
            <v>ФІЛІЯ"КАЛЬМІУСЬКЕ ВІД.ПІБ В М.ДОНЕЦЬК"</v>
          </cell>
          <cell r="J2536" t="str">
            <v>Ф."КАЛЬМІУС. ВІД.ПІБ В ДОН.</v>
          </cell>
          <cell r="K2536" t="str">
            <v>UDBN</v>
          </cell>
          <cell r="L2536" t="str">
            <v>UDA0</v>
          </cell>
          <cell r="M2536">
            <v>4</v>
          </cell>
          <cell r="N2536">
            <v>26</v>
          </cell>
          <cell r="O2536" t="str">
            <v>Управління НБУ в Донец.обл.</v>
          </cell>
        </row>
        <row r="2537">
          <cell r="A2537">
            <v>335429</v>
          </cell>
          <cell r="B2537">
            <v>305299</v>
          </cell>
          <cell r="D2537">
            <v>0</v>
          </cell>
          <cell r="E2537">
            <v>46</v>
          </cell>
          <cell r="F2537">
            <v>0</v>
          </cell>
          <cell r="G2537" t="str">
            <v>A</v>
          </cell>
          <cell r="H2537">
            <v>764</v>
          </cell>
          <cell r="I2537" t="str">
            <v>МАРІУПОЛЬС.Ф.ПРИВАТБАНКУ М.МАРІУПОЛЬ</v>
          </cell>
          <cell r="J2537" t="str">
            <v>Маріупол.філія ПриватБанку</v>
          </cell>
          <cell r="K2537" t="str">
            <v>UDKF</v>
          </cell>
          <cell r="L2537" t="str">
            <v>UDKF</v>
          </cell>
          <cell r="M2537">
            <v>4</v>
          </cell>
          <cell r="N2537">
            <v>3</v>
          </cell>
          <cell r="O2537" t="str">
            <v>Управління НБУ в Донец.обл.</v>
          </cell>
        </row>
        <row r="2538">
          <cell r="A2538">
            <v>335441</v>
          </cell>
          <cell r="B2538">
            <v>300272</v>
          </cell>
          <cell r="D2538">
            <v>0</v>
          </cell>
          <cell r="E2538">
            <v>31</v>
          </cell>
          <cell r="F2538">
            <v>0</v>
          </cell>
          <cell r="G2538" t="str">
            <v>B</v>
          </cell>
          <cell r="H2538">
            <v>766</v>
          </cell>
          <cell r="I2538" t="str">
            <v>ФІЛІЯ АБ "ЕНЕРГОБАНК" В М.КУРАХОВЕ</v>
          </cell>
          <cell r="J2538" t="str">
            <v>ФАБ"Енергобанк"в м.Курахове</v>
          </cell>
          <cell r="K2538" t="str">
            <v>UDKH</v>
          </cell>
          <cell r="L2538" t="str">
            <v>UDKH</v>
          </cell>
          <cell r="M2538">
            <v>4</v>
          </cell>
          <cell r="N2538">
            <v>26</v>
          </cell>
          <cell r="O2538" t="str">
            <v>Управління НБУ в Донец.обл.</v>
          </cell>
        </row>
        <row r="2539">
          <cell r="A2539">
            <v>335496</v>
          </cell>
          <cell r="B2539">
            <v>305299</v>
          </cell>
          <cell r="D2539">
            <v>0</v>
          </cell>
          <cell r="E2539">
            <v>46</v>
          </cell>
          <cell r="F2539">
            <v>0</v>
          </cell>
          <cell r="G2539" t="str">
            <v>A</v>
          </cell>
          <cell r="H2539">
            <v>761</v>
          </cell>
          <cell r="I2539" t="str">
            <v>ДОНЕЦЬКЕ РУ ПРИВАТБАНКУ, М.ДОНЕЦЬК</v>
          </cell>
          <cell r="J2539" t="str">
            <v>Донецьке РУ ПриватБанку</v>
          </cell>
          <cell r="K2539" t="str">
            <v>UDKC</v>
          </cell>
          <cell r="L2539" t="str">
            <v>UDKC</v>
          </cell>
          <cell r="M2539">
            <v>4</v>
          </cell>
          <cell r="N2539">
            <v>3</v>
          </cell>
          <cell r="O2539" t="str">
            <v>Управління НБУ в Донец.обл.</v>
          </cell>
        </row>
        <row r="2540">
          <cell r="A2540">
            <v>335515</v>
          </cell>
          <cell r="B2540">
            <v>305299</v>
          </cell>
          <cell r="D2540">
            <v>0</v>
          </cell>
          <cell r="E2540">
            <v>46</v>
          </cell>
          <cell r="F2540">
            <v>0</v>
          </cell>
          <cell r="G2540" t="str">
            <v>A</v>
          </cell>
          <cell r="H2540">
            <v>773</v>
          </cell>
          <cell r="I2540" t="str">
            <v>ГОРЛІВСЬКА ФІЛ. ПРИВАТБАНКУ М.ГОРЛІВКА</v>
          </cell>
          <cell r="J2540" t="str">
            <v>Горлівська ф-я ПриватБанку</v>
          </cell>
          <cell r="K2540" t="str">
            <v>UDKN</v>
          </cell>
          <cell r="L2540" t="str">
            <v>UDKN</v>
          </cell>
          <cell r="M2540">
            <v>4</v>
          </cell>
          <cell r="N2540">
            <v>3</v>
          </cell>
          <cell r="O2540" t="str">
            <v>Управління НБУ в Донец.обл.</v>
          </cell>
        </row>
        <row r="2541">
          <cell r="A2541">
            <v>335537</v>
          </cell>
          <cell r="B2541">
            <v>334851</v>
          </cell>
          <cell r="D2541">
            <v>0</v>
          </cell>
          <cell r="E2541">
            <v>115</v>
          </cell>
          <cell r="F2541">
            <v>0</v>
          </cell>
          <cell r="G2541" t="str">
            <v>8</v>
          </cell>
          <cell r="H2541">
            <v>775</v>
          </cell>
          <cell r="I2541" t="str">
            <v>ФІЛІЯ ЗАТ "ПУМБ" В М.ДОНЕЦЬКУ</v>
          </cell>
          <cell r="J2541" t="str">
            <v>Філія ЗАТ ПУМБ в м.Донецьку</v>
          </cell>
          <cell r="K2541" t="str">
            <v>UDKP</v>
          </cell>
          <cell r="L2541" t="str">
            <v>UDKP</v>
          </cell>
          <cell r="M2541">
            <v>4</v>
          </cell>
          <cell r="N2541">
            <v>4</v>
          </cell>
          <cell r="O2541" t="str">
            <v>Управління НБУ в Донец.обл.</v>
          </cell>
        </row>
        <row r="2542">
          <cell r="A2542">
            <v>335548</v>
          </cell>
          <cell r="B2542">
            <v>305299</v>
          </cell>
          <cell r="D2542">
            <v>0</v>
          </cell>
          <cell r="E2542">
            <v>46</v>
          </cell>
          <cell r="F2542">
            <v>0</v>
          </cell>
          <cell r="G2542" t="str">
            <v>A</v>
          </cell>
          <cell r="H2542">
            <v>763</v>
          </cell>
          <cell r="I2542" t="str">
            <v>КРАМАТ.Ф. ПРИВАТБАНК, М. КРАМАТОРСЬК</v>
          </cell>
          <cell r="J2542" t="str">
            <v>Краматор.філія Приватбанку</v>
          </cell>
          <cell r="K2542" t="str">
            <v>UDKE</v>
          </cell>
          <cell r="L2542" t="str">
            <v>UDKE</v>
          </cell>
          <cell r="M2542">
            <v>4</v>
          </cell>
          <cell r="N2542">
            <v>3</v>
          </cell>
          <cell r="O2542" t="str">
            <v>Управління НБУ в Донец.обл.</v>
          </cell>
        </row>
        <row r="2543">
          <cell r="A2543">
            <v>335571</v>
          </cell>
          <cell r="B2543">
            <v>321767</v>
          </cell>
          <cell r="D2543">
            <v>0</v>
          </cell>
          <cell r="E2543">
            <v>42</v>
          </cell>
          <cell r="F2543">
            <v>0</v>
          </cell>
          <cell r="G2543" t="str">
            <v>B</v>
          </cell>
          <cell r="H2543">
            <v>779</v>
          </cell>
          <cell r="I2543" t="str">
            <v>ДОНЕЦЬКА Ф ВАТ ВТБ БАНК, М.ДОНЕЦЬК</v>
          </cell>
          <cell r="J2543" t="str">
            <v>Донецька фiлiя ВАТ ВТБ Банк</v>
          </cell>
          <cell r="K2543" t="str">
            <v>UDKU</v>
          </cell>
          <cell r="L2543" t="str">
            <v>UDKU</v>
          </cell>
          <cell r="M2543">
            <v>4</v>
          </cell>
          <cell r="N2543">
            <v>26</v>
          </cell>
          <cell r="O2543" t="str">
            <v>Управління НБУ в Донец.обл.</v>
          </cell>
        </row>
        <row r="2544">
          <cell r="A2544">
            <v>335593</v>
          </cell>
          <cell r="B2544">
            <v>300863</v>
          </cell>
          <cell r="D2544">
            <v>0</v>
          </cell>
          <cell r="E2544">
            <v>289</v>
          </cell>
          <cell r="F2544">
            <v>0</v>
          </cell>
          <cell r="G2544" t="str">
            <v>9</v>
          </cell>
          <cell r="H2544">
            <v>784</v>
          </cell>
          <cell r="I2544" t="str">
            <v>ДОНБАС.Ф-Я ВАТ"КРЕДИТПРОМБАНК" ДОНЕЦЬК</v>
          </cell>
          <cell r="J2544" t="str">
            <v>Донб.ФВАТ "КРЕДИТПРОМБАНК"</v>
          </cell>
          <cell r="K2544" t="str">
            <v>UDSD</v>
          </cell>
          <cell r="L2544" t="str">
            <v>UDSD</v>
          </cell>
          <cell r="M2544">
            <v>4</v>
          </cell>
          <cell r="N2544">
            <v>26</v>
          </cell>
          <cell r="O2544" t="str">
            <v>Управління НБУ в Донец.обл.</v>
          </cell>
        </row>
        <row r="2545">
          <cell r="A2545">
            <v>335656</v>
          </cell>
          <cell r="B2545">
            <v>334828</v>
          </cell>
          <cell r="D2545">
            <v>0</v>
          </cell>
          <cell r="E2545">
            <v>57</v>
          </cell>
          <cell r="F2545">
            <v>0</v>
          </cell>
          <cell r="G2545" t="str">
            <v>8</v>
          </cell>
          <cell r="H2545">
            <v>787</v>
          </cell>
          <cell r="I2545" t="str">
            <v>ФІЛІЯ №2 ВАТ "АКБ "КАПІТАЛ"</v>
          </cell>
          <cell r="J2545" t="str">
            <v>ф.№2 ВАТ "АКБ "КАПІТАЛ"</v>
          </cell>
          <cell r="K2545" t="str">
            <v>UDSG</v>
          </cell>
          <cell r="L2545" t="str">
            <v>UDSG</v>
          </cell>
          <cell r="M2545">
            <v>4</v>
          </cell>
          <cell r="N2545">
            <v>4</v>
          </cell>
          <cell r="O2545" t="str">
            <v>Управління НБУ в Донец.обл.</v>
          </cell>
        </row>
        <row r="2546">
          <cell r="A2546">
            <v>335678</v>
          </cell>
          <cell r="B2546">
            <v>300249</v>
          </cell>
          <cell r="D2546">
            <v>0</v>
          </cell>
          <cell r="E2546">
            <v>37</v>
          </cell>
          <cell r="F2546">
            <v>0</v>
          </cell>
          <cell r="G2546" t="str">
            <v>8</v>
          </cell>
          <cell r="H2546">
            <v>776</v>
          </cell>
          <cell r="I2546" t="str">
            <v>ДОНЕЦЬКА ФАБ"БРОКБІЗНЕСБАНК" М.ДОНЕЦЬК</v>
          </cell>
          <cell r="J2546" t="str">
            <v>ДФ АБ "БРОКБІЗНЕСБАНК"</v>
          </cell>
          <cell r="K2546" t="str">
            <v>UDKQ</v>
          </cell>
          <cell r="L2546" t="str">
            <v>UDKQ</v>
          </cell>
          <cell r="M2546">
            <v>4</v>
          </cell>
          <cell r="N2546">
            <v>26</v>
          </cell>
          <cell r="O2546" t="str">
            <v>Управління НБУ в Донец.обл.</v>
          </cell>
        </row>
        <row r="2547">
          <cell r="A2547">
            <v>335690</v>
          </cell>
          <cell r="B2547">
            <v>300272</v>
          </cell>
          <cell r="D2547">
            <v>0</v>
          </cell>
          <cell r="E2547">
            <v>31</v>
          </cell>
          <cell r="F2547">
            <v>0</v>
          </cell>
          <cell r="G2547" t="str">
            <v>B</v>
          </cell>
          <cell r="H2547">
            <v>781</v>
          </cell>
          <cell r="I2547" t="str">
            <v>ФАБ "ЕНЕРГОБАНК" У М. СЛОВ"ЯНСЬК</v>
          </cell>
          <cell r="J2547" t="str">
            <v>ФАБ"Енергобанк"вм.Слов`янсь</v>
          </cell>
          <cell r="K2547" t="str">
            <v>UDKZ</v>
          </cell>
          <cell r="L2547" t="str">
            <v>UDKZ</v>
          </cell>
          <cell r="M2547">
            <v>4</v>
          </cell>
          <cell r="N2547">
            <v>26</v>
          </cell>
          <cell r="O2547" t="str">
            <v>Управління НБУ в Донец.обл.</v>
          </cell>
        </row>
        <row r="2548">
          <cell r="A2548">
            <v>335708</v>
          </cell>
          <cell r="B2548">
            <v>320702</v>
          </cell>
          <cell r="D2548">
            <v>0</v>
          </cell>
          <cell r="E2548">
            <v>277</v>
          </cell>
          <cell r="F2548">
            <v>0</v>
          </cell>
          <cell r="G2548" t="str">
            <v>8</v>
          </cell>
          <cell r="H2548">
            <v>789</v>
          </cell>
          <cell r="I2548" t="str">
            <v>ФАКБ "НАЦ.КРЕДИТ" В М.АРТЕМІВСЬК</v>
          </cell>
          <cell r="J2548" t="str">
            <v>ФАКБ "НК" в м.Артемівськ</v>
          </cell>
          <cell r="K2548" t="str">
            <v>UDSI</v>
          </cell>
          <cell r="L2548" t="str">
            <v>UDSI</v>
          </cell>
          <cell r="M2548">
            <v>4</v>
          </cell>
          <cell r="N2548">
            <v>26</v>
          </cell>
          <cell r="O2548" t="str">
            <v>Управління НБУ в Донец.обл.</v>
          </cell>
        </row>
        <row r="2549">
          <cell r="A2549">
            <v>335720</v>
          </cell>
          <cell r="B2549">
            <v>320702</v>
          </cell>
          <cell r="D2549">
            <v>0</v>
          </cell>
          <cell r="E2549">
            <v>277</v>
          </cell>
          <cell r="F2549">
            <v>0</v>
          </cell>
          <cell r="G2549" t="str">
            <v>8</v>
          </cell>
          <cell r="H2549">
            <v>794</v>
          </cell>
          <cell r="I2549" t="str">
            <v>КАЛІНІНСЬКА ФАКБ"НАЦ.КРЕДИТ"М.ДОНЕЦЬК</v>
          </cell>
          <cell r="J2549" t="str">
            <v>Калін.ФАКБ "НК" в м.Донецьк</v>
          </cell>
          <cell r="K2549" t="str">
            <v>UDSO</v>
          </cell>
          <cell r="L2549" t="str">
            <v>UDSO</v>
          </cell>
          <cell r="M2549">
            <v>4</v>
          </cell>
          <cell r="N2549">
            <v>26</v>
          </cell>
          <cell r="O2549" t="str">
            <v>Управління НБУ в Донец.обл.</v>
          </cell>
        </row>
        <row r="2550">
          <cell r="A2550">
            <v>335742</v>
          </cell>
          <cell r="B2550">
            <v>334851</v>
          </cell>
          <cell r="D2550">
            <v>0</v>
          </cell>
          <cell r="E2550">
            <v>115</v>
          </cell>
          <cell r="F2550">
            <v>0</v>
          </cell>
          <cell r="G2550" t="str">
            <v>8</v>
          </cell>
          <cell r="H2550">
            <v>783</v>
          </cell>
          <cell r="I2550" t="str">
            <v>ФІЛІЯ ЗАТ "ПУМБ" В М. МАРІУПОЛІ</v>
          </cell>
          <cell r="J2550" t="str">
            <v>Філія ПУМБ в м.Маріуполі</v>
          </cell>
          <cell r="K2550" t="str">
            <v>UDSC</v>
          </cell>
          <cell r="L2550" t="str">
            <v>UDSC</v>
          </cell>
          <cell r="M2550">
            <v>4</v>
          </cell>
          <cell r="N2550">
            <v>4</v>
          </cell>
          <cell r="O2550" t="str">
            <v>Управління НБУ в Донец.обл.</v>
          </cell>
        </row>
        <row r="2551">
          <cell r="A2551">
            <v>335753</v>
          </cell>
          <cell r="B2551">
            <v>325912</v>
          </cell>
          <cell r="D2551">
            <v>0</v>
          </cell>
          <cell r="E2551">
            <v>88</v>
          </cell>
          <cell r="F2551">
            <v>0</v>
          </cell>
          <cell r="G2551" t="str">
            <v>B</v>
          </cell>
          <cell r="H2551">
            <v>801</v>
          </cell>
          <cell r="I2551" t="str">
            <v>Донецька філія ВАТ "КРЕДОБАНК"</v>
          </cell>
          <cell r="J2551" t="str">
            <v>Донецька ф.ВАТ "КРЕДОБАНК"</v>
          </cell>
          <cell r="K2551" t="str">
            <v>UDSR</v>
          </cell>
          <cell r="L2551" t="str">
            <v>UDSR</v>
          </cell>
          <cell r="M2551">
            <v>4</v>
          </cell>
          <cell r="N2551">
            <v>13</v>
          </cell>
          <cell r="O2551" t="str">
            <v>Управління НБУ в Донец.обл.</v>
          </cell>
        </row>
        <row r="2552">
          <cell r="A2552">
            <v>335764</v>
          </cell>
          <cell r="B2552">
            <v>331100</v>
          </cell>
          <cell r="D2552">
            <v>0</v>
          </cell>
          <cell r="E2552">
            <v>198</v>
          </cell>
          <cell r="F2552">
            <v>0</v>
          </cell>
          <cell r="G2552" t="str">
            <v>8</v>
          </cell>
          <cell r="H2552">
            <v>727</v>
          </cell>
          <cell r="I2552" t="str">
            <v>ФВАТ "АКБ "АВТОКРАЗБАНК", М.ДОНЕЦЬК</v>
          </cell>
          <cell r="J2552" t="str">
            <v>ДФ ВАТ "АКБ "АВТОКРАЗБАНК"</v>
          </cell>
          <cell r="K2552" t="str">
            <v>UDSS</v>
          </cell>
          <cell r="L2552" t="str">
            <v>UDSS</v>
          </cell>
          <cell r="M2552">
            <v>4</v>
          </cell>
          <cell r="N2552">
            <v>16</v>
          </cell>
          <cell r="O2552" t="str">
            <v>Управління НБУ в Донец.обл.</v>
          </cell>
        </row>
        <row r="2553">
          <cell r="A2553">
            <v>335775</v>
          </cell>
          <cell r="B2553">
            <v>300528</v>
          </cell>
          <cell r="D2553">
            <v>0</v>
          </cell>
          <cell r="E2553">
            <v>296</v>
          </cell>
          <cell r="F2553">
            <v>0</v>
          </cell>
          <cell r="G2553" t="str">
            <v>F</v>
          </cell>
          <cell r="H2553">
            <v>799</v>
          </cell>
          <cell r="I2553" t="str">
            <v>ФІЛІЯ ЗАТ "ОТП БАНК", М.ДОНЕЦЬК</v>
          </cell>
          <cell r="J2553" t="str">
            <v>Філія ЗАТ "ОТП Банк"</v>
          </cell>
          <cell r="K2553" t="str">
            <v>UDST</v>
          </cell>
          <cell r="L2553" t="str">
            <v>UDST</v>
          </cell>
          <cell r="M2553">
            <v>4</v>
          </cell>
          <cell r="N2553">
            <v>26</v>
          </cell>
          <cell r="O2553" t="str">
            <v>Управління НБУ в Донец.обл.</v>
          </cell>
        </row>
        <row r="2554">
          <cell r="A2554">
            <v>335797</v>
          </cell>
          <cell r="B2554">
            <v>320702</v>
          </cell>
          <cell r="D2554">
            <v>0</v>
          </cell>
          <cell r="E2554">
            <v>277</v>
          </cell>
          <cell r="F2554">
            <v>0</v>
          </cell>
          <cell r="G2554" t="str">
            <v>8</v>
          </cell>
          <cell r="H2554">
            <v>788</v>
          </cell>
          <cell r="I2554" t="str">
            <v>МИК.ФАКБ "НАЦ.КРЕДИТ" В М.ГОР.</v>
          </cell>
          <cell r="J2554" t="str">
            <v>Мик.ФАКБ "НК" в м.Гор.</v>
          </cell>
          <cell r="K2554" t="str">
            <v>UDSH</v>
          </cell>
          <cell r="L2554" t="str">
            <v>UDSH</v>
          </cell>
          <cell r="M2554">
            <v>4</v>
          </cell>
          <cell r="N2554">
            <v>26</v>
          </cell>
          <cell r="O2554" t="str">
            <v>Управління НБУ в Донец.обл.</v>
          </cell>
        </row>
        <row r="2555">
          <cell r="A2555">
            <v>335816</v>
          </cell>
          <cell r="B2555">
            <v>300131</v>
          </cell>
          <cell r="D2555">
            <v>0</v>
          </cell>
          <cell r="E2555">
            <v>17</v>
          </cell>
          <cell r="F2555">
            <v>0</v>
          </cell>
          <cell r="G2555" t="str">
            <v>8</v>
          </cell>
          <cell r="H2555">
            <v>716</v>
          </cell>
          <cell r="I2555" t="str">
            <v>Ф."ДРУ" ВАТ"Б."ФІН ТА КРЕД" М.ДОНЕЦЬК</v>
          </cell>
          <cell r="J2555" t="str">
            <v>ф."ДРУ"ВАТ"Банку"ФтК"</v>
          </cell>
          <cell r="K2555" t="str">
            <v>UDSK</v>
          </cell>
          <cell r="L2555" t="str">
            <v>UDSK</v>
          </cell>
          <cell r="M2555">
            <v>4</v>
          </cell>
          <cell r="N2555">
            <v>26</v>
          </cell>
          <cell r="O2555" t="str">
            <v>Управління НБУ в Донец.обл.</v>
          </cell>
        </row>
        <row r="2556">
          <cell r="A2556">
            <v>335838</v>
          </cell>
          <cell r="B2556">
            <v>322959</v>
          </cell>
          <cell r="D2556">
            <v>0</v>
          </cell>
          <cell r="E2556">
            <v>262</v>
          </cell>
          <cell r="F2556">
            <v>0</v>
          </cell>
          <cell r="G2556" t="str">
            <v>8</v>
          </cell>
          <cell r="H2556">
            <v>792</v>
          </cell>
          <cell r="I2556" t="str">
            <v>ДОНЕЦЬКА Ф-Я АБ"ЕКСПРЕС-БАНК", ДОНЕЦЬК</v>
          </cell>
          <cell r="J2556" t="str">
            <v>Дон.Ф АБ "ЕКСПРЕС-БАНК"</v>
          </cell>
          <cell r="K2556" t="str">
            <v>UDSL</v>
          </cell>
          <cell r="L2556" t="str">
            <v>UDSL</v>
          </cell>
          <cell r="M2556">
            <v>4</v>
          </cell>
          <cell r="N2556">
            <v>26</v>
          </cell>
          <cell r="O2556" t="str">
            <v>Управління НБУ в Донец.обл.</v>
          </cell>
        </row>
        <row r="2557">
          <cell r="A2557">
            <v>335850</v>
          </cell>
          <cell r="B2557">
            <v>300614</v>
          </cell>
          <cell r="D2557">
            <v>0</v>
          </cell>
          <cell r="E2557">
            <v>171</v>
          </cell>
          <cell r="F2557">
            <v>0</v>
          </cell>
          <cell r="G2557" t="str">
            <v>8</v>
          </cell>
          <cell r="H2557">
            <v>808</v>
          </cell>
          <cell r="I2557" t="str">
            <v>Ф-Я"ДОН.ДИР."АТ"ІНД-БАНК" М.ДОНЕЦЬК</v>
          </cell>
          <cell r="J2557" t="str">
            <v>Ф-я Дон.дир"АТ"ІНДЕКС-БАНК"</v>
          </cell>
          <cell r="K2557" t="str">
            <v>UDSU</v>
          </cell>
          <cell r="L2557" t="str">
            <v>UDSU</v>
          </cell>
          <cell r="M2557">
            <v>4</v>
          </cell>
          <cell r="N2557">
            <v>26</v>
          </cell>
          <cell r="O2557" t="str">
            <v>Управління НБУ в Донец.обл.</v>
          </cell>
        </row>
        <row r="2558">
          <cell r="A2558">
            <v>335883</v>
          </cell>
          <cell r="B2558">
            <v>353489</v>
          </cell>
          <cell r="D2558">
            <v>0</v>
          </cell>
          <cell r="E2558">
            <v>133</v>
          </cell>
          <cell r="F2558">
            <v>0</v>
          </cell>
          <cell r="G2558" t="str">
            <v>8</v>
          </cell>
          <cell r="H2558">
            <v>814</v>
          </cell>
          <cell r="I2558" t="str">
            <v>КРАМАТОРСЬКА ФІЛІЯ АБ "ПРИВАТІНВЕСТ"</v>
          </cell>
          <cell r="J2558" t="str">
            <v>Краматорська ф.Приватінвест</v>
          </cell>
          <cell r="K2558" t="str">
            <v>UDSX</v>
          </cell>
          <cell r="L2558" t="str">
            <v>UDSX</v>
          </cell>
          <cell r="M2558">
            <v>4</v>
          </cell>
          <cell r="N2558">
            <v>24</v>
          </cell>
          <cell r="O2558" t="str">
            <v>Управління НБУ в Донец.обл.</v>
          </cell>
        </row>
        <row r="2559">
          <cell r="A2559">
            <v>335894</v>
          </cell>
          <cell r="B2559">
            <v>320478</v>
          </cell>
          <cell r="D2559">
            <v>0</v>
          </cell>
          <cell r="E2559">
            <v>274</v>
          </cell>
          <cell r="F2559">
            <v>0</v>
          </cell>
          <cell r="G2559" t="str">
            <v>8</v>
          </cell>
          <cell r="H2559">
            <v>798</v>
          </cell>
          <cell r="I2559" t="str">
            <v>ДОНЕЦЬКА ФВАТ АБ"УКРГАЗБАНК"М.ДОНЕЦЬК</v>
          </cell>
          <cell r="J2559" t="str">
            <v>Донецька ФВАТ АБ"УКРГАЗБАНК</v>
          </cell>
          <cell r="K2559" t="str">
            <v>UDSZ</v>
          </cell>
          <cell r="L2559" t="str">
            <v>UDSZ</v>
          </cell>
          <cell r="M2559">
            <v>4</v>
          </cell>
          <cell r="N2559">
            <v>26</v>
          </cell>
          <cell r="O2559" t="str">
            <v>Управління НБУ в Донец.обл.</v>
          </cell>
        </row>
        <row r="2560">
          <cell r="A2560">
            <v>335902</v>
          </cell>
          <cell r="B2560">
            <v>335902</v>
          </cell>
          <cell r="C2560" t="str">
            <v>ТОВ "УНІКОМБАНК"</v>
          </cell>
          <cell r="D2560">
            <v>306</v>
          </cell>
          <cell r="E2560">
            <v>306</v>
          </cell>
          <cell r="F2560">
            <v>0</v>
          </cell>
          <cell r="G2560" t="str">
            <v>8</v>
          </cell>
          <cell r="H2560">
            <v>826</v>
          </cell>
          <cell r="I2560" t="str">
            <v>ТОВ "УНІКОМБАНК", М.ДОНЕЦЬК</v>
          </cell>
          <cell r="J2560" t="str">
            <v>ТОВ "УНІКОМБАНК"</v>
          </cell>
          <cell r="K2560" t="str">
            <v>UDNB</v>
          </cell>
          <cell r="L2560" t="str">
            <v>UDNB</v>
          </cell>
          <cell r="M2560">
            <v>4</v>
          </cell>
          <cell r="N2560">
            <v>4</v>
          </cell>
          <cell r="O2560" t="str">
            <v>Управління НБУ в Донец.обл.</v>
          </cell>
        </row>
        <row r="2561">
          <cell r="A2561">
            <v>335913</v>
          </cell>
          <cell r="B2561">
            <v>334992</v>
          </cell>
          <cell r="D2561">
            <v>0</v>
          </cell>
          <cell r="E2561">
            <v>59</v>
          </cell>
          <cell r="F2561">
            <v>0</v>
          </cell>
          <cell r="G2561" t="str">
            <v>8</v>
          </cell>
          <cell r="H2561">
            <v>827</v>
          </cell>
          <cell r="I2561" t="str">
            <v>ФВАТ КБ"ПРОМЕКОНОМБАНК", М.КРАМАТОРСЬК</v>
          </cell>
          <cell r="J2561" t="str">
            <v>КФ ВАТ КБ "Промекономбанк"</v>
          </cell>
          <cell r="K2561" t="str">
            <v>UDNC</v>
          </cell>
          <cell r="L2561" t="str">
            <v>UDNC</v>
          </cell>
          <cell r="M2561">
            <v>4</v>
          </cell>
          <cell r="N2561">
            <v>4</v>
          </cell>
          <cell r="O2561" t="str">
            <v>Управління НБУ в Донец.обл.</v>
          </cell>
        </row>
        <row r="2562">
          <cell r="A2562">
            <v>335924</v>
          </cell>
          <cell r="B2562">
            <v>321228</v>
          </cell>
          <cell r="D2562">
            <v>0</v>
          </cell>
          <cell r="E2562">
            <v>68</v>
          </cell>
          <cell r="F2562">
            <v>0</v>
          </cell>
          <cell r="G2562" t="str">
            <v>8</v>
          </cell>
          <cell r="H2562">
            <v>802</v>
          </cell>
          <cell r="I2562" t="str">
            <v>ДОНЕЦЬКА Ф-Я ТОВ"УКРПРОМБАНК"М.ДОНЕЦЬК</v>
          </cell>
          <cell r="J2562" t="str">
            <v>ДонецькаФТОВ "Укрпромбанк"</v>
          </cell>
          <cell r="K2562" t="str">
            <v>UDJQ</v>
          </cell>
          <cell r="L2562" t="str">
            <v>UDJQ</v>
          </cell>
          <cell r="M2562">
            <v>4</v>
          </cell>
          <cell r="N2562">
            <v>26</v>
          </cell>
          <cell r="O2562" t="str">
            <v>Управління НБУ в Донец.обл.</v>
          </cell>
        </row>
        <row r="2563">
          <cell r="A2563">
            <v>335935</v>
          </cell>
          <cell r="B2563">
            <v>321723</v>
          </cell>
          <cell r="D2563">
            <v>0</v>
          </cell>
          <cell r="E2563">
            <v>129</v>
          </cell>
          <cell r="F2563">
            <v>0</v>
          </cell>
          <cell r="G2563" t="str">
            <v>8</v>
          </cell>
          <cell r="H2563">
            <v>816</v>
          </cell>
          <cell r="I2563" t="str">
            <v>ФІЛІЯ ВАТ "БТА БАНК" М.ДОНЕЦЬК</v>
          </cell>
          <cell r="J2563" t="str">
            <v>Ф ВАТ "БТА Банк"в м.Донецьк</v>
          </cell>
          <cell r="K2563" t="str">
            <v>UDJS</v>
          </cell>
          <cell r="L2563" t="str">
            <v>UDJS</v>
          </cell>
          <cell r="M2563">
            <v>4</v>
          </cell>
          <cell r="N2563">
            <v>26</v>
          </cell>
          <cell r="O2563" t="str">
            <v>Управління НБУ в Донец.обл.</v>
          </cell>
        </row>
        <row r="2564">
          <cell r="A2564">
            <v>335946</v>
          </cell>
          <cell r="B2564">
            <v>335946</v>
          </cell>
          <cell r="C2564" t="str">
            <v>ВАТ КБ "ПІВДЕНКОМБАНК"</v>
          </cell>
          <cell r="D2564">
            <v>45</v>
          </cell>
          <cell r="E2564">
            <v>45</v>
          </cell>
          <cell r="F2564">
            <v>0</v>
          </cell>
          <cell r="G2564" t="str">
            <v>8</v>
          </cell>
          <cell r="H2564">
            <v>729</v>
          </cell>
          <cell r="I2564" t="str">
            <v>ВАТ КБ "ПІВДЕНКОМБАНК", ДОНЕЦЬК</v>
          </cell>
          <cell r="J2564" t="str">
            <v>ВАТ КБ "ПІВДЕНКОМБАНК"</v>
          </cell>
          <cell r="K2564" t="str">
            <v>UDKY</v>
          </cell>
          <cell r="L2564" t="str">
            <v>UDKY</v>
          </cell>
          <cell r="M2564">
            <v>4</v>
          </cell>
          <cell r="N2564">
            <v>4</v>
          </cell>
          <cell r="O2564" t="str">
            <v>Управління НБУ в Донец.обл.</v>
          </cell>
        </row>
        <row r="2565">
          <cell r="A2565">
            <v>335957</v>
          </cell>
          <cell r="B2565">
            <v>322313</v>
          </cell>
          <cell r="D2565">
            <v>0</v>
          </cell>
          <cell r="E2565">
            <v>2</v>
          </cell>
          <cell r="F2565">
            <v>0</v>
          </cell>
          <cell r="G2565" t="str">
            <v>2</v>
          </cell>
          <cell r="H2565">
            <v>212</v>
          </cell>
          <cell r="I2565" t="str">
            <v>Ф-Я ВАТ "УКРЕКСІМБАНК", МАРІУПОЛЬ</v>
          </cell>
          <cell r="J2565" t="str">
            <v>Ф-я Укрексiмбанк, Маріуполь</v>
          </cell>
          <cell r="K2565" t="str">
            <v>UDGB</v>
          </cell>
          <cell r="L2565" t="str">
            <v>UDGB</v>
          </cell>
          <cell r="M2565">
            <v>4</v>
          </cell>
          <cell r="N2565">
            <v>26</v>
          </cell>
          <cell r="O2565" t="str">
            <v>Управління НБУ в Донец.обл.</v>
          </cell>
        </row>
        <row r="2566">
          <cell r="A2566">
            <v>335968</v>
          </cell>
          <cell r="B2566">
            <v>328760</v>
          </cell>
          <cell r="D2566">
            <v>0</v>
          </cell>
          <cell r="E2566">
            <v>206</v>
          </cell>
          <cell r="F2566">
            <v>0</v>
          </cell>
          <cell r="G2566" t="str">
            <v>8</v>
          </cell>
          <cell r="H2566">
            <v>806</v>
          </cell>
          <cell r="I2566" t="str">
            <v>ДОНЕЦЬКА ФКБ ТОВ"МІСТО БАНК"</v>
          </cell>
          <cell r="J2566" t="str">
            <v>ДОНЕЦЬКА ФКБ ТОВ"МІСТО БАНК</v>
          </cell>
          <cell r="K2566" t="str">
            <v>UDNE</v>
          </cell>
          <cell r="L2566" t="str">
            <v>UDNE</v>
          </cell>
          <cell r="M2566">
            <v>4</v>
          </cell>
          <cell r="N2566">
            <v>15</v>
          </cell>
          <cell r="O2566" t="str">
            <v>Управління НБУ в Донец.обл.</v>
          </cell>
        </row>
        <row r="2567">
          <cell r="A2567">
            <v>335980</v>
          </cell>
          <cell r="B2567">
            <v>334969</v>
          </cell>
          <cell r="D2567">
            <v>0</v>
          </cell>
          <cell r="E2567">
            <v>186</v>
          </cell>
          <cell r="F2567">
            <v>0</v>
          </cell>
          <cell r="G2567" t="str">
            <v>8</v>
          </cell>
          <cell r="H2567">
            <v>811</v>
          </cell>
          <cell r="I2567" t="str">
            <v>ФАБ"УКРАЇНСЬКИЙ БІЗНЕС БАНК", МАКІЇВКА</v>
          </cell>
          <cell r="J2567" t="str">
            <v>Макіїв.ФАБ "УкрБізнесБанк"</v>
          </cell>
          <cell r="K2567" t="str">
            <v>UDNG</v>
          </cell>
          <cell r="L2567" t="str">
            <v>UDNG</v>
          </cell>
          <cell r="M2567">
            <v>4</v>
          </cell>
          <cell r="N2567">
            <v>4</v>
          </cell>
          <cell r="O2567" t="str">
            <v>Управління НБУ в Донец.обл.</v>
          </cell>
        </row>
        <row r="2568">
          <cell r="A2568">
            <v>336008</v>
          </cell>
          <cell r="B2568">
            <v>319092</v>
          </cell>
          <cell r="D2568">
            <v>0</v>
          </cell>
          <cell r="E2568">
            <v>280</v>
          </cell>
          <cell r="F2568">
            <v>0</v>
          </cell>
          <cell r="G2568" t="str">
            <v>B</v>
          </cell>
          <cell r="H2568">
            <v>503</v>
          </cell>
          <cell r="I2568" t="str">
            <v>ІФФАБ"КИЇВСЬКА РУСЬ"М.ІВАНО-ФРАНКІВСЬК</v>
          </cell>
          <cell r="J2568" t="str">
            <v>Івано-Франківська Ф АБ "КР"</v>
          </cell>
          <cell r="K2568" t="str">
            <v>UHFA</v>
          </cell>
          <cell r="L2568" t="str">
            <v>UHFA</v>
          </cell>
          <cell r="M2568">
            <v>8</v>
          </cell>
          <cell r="N2568">
            <v>26</v>
          </cell>
          <cell r="O2568" t="str">
            <v>Управління НБУ Ів-Фpанк.обл</v>
          </cell>
        </row>
        <row r="2569">
          <cell r="A2569">
            <v>336019</v>
          </cell>
          <cell r="B2569">
            <v>300023</v>
          </cell>
          <cell r="D2569">
            <v>0</v>
          </cell>
          <cell r="E2569">
            <v>5</v>
          </cell>
          <cell r="F2569">
            <v>0</v>
          </cell>
          <cell r="G2569" t="str">
            <v>5</v>
          </cell>
          <cell r="H2569">
            <v>504</v>
          </cell>
          <cell r="I2569" t="str">
            <v>ІВ-ФРАН.ОФАКБ"УСБ"М.ІВ-ФРАНКІВСЬК</v>
          </cell>
          <cell r="J2569" t="str">
            <v>Ів-Фран.обл.філ.АКБ"УСБ"</v>
          </cell>
          <cell r="K2569" t="str">
            <v>UHCA</v>
          </cell>
          <cell r="L2569" t="str">
            <v>UHCA</v>
          </cell>
          <cell r="M2569">
            <v>8</v>
          </cell>
          <cell r="N2569">
            <v>26</v>
          </cell>
          <cell r="O2569" t="str">
            <v>Управління НБУ Ів-Фpанк.обл</v>
          </cell>
        </row>
        <row r="2570">
          <cell r="A2570">
            <v>336161</v>
          </cell>
          <cell r="B2570">
            <v>325912</v>
          </cell>
          <cell r="D2570">
            <v>0</v>
          </cell>
          <cell r="E2570">
            <v>88</v>
          </cell>
          <cell r="F2570">
            <v>0</v>
          </cell>
          <cell r="G2570" t="str">
            <v>B</v>
          </cell>
          <cell r="H2570">
            <v>708</v>
          </cell>
          <cell r="I2570" t="str">
            <v>Івано-Франківська філія ВАТ"КРЕДОБАНК"</v>
          </cell>
          <cell r="J2570" t="str">
            <v>ІФФ ВАТ "КРЕДОБАНК"</v>
          </cell>
          <cell r="K2570" t="str">
            <v>UHIH</v>
          </cell>
          <cell r="L2570" t="str">
            <v>UHIH</v>
          </cell>
          <cell r="M2570">
            <v>8</v>
          </cell>
          <cell r="N2570">
            <v>13</v>
          </cell>
          <cell r="O2570" t="str">
            <v>Управління НБУ Ів-Фpанк.обл</v>
          </cell>
        </row>
        <row r="2571">
          <cell r="A2571">
            <v>336202</v>
          </cell>
          <cell r="B2571">
            <v>300142</v>
          </cell>
          <cell r="D2571">
            <v>0</v>
          </cell>
          <cell r="E2571">
            <v>18</v>
          </cell>
          <cell r="F2571">
            <v>0</v>
          </cell>
          <cell r="G2571" t="str">
            <v>8</v>
          </cell>
          <cell r="H2571">
            <v>709</v>
          </cell>
          <cell r="I2571" t="str">
            <v>ІВ-ФРАН. ФАТ"УКРІНБ." М.ІВ-ФРАНКІВСЬК</v>
          </cell>
          <cell r="J2571" t="str">
            <v>Ів-Франк.ФАТ"Укрінбанк"</v>
          </cell>
          <cell r="K2571" t="str">
            <v>UHII</v>
          </cell>
          <cell r="L2571" t="str">
            <v>UHII</v>
          </cell>
          <cell r="M2571">
            <v>8</v>
          </cell>
          <cell r="N2571">
            <v>26</v>
          </cell>
          <cell r="O2571" t="str">
            <v>Управління НБУ Ів-Фpанк.обл</v>
          </cell>
        </row>
        <row r="2572">
          <cell r="A2572">
            <v>336235</v>
          </cell>
          <cell r="B2572">
            <v>300131</v>
          </cell>
          <cell r="D2572">
            <v>0</v>
          </cell>
          <cell r="E2572">
            <v>17</v>
          </cell>
          <cell r="F2572">
            <v>0</v>
          </cell>
          <cell r="G2572" t="str">
            <v>8</v>
          </cell>
          <cell r="H2572">
            <v>728</v>
          </cell>
          <cell r="I2572" t="str">
            <v>Ф."ПРРУ" ВАТ"Б."Ф.ТА К." М.ІВ-ФРАНК.</v>
          </cell>
          <cell r="J2572" t="str">
            <v>Філ."ПРРУ"ВАТ"Б."Ф. таКр."</v>
          </cell>
          <cell r="K2572" t="str">
            <v>UHIK</v>
          </cell>
          <cell r="L2572" t="str">
            <v>UHIK</v>
          </cell>
          <cell r="M2572">
            <v>8</v>
          </cell>
          <cell r="N2572">
            <v>26</v>
          </cell>
          <cell r="O2572" t="str">
            <v>Управління НБУ Ів-Фpанк.обл</v>
          </cell>
        </row>
        <row r="2573">
          <cell r="A2573">
            <v>336310</v>
          </cell>
          <cell r="B2573">
            <v>336310</v>
          </cell>
          <cell r="C2573" t="str">
            <v>ВАТ "ПЛЮС БАНК"</v>
          </cell>
          <cell r="D2573">
            <v>142</v>
          </cell>
          <cell r="E2573">
            <v>142</v>
          </cell>
          <cell r="F2573">
            <v>0</v>
          </cell>
          <cell r="G2573" t="str">
            <v>B</v>
          </cell>
          <cell r="H2573">
            <v>707</v>
          </cell>
          <cell r="I2573" t="str">
            <v>ВАТ "ПЛЮС БАНК"</v>
          </cell>
          <cell r="J2573" t="str">
            <v>ВАТ "ПЛЮС БАНК"</v>
          </cell>
          <cell r="K2573" t="str">
            <v>UHIB</v>
          </cell>
          <cell r="L2573" t="str">
            <v>UHIB</v>
          </cell>
          <cell r="M2573">
            <v>8</v>
          </cell>
          <cell r="N2573">
            <v>8</v>
          </cell>
          <cell r="O2573" t="str">
            <v>Управління НБУ Ів-Фpанк.обл</v>
          </cell>
        </row>
        <row r="2574">
          <cell r="A2574">
            <v>336343</v>
          </cell>
          <cell r="B2574">
            <v>300001</v>
          </cell>
          <cell r="D2574">
            <v>0</v>
          </cell>
          <cell r="E2574">
            <v>1</v>
          </cell>
          <cell r="F2574">
            <v>0</v>
          </cell>
          <cell r="G2574" t="str">
            <v>1</v>
          </cell>
          <cell r="H2574">
            <v>133</v>
          </cell>
          <cell r="I2574" t="str">
            <v>УПРАВЛІННЯ НБУ В ІВ.-ФРАНКІВСЬКІЙ ОБЛ.</v>
          </cell>
          <cell r="J2574" t="str">
            <v>Упр. НБУ Ів-Фpанків. обл.</v>
          </cell>
          <cell r="K2574" t="str">
            <v>UHHA</v>
          </cell>
          <cell r="L2574" t="str">
            <v>UHH0</v>
          </cell>
          <cell r="M2574">
            <v>8</v>
          </cell>
          <cell r="N2574">
            <v>27</v>
          </cell>
          <cell r="O2574" t="str">
            <v>Управління НБУ Ів-Фpанк.обл</v>
          </cell>
        </row>
        <row r="2575">
          <cell r="A2575">
            <v>336354</v>
          </cell>
          <cell r="B2575">
            <v>300012</v>
          </cell>
          <cell r="D2575">
            <v>0</v>
          </cell>
          <cell r="E2575">
            <v>3</v>
          </cell>
          <cell r="F2575">
            <v>0</v>
          </cell>
          <cell r="G2575" t="str">
            <v>3</v>
          </cell>
          <cell r="H2575">
            <v>310</v>
          </cell>
          <cell r="I2575" t="str">
            <v>Ф."ВІД.ПРОМІНВЕСТБАНКУ,М.І-ФРАНКІВСЬК"</v>
          </cell>
          <cell r="J2575" t="str">
            <v>Ф.ВІД.ПІБ м.ІВ-Франківськ</v>
          </cell>
          <cell r="K2575" t="str">
            <v>UHAA</v>
          </cell>
          <cell r="L2575" t="str">
            <v>UHAA</v>
          </cell>
          <cell r="M2575">
            <v>8</v>
          </cell>
          <cell r="N2575">
            <v>26</v>
          </cell>
          <cell r="O2575" t="str">
            <v>Управління НБУ Ів-Фpанк.обл</v>
          </cell>
        </row>
        <row r="2576">
          <cell r="A2576">
            <v>336387</v>
          </cell>
          <cell r="B2576">
            <v>300012</v>
          </cell>
          <cell r="D2576">
            <v>0</v>
          </cell>
          <cell r="E2576">
            <v>3</v>
          </cell>
          <cell r="F2576">
            <v>0</v>
          </cell>
          <cell r="G2576" t="str">
            <v>3</v>
          </cell>
          <cell r="H2576">
            <v>342</v>
          </cell>
          <cell r="I2576" t="str">
            <v>Ф."В.ПІБ В М.КАЛУШ ІВАНО-ФРАНК.ОБЛ."</v>
          </cell>
          <cell r="J2576" t="str">
            <v>Ф.В.ПІБв м.Калуш Ів-Франк</v>
          </cell>
          <cell r="K2576" t="str">
            <v>UHAE</v>
          </cell>
          <cell r="L2576" t="str">
            <v>UHAE</v>
          </cell>
          <cell r="M2576">
            <v>8</v>
          </cell>
          <cell r="N2576">
            <v>26</v>
          </cell>
          <cell r="O2576" t="str">
            <v>Управління НБУ Ів-Фpанк.обл</v>
          </cell>
        </row>
        <row r="2577">
          <cell r="A2577">
            <v>336398</v>
          </cell>
          <cell r="B2577">
            <v>300012</v>
          </cell>
          <cell r="D2577">
            <v>0</v>
          </cell>
          <cell r="E2577">
            <v>3</v>
          </cell>
          <cell r="F2577">
            <v>0</v>
          </cell>
          <cell r="G2577" t="str">
            <v>3</v>
          </cell>
          <cell r="H2577">
            <v>327</v>
          </cell>
          <cell r="I2577" t="str">
            <v>Ф."В.ПІБ В М.НАДВІРНА ІВАНО-ФРАНК.ОБЛ"</v>
          </cell>
          <cell r="J2577" t="str">
            <v>Ф. ВІД.ПІБ мНадвір ІВ-Франк</v>
          </cell>
          <cell r="K2577" t="str">
            <v>UHAB</v>
          </cell>
          <cell r="L2577" t="str">
            <v>UHAB</v>
          </cell>
          <cell r="M2577">
            <v>8</v>
          </cell>
          <cell r="N2577">
            <v>26</v>
          </cell>
          <cell r="O2577" t="str">
            <v>Управління НБУ Ів-Фpанк.обл</v>
          </cell>
        </row>
        <row r="2578">
          <cell r="A2578">
            <v>336417</v>
          </cell>
          <cell r="B2578">
            <v>300012</v>
          </cell>
          <cell r="D2578">
            <v>0</v>
          </cell>
          <cell r="E2578">
            <v>3</v>
          </cell>
          <cell r="F2578">
            <v>0</v>
          </cell>
          <cell r="G2578" t="str">
            <v>3</v>
          </cell>
          <cell r="H2578">
            <v>355</v>
          </cell>
          <cell r="I2578" t="str">
            <v>Ф."В.ПІБ В М.БУРШТИН ІВАНО-ФРАНК.ОБЛ."</v>
          </cell>
          <cell r="J2578" t="str">
            <v>Ф.ВІД.ПІБ М.БУPШТИН ІВ.-ФР.</v>
          </cell>
          <cell r="K2578" t="str">
            <v>UHAF</v>
          </cell>
          <cell r="L2578" t="str">
            <v>UHAF</v>
          </cell>
          <cell r="M2578">
            <v>8</v>
          </cell>
          <cell r="N2578">
            <v>26</v>
          </cell>
          <cell r="O2578" t="str">
            <v>Управління НБУ Ів-Фpанк.обл</v>
          </cell>
        </row>
        <row r="2579">
          <cell r="A2579">
            <v>336440</v>
          </cell>
          <cell r="B2579">
            <v>300078</v>
          </cell>
          <cell r="D2579">
            <v>0</v>
          </cell>
          <cell r="E2579">
            <v>15</v>
          </cell>
          <cell r="F2579">
            <v>0</v>
          </cell>
          <cell r="G2579" t="str">
            <v>8</v>
          </cell>
          <cell r="H2579">
            <v>723</v>
          </cell>
          <cell r="I2579" t="str">
            <v>Ф-Я КИЇВ. АТ "ГРАДОБАНК" ІВАНО-ФРАНК.</v>
          </cell>
          <cell r="J2579" t="str">
            <v>ФАТ  "ГРАДОБАНК" Ів.-Франк.</v>
          </cell>
          <cell r="K2579" t="str">
            <v>UHIN</v>
          </cell>
          <cell r="L2579" t="str">
            <v>UHHR</v>
          </cell>
          <cell r="M2579">
            <v>8</v>
          </cell>
          <cell r="N2579">
            <v>26</v>
          </cell>
          <cell r="O2579" t="str">
            <v>Управління НБУ Ів-Фpанк.обл</v>
          </cell>
        </row>
        <row r="2580">
          <cell r="A2580">
            <v>336462</v>
          </cell>
          <cell r="B2580">
            <v>300335</v>
          </cell>
          <cell r="D2580">
            <v>0</v>
          </cell>
          <cell r="E2580">
            <v>36</v>
          </cell>
          <cell r="F2580">
            <v>0</v>
          </cell>
          <cell r="G2580" t="str">
            <v>7</v>
          </cell>
          <cell r="H2580">
            <v>725</v>
          </cell>
          <cell r="I2580" t="str">
            <v>ОД "РАЙФФАЙЗЕН БАНК АВАЛЬ",М.ІВ-ФРАНК.</v>
          </cell>
          <cell r="J2580" t="str">
            <v>ОД "Райффайзен Банк Аваль"</v>
          </cell>
          <cell r="K2580" t="str">
            <v>UHIS</v>
          </cell>
          <cell r="L2580" t="str">
            <v>UHIS</v>
          </cell>
          <cell r="M2580">
            <v>8</v>
          </cell>
          <cell r="N2580">
            <v>26</v>
          </cell>
          <cell r="O2580" t="str">
            <v>Управління НБУ Ів-Фpанк.обл</v>
          </cell>
        </row>
        <row r="2581">
          <cell r="A2581">
            <v>336473</v>
          </cell>
          <cell r="B2581">
            <v>300926</v>
          </cell>
          <cell r="D2581">
            <v>0</v>
          </cell>
          <cell r="E2581">
            <v>899</v>
          </cell>
          <cell r="F2581">
            <v>0</v>
          </cell>
          <cell r="G2581" t="str">
            <v>8</v>
          </cell>
          <cell r="H2581">
            <v>801</v>
          </cell>
          <cell r="I2581" t="str">
            <v>ІВ-ФР.РЕГІОНАЛЬНА ФАТ"УФГ",М.ІВ-ФРАНК.</v>
          </cell>
          <cell r="J2581" t="str">
            <v>Івано-Франк.регіон.ФАТ"УФГ"</v>
          </cell>
          <cell r="K2581" t="str">
            <v>UHW1</v>
          </cell>
          <cell r="L2581" t="str">
            <v>U1WF</v>
          </cell>
          <cell r="M2581">
            <v>8</v>
          </cell>
          <cell r="N2581">
            <v>26</v>
          </cell>
          <cell r="O2581" t="str">
            <v>Управління НБУ Ів-Фpанк.обл</v>
          </cell>
        </row>
        <row r="2582">
          <cell r="A2582">
            <v>336503</v>
          </cell>
          <cell r="B2582">
            <v>300465</v>
          </cell>
          <cell r="D2582">
            <v>0</v>
          </cell>
          <cell r="E2582">
            <v>6</v>
          </cell>
          <cell r="F2582">
            <v>0</v>
          </cell>
          <cell r="G2582" t="str">
            <v>6</v>
          </cell>
          <cell r="H2582">
            <v>609</v>
          </cell>
          <cell r="I2582" t="str">
            <v>ІВАНО-ФРАНКІВСЬК,ОБЛАСНЕ УПРАВЛІННЯ ОБ</v>
          </cell>
          <cell r="J2582" t="str">
            <v>Обласне упр.ОБ Ів-Фpанків.</v>
          </cell>
          <cell r="K2582" t="str">
            <v>UHLA</v>
          </cell>
          <cell r="L2582" t="str">
            <v>UHLA</v>
          </cell>
          <cell r="M2582">
            <v>8</v>
          </cell>
          <cell r="N2582">
            <v>26</v>
          </cell>
          <cell r="O2582" t="str">
            <v>Управління НБУ Ів-Фpанк.обл</v>
          </cell>
        </row>
        <row r="2583">
          <cell r="A2583">
            <v>336514</v>
          </cell>
          <cell r="B2583">
            <v>300465</v>
          </cell>
          <cell r="D2583">
            <v>0</v>
          </cell>
          <cell r="E2583">
            <v>6</v>
          </cell>
          <cell r="F2583">
            <v>0</v>
          </cell>
          <cell r="G2583" t="str">
            <v>6</v>
          </cell>
          <cell r="H2583">
            <v>626</v>
          </cell>
          <cell r="I2583" t="str">
            <v>ФГАЛИЦЬКЕ ВІДДІЛЕННЯ № ВАТОЩАД М.ГАЛИЧ</v>
          </cell>
          <cell r="J2583" t="str">
            <v>ФГалицьке відділенняВАТОщад</v>
          </cell>
          <cell r="K2583" t="str">
            <v>UHLC</v>
          </cell>
          <cell r="L2583" t="str">
            <v>UHLA</v>
          </cell>
          <cell r="M2583">
            <v>8</v>
          </cell>
          <cell r="N2583">
            <v>26</v>
          </cell>
          <cell r="O2583" t="str">
            <v>Управління НБУ Ів-Фpанк.обл</v>
          </cell>
        </row>
        <row r="2584">
          <cell r="A2584">
            <v>336525</v>
          </cell>
          <cell r="B2584">
            <v>300465</v>
          </cell>
          <cell r="D2584">
            <v>0</v>
          </cell>
          <cell r="E2584">
            <v>6</v>
          </cell>
          <cell r="F2584">
            <v>0</v>
          </cell>
          <cell r="G2584" t="str">
            <v>6</v>
          </cell>
          <cell r="H2584">
            <v>601</v>
          </cell>
          <cell r="I2584" t="str">
            <v>ФГОРОДЕНКІВСЬКЕ ВІД ВАТОЩАД М.ГОРОДЕНК</v>
          </cell>
          <cell r="J2584" t="str">
            <v>ФГороденківське віддВАТОщад</v>
          </cell>
          <cell r="K2584" t="str">
            <v>UHLD</v>
          </cell>
          <cell r="L2584" t="str">
            <v>UHLA</v>
          </cell>
          <cell r="M2584">
            <v>8</v>
          </cell>
          <cell r="N2584">
            <v>26</v>
          </cell>
          <cell r="O2584" t="str">
            <v>Управління НБУ Ів-Фpанк.обл</v>
          </cell>
        </row>
        <row r="2585">
          <cell r="A2585">
            <v>336536</v>
          </cell>
          <cell r="B2585">
            <v>300465</v>
          </cell>
          <cell r="D2585">
            <v>0</v>
          </cell>
          <cell r="E2585">
            <v>6</v>
          </cell>
          <cell r="F2585">
            <v>0</v>
          </cell>
          <cell r="G2585" t="str">
            <v>6</v>
          </cell>
          <cell r="H2585">
            <v>602</v>
          </cell>
          <cell r="I2585" t="str">
            <v>ФДОЛИНСЬКЕ ВІДДІЛЕННЯ ВАТОЩАД М.ДОЛИНА</v>
          </cell>
          <cell r="J2585" t="str">
            <v>ФДолинське відділеннВАТОщад</v>
          </cell>
          <cell r="K2585" t="str">
            <v>UHLE</v>
          </cell>
          <cell r="L2585" t="str">
            <v>UHLA</v>
          </cell>
          <cell r="M2585">
            <v>8</v>
          </cell>
          <cell r="N2585">
            <v>26</v>
          </cell>
          <cell r="O2585" t="str">
            <v>Управління НБУ Ів-Фpанк.обл</v>
          </cell>
        </row>
        <row r="2586">
          <cell r="A2586">
            <v>336547</v>
          </cell>
          <cell r="B2586">
            <v>300465</v>
          </cell>
          <cell r="D2586">
            <v>0</v>
          </cell>
          <cell r="E2586">
            <v>6</v>
          </cell>
          <cell r="F2586">
            <v>0</v>
          </cell>
          <cell r="G2586" t="str">
            <v>6</v>
          </cell>
          <cell r="H2586">
            <v>603</v>
          </cell>
          <cell r="I2586" t="str">
            <v>ФКАЛУСЬКЕ ВІДДІЛЕННЯ № ВАТОЩАД М.КАЛУШ</v>
          </cell>
          <cell r="J2586" t="str">
            <v>ФКалуське відділенняВАТОщад</v>
          </cell>
          <cell r="K2586" t="str">
            <v>UHLF</v>
          </cell>
          <cell r="L2586" t="str">
            <v>UHLA</v>
          </cell>
          <cell r="M2586">
            <v>8</v>
          </cell>
          <cell r="N2586">
            <v>26</v>
          </cell>
          <cell r="O2586" t="str">
            <v>Управління НБУ Ів-Фpанк.обл</v>
          </cell>
        </row>
        <row r="2587">
          <cell r="A2587">
            <v>336558</v>
          </cell>
          <cell r="B2587">
            <v>300465</v>
          </cell>
          <cell r="D2587">
            <v>0</v>
          </cell>
          <cell r="E2587">
            <v>6</v>
          </cell>
          <cell r="F2587">
            <v>0</v>
          </cell>
          <cell r="G2587" t="str">
            <v>6</v>
          </cell>
          <cell r="H2587">
            <v>604</v>
          </cell>
          <cell r="I2587" t="str">
            <v>ФКОЛОМИЙСЬКЕ ВІДДІЛЕ ВАТОЩАД М.КОЛОМИЯ</v>
          </cell>
          <cell r="J2587" t="str">
            <v>ФКоломийське відділеВАТОщад</v>
          </cell>
          <cell r="K2587" t="str">
            <v>UHLG</v>
          </cell>
          <cell r="L2587" t="str">
            <v>UHLA</v>
          </cell>
          <cell r="M2587">
            <v>8</v>
          </cell>
          <cell r="N2587">
            <v>26</v>
          </cell>
          <cell r="O2587" t="str">
            <v>Управління НБУ Ів-Фpанк.обл</v>
          </cell>
        </row>
        <row r="2588">
          <cell r="A2588">
            <v>336569</v>
          </cell>
          <cell r="B2588">
            <v>300465</v>
          </cell>
          <cell r="D2588">
            <v>0</v>
          </cell>
          <cell r="E2588">
            <v>6</v>
          </cell>
          <cell r="F2588">
            <v>0</v>
          </cell>
          <cell r="G2588" t="str">
            <v>6</v>
          </cell>
          <cell r="H2588">
            <v>605</v>
          </cell>
          <cell r="I2588" t="str">
            <v>ФКОСІВСЬКЕ ВІДДІЛЕННЯ  ВАТОЩАД М.КОСІВ</v>
          </cell>
          <cell r="J2588" t="str">
            <v>ФКосівське відділеннВАТОщад</v>
          </cell>
          <cell r="K2588" t="str">
            <v>UHLH</v>
          </cell>
          <cell r="L2588" t="str">
            <v>UHLA</v>
          </cell>
          <cell r="M2588">
            <v>8</v>
          </cell>
          <cell r="N2588">
            <v>26</v>
          </cell>
          <cell r="O2588" t="str">
            <v>Управління НБУ Ів-Фpанк.обл</v>
          </cell>
        </row>
        <row r="2589">
          <cell r="A2589">
            <v>336570</v>
          </cell>
          <cell r="B2589">
            <v>300465</v>
          </cell>
          <cell r="D2589">
            <v>0</v>
          </cell>
          <cell r="E2589">
            <v>6</v>
          </cell>
          <cell r="F2589">
            <v>0</v>
          </cell>
          <cell r="G2589" t="str">
            <v>6</v>
          </cell>
          <cell r="H2589">
            <v>606</v>
          </cell>
          <cell r="I2589" t="str">
            <v>ФНАДВІРНЯНСЬКЕ ВІДД ВАТОЩАД М.НАДВІРНА</v>
          </cell>
          <cell r="J2589" t="str">
            <v>ФНадвірнянське віддіВАТОщад</v>
          </cell>
          <cell r="K2589" t="str">
            <v>UHLI</v>
          </cell>
          <cell r="L2589" t="str">
            <v>UHLA</v>
          </cell>
          <cell r="M2589">
            <v>8</v>
          </cell>
          <cell r="N2589">
            <v>26</v>
          </cell>
          <cell r="O2589" t="str">
            <v>Управління НБУ Ів-Фpанк.обл</v>
          </cell>
        </row>
        <row r="2590">
          <cell r="A2590">
            <v>336581</v>
          </cell>
          <cell r="B2590">
            <v>300465</v>
          </cell>
          <cell r="D2590">
            <v>0</v>
          </cell>
          <cell r="E2590">
            <v>6</v>
          </cell>
          <cell r="F2590">
            <v>0</v>
          </cell>
          <cell r="G2590" t="str">
            <v>6</v>
          </cell>
          <cell r="H2590">
            <v>607</v>
          </cell>
          <cell r="I2590" t="str">
            <v>ФРОГАТИНСЬКЕ ВІДДІЛЕ ВАТОЩАД М.РОГАТИН</v>
          </cell>
          <cell r="J2590" t="str">
            <v>ФРогатинське відділеВАТОщад</v>
          </cell>
          <cell r="K2590" t="str">
            <v>UHLJ</v>
          </cell>
          <cell r="L2590" t="str">
            <v>UHLA</v>
          </cell>
          <cell r="M2590">
            <v>8</v>
          </cell>
          <cell r="N2590">
            <v>26</v>
          </cell>
          <cell r="O2590" t="str">
            <v>Управління НБУ Ів-Фpанк.обл</v>
          </cell>
        </row>
        <row r="2591">
          <cell r="A2591">
            <v>336592</v>
          </cell>
          <cell r="B2591">
            <v>300465</v>
          </cell>
          <cell r="D2591">
            <v>0</v>
          </cell>
          <cell r="E2591">
            <v>6</v>
          </cell>
          <cell r="F2591">
            <v>0</v>
          </cell>
          <cell r="G2591" t="str">
            <v>6</v>
          </cell>
          <cell r="H2591">
            <v>608</v>
          </cell>
          <cell r="I2591" t="str">
            <v>ФСНЯТИНСЬКЕ ВІДДІЛЕНН ВАТОЩАД М.СНЯТИН</v>
          </cell>
          <cell r="J2591" t="str">
            <v>ФСнятинське відділенВАТОщад</v>
          </cell>
          <cell r="K2591" t="str">
            <v>UHLK</v>
          </cell>
          <cell r="L2591" t="str">
            <v>UHLA</v>
          </cell>
          <cell r="M2591">
            <v>8</v>
          </cell>
          <cell r="N2591">
            <v>26</v>
          </cell>
          <cell r="O2591" t="str">
            <v>Управління НБУ Ів-Фpанк.обл</v>
          </cell>
        </row>
        <row r="2592">
          <cell r="A2592">
            <v>336600</v>
          </cell>
          <cell r="B2592">
            <v>300465</v>
          </cell>
          <cell r="D2592">
            <v>0</v>
          </cell>
          <cell r="E2592">
            <v>6</v>
          </cell>
          <cell r="F2592">
            <v>0</v>
          </cell>
          <cell r="G2592" t="str">
            <v>6</v>
          </cell>
          <cell r="H2592">
            <v>619</v>
          </cell>
          <cell r="I2592" t="str">
            <v>ФТЛУМАЦЬКЕ ВІДДІЛЕННЯ ВАТОЩАД М.ТЛУМАЧ</v>
          </cell>
          <cell r="J2592" t="str">
            <v>ФТлумацьке відділеннВАТОщад</v>
          </cell>
          <cell r="K2592" t="str">
            <v>UHLL</v>
          </cell>
          <cell r="L2592" t="str">
            <v>UHLA</v>
          </cell>
          <cell r="M2592">
            <v>8</v>
          </cell>
          <cell r="N2592">
            <v>26</v>
          </cell>
          <cell r="O2592" t="str">
            <v>Управління НБУ Ів-Фpанк.обл</v>
          </cell>
        </row>
        <row r="2593">
          <cell r="A2593">
            <v>336622</v>
          </cell>
          <cell r="B2593">
            <v>300465</v>
          </cell>
          <cell r="D2593">
            <v>0</v>
          </cell>
          <cell r="E2593">
            <v>6</v>
          </cell>
          <cell r="F2593">
            <v>0</v>
          </cell>
          <cell r="G2593" t="str">
            <v>6</v>
          </cell>
          <cell r="H2593">
            <v>611</v>
          </cell>
          <cell r="I2593" t="str">
            <v>ФБОГОРОДЧАНСЬКЕ ВІД ВАТОЩАД СМТ.БОГОРО</v>
          </cell>
          <cell r="J2593" t="str">
            <v>ФБогородчанське віддВАТОщад</v>
          </cell>
          <cell r="K2593" t="str">
            <v>UHLN</v>
          </cell>
          <cell r="L2593" t="str">
            <v>UHLA</v>
          </cell>
          <cell r="M2593">
            <v>8</v>
          </cell>
          <cell r="N2593">
            <v>26</v>
          </cell>
          <cell r="O2593" t="str">
            <v>Управління НБУ Ів-Фpанк.обл</v>
          </cell>
        </row>
        <row r="2594">
          <cell r="A2594">
            <v>336633</v>
          </cell>
          <cell r="B2594">
            <v>300465</v>
          </cell>
          <cell r="D2594">
            <v>0</v>
          </cell>
          <cell r="E2594">
            <v>6</v>
          </cell>
          <cell r="F2594">
            <v>0</v>
          </cell>
          <cell r="G2594" t="str">
            <v>6</v>
          </cell>
          <cell r="H2594">
            <v>612</v>
          </cell>
          <cell r="I2594" t="str">
            <v>ФРОЖНЯТІВСЬКЕ ВІДДІ ВАТОЩАД СМТ.РОЖНЯТ</v>
          </cell>
          <cell r="J2594" t="str">
            <v>ФРожнятівське відділВАТОщад</v>
          </cell>
          <cell r="K2594" t="str">
            <v>UHLO</v>
          </cell>
          <cell r="L2594" t="str">
            <v>UHLA</v>
          </cell>
          <cell r="M2594">
            <v>8</v>
          </cell>
          <cell r="N2594">
            <v>26</v>
          </cell>
          <cell r="O2594" t="str">
            <v>Управління НБУ Ів-Фpанк.обл</v>
          </cell>
        </row>
        <row r="2595">
          <cell r="A2595">
            <v>336644</v>
          </cell>
          <cell r="B2595">
            <v>300465</v>
          </cell>
          <cell r="D2595">
            <v>0</v>
          </cell>
          <cell r="E2595">
            <v>6</v>
          </cell>
          <cell r="F2595">
            <v>0</v>
          </cell>
          <cell r="G2595" t="str">
            <v>6</v>
          </cell>
          <cell r="H2595">
            <v>613</v>
          </cell>
          <cell r="I2595" t="str">
            <v>ФВЕРХОВИНСЬКЕ ВІДДІ ВАТОЩАД СМТ.ВЕРХОВ</v>
          </cell>
          <cell r="J2595" t="str">
            <v>ФВерховинське відділВАТОщад</v>
          </cell>
          <cell r="K2595" t="str">
            <v>UHLP</v>
          </cell>
          <cell r="L2595" t="str">
            <v>UHLA</v>
          </cell>
          <cell r="M2595">
            <v>8</v>
          </cell>
          <cell r="N2595">
            <v>26</v>
          </cell>
          <cell r="O2595" t="str">
            <v>Управління НБУ Ів-Фpанк.обл</v>
          </cell>
        </row>
        <row r="2596">
          <cell r="A2596">
            <v>336655</v>
          </cell>
          <cell r="B2596">
            <v>300465</v>
          </cell>
          <cell r="D2596">
            <v>0</v>
          </cell>
          <cell r="E2596">
            <v>6</v>
          </cell>
          <cell r="F2596">
            <v>0</v>
          </cell>
          <cell r="G2596" t="str">
            <v>6</v>
          </cell>
          <cell r="H2596">
            <v>614</v>
          </cell>
          <cell r="I2596" t="str">
            <v>ФТИСМЕНИЦЬКЕ ВІДДІЛ ВАТОЩАД М.ТИСМЕНИЦ</v>
          </cell>
          <cell r="J2596" t="str">
            <v>ФТисменицьке відділеВАТОщад</v>
          </cell>
          <cell r="K2596" t="str">
            <v>UHLQ</v>
          </cell>
          <cell r="L2596" t="str">
            <v>UHLA</v>
          </cell>
          <cell r="M2596">
            <v>8</v>
          </cell>
          <cell r="N2596">
            <v>26</v>
          </cell>
          <cell r="O2596" t="str">
            <v>Управління НБУ Ів-Фpанк.обл</v>
          </cell>
        </row>
        <row r="2597">
          <cell r="A2597">
            <v>336677</v>
          </cell>
          <cell r="B2597">
            <v>305299</v>
          </cell>
          <cell r="D2597">
            <v>0</v>
          </cell>
          <cell r="E2597">
            <v>46</v>
          </cell>
          <cell r="F2597">
            <v>0</v>
          </cell>
          <cell r="G2597" t="str">
            <v>A</v>
          </cell>
          <cell r="H2597">
            <v>717</v>
          </cell>
          <cell r="I2597" t="str">
            <v>ІВ-ФР.ФКБ"ПРИВАТБАНК",М.ІВАНО-ФРАНК.</v>
          </cell>
          <cell r="J2597" t="str">
            <v>Ів.-Франк. ФКБ "ПРИВАТБАНК"</v>
          </cell>
          <cell r="K2597" t="str">
            <v>UHIW</v>
          </cell>
          <cell r="L2597" t="str">
            <v>UHIW</v>
          </cell>
          <cell r="M2597">
            <v>8</v>
          </cell>
          <cell r="N2597">
            <v>3</v>
          </cell>
          <cell r="O2597" t="str">
            <v>Управління НБУ Ів-Фpанк.обл</v>
          </cell>
        </row>
        <row r="2598">
          <cell r="A2598">
            <v>336688</v>
          </cell>
          <cell r="B2598">
            <v>322313</v>
          </cell>
          <cell r="D2598">
            <v>0</v>
          </cell>
          <cell r="E2598">
            <v>2</v>
          </cell>
          <cell r="F2598">
            <v>0</v>
          </cell>
          <cell r="G2598" t="str">
            <v>2</v>
          </cell>
          <cell r="H2598">
            <v>213</v>
          </cell>
          <cell r="I2598" t="str">
            <v>Ф.ВАТ "УКРЕКСІМБАНК", ІВ-ФРАНКІВСЬК</v>
          </cell>
          <cell r="J2598" t="str">
            <v>Ф.Укрексімбанк, Ів.-Франк</v>
          </cell>
          <cell r="K2598" t="str">
            <v>UHGA</v>
          </cell>
          <cell r="L2598" t="str">
            <v>UHGA</v>
          </cell>
          <cell r="M2598">
            <v>8</v>
          </cell>
          <cell r="N2598">
            <v>26</v>
          </cell>
          <cell r="O2598" t="str">
            <v>Управління НБУ Ів-Фpанк.обл</v>
          </cell>
        </row>
        <row r="2599">
          <cell r="A2599">
            <v>336741</v>
          </cell>
          <cell r="B2599">
            <v>300926</v>
          </cell>
          <cell r="D2599">
            <v>0</v>
          </cell>
          <cell r="E2599">
            <v>899</v>
          </cell>
          <cell r="F2599">
            <v>0</v>
          </cell>
          <cell r="G2599" t="str">
            <v>8</v>
          </cell>
          <cell r="H2599">
            <v>766</v>
          </cell>
          <cell r="I2599" t="str">
            <v>ІВ-ФР.ФАТ "УФГ" У М.ІВАНО-ФРАНКІВСЬК</v>
          </cell>
          <cell r="J2599" t="str">
            <v>ФАТ "УФГ", м.Івано-Франківс</v>
          </cell>
          <cell r="K2599" t="str">
            <v>UHW3</v>
          </cell>
          <cell r="L2599" t="str">
            <v>U1WF</v>
          </cell>
          <cell r="M2599">
            <v>8</v>
          </cell>
          <cell r="N2599">
            <v>26</v>
          </cell>
          <cell r="O2599" t="str">
            <v>Управління НБУ Ів-Фpанк.обл</v>
          </cell>
        </row>
        <row r="2600">
          <cell r="A2600">
            <v>336752</v>
          </cell>
          <cell r="B2600">
            <v>300670</v>
          </cell>
          <cell r="D2600">
            <v>0</v>
          </cell>
          <cell r="E2600">
            <v>202</v>
          </cell>
          <cell r="F2600">
            <v>0</v>
          </cell>
          <cell r="G2600" t="str">
            <v>8</v>
          </cell>
          <cell r="H2600">
            <v>783</v>
          </cell>
          <cell r="I2600" t="str">
            <v>ІВ-ФР.ФВАТКБ"ХРЕЩАТИК"ІВАНО-ФРАНКІВСЬК</v>
          </cell>
          <cell r="J2600" t="str">
            <v>Ів.Фр.ФВАТ КБ "Хрещатик"</v>
          </cell>
          <cell r="K2600" t="str">
            <v>UHKC</v>
          </cell>
          <cell r="L2600" t="str">
            <v>UHKC</v>
          </cell>
          <cell r="M2600">
            <v>8</v>
          </cell>
          <cell r="N2600">
            <v>26</v>
          </cell>
          <cell r="O2600" t="str">
            <v>Управління НБУ Ів-Фpанк.обл</v>
          </cell>
        </row>
        <row r="2601">
          <cell r="A2601">
            <v>336763</v>
          </cell>
          <cell r="B2601">
            <v>300614</v>
          </cell>
          <cell r="D2601">
            <v>0</v>
          </cell>
          <cell r="E2601">
            <v>171</v>
          </cell>
          <cell r="F2601">
            <v>0</v>
          </cell>
          <cell r="G2601" t="str">
            <v>8</v>
          </cell>
          <cell r="H2601">
            <v>771</v>
          </cell>
          <cell r="I2601" t="str">
            <v>Ф."ІВН-ФР.Д"АТ"ІНДЕКСБАНК"М.ІВАН-ФРАНК</v>
          </cell>
          <cell r="J2601" t="str">
            <v>Філія"ІФД"АТ"ІНДЕКС-БАНК"</v>
          </cell>
          <cell r="K2601" t="str">
            <v>UHKB</v>
          </cell>
          <cell r="L2601" t="str">
            <v>UHKB</v>
          </cell>
          <cell r="M2601">
            <v>8</v>
          </cell>
          <cell r="N2601">
            <v>26</v>
          </cell>
          <cell r="O2601" t="str">
            <v>Управління НБУ Ів-Фpанк.обл</v>
          </cell>
        </row>
        <row r="2602">
          <cell r="A2602">
            <v>336774</v>
          </cell>
          <cell r="B2602">
            <v>351931</v>
          </cell>
          <cell r="D2602">
            <v>0</v>
          </cell>
          <cell r="E2602">
            <v>209</v>
          </cell>
          <cell r="F2602">
            <v>0</v>
          </cell>
          <cell r="G2602" t="str">
            <v>8</v>
          </cell>
          <cell r="H2602">
            <v>785</v>
          </cell>
          <cell r="I2602" t="str">
            <v>ФІЛІЯ АКБ"ЗОЛОТІ ВОРОТА",М.ІВАНО-ФРАНК</v>
          </cell>
          <cell r="J2602" t="str">
            <v>Філія АКБ"ЗОЛОТІ ВОРОТА"</v>
          </cell>
          <cell r="K2602" t="str">
            <v>UHKD</v>
          </cell>
          <cell r="L2602" t="str">
            <v>UHKD</v>
          </cell>
          <cell r="M2602">
            <v>8</v>
          </cell>
          <cell r="N2602">
            <v>20</v>
          </cell>
          <cell r="O2602" t="str">
            <v>Управління НБУ Ів-Фpанк.обл</v>
          </cell>
        </row>
        <row r="2603">
          <cell r="A2603">
            <v>336785</v>
          </cell>
          <cell r="B2603">
            <v>328384</v>
          </cell>
          <cell r="D2603">
            <v>0</v>
          </cell>
          <cell r="E2603">
            <v>258</v>
          </cell>
          <cell r="F2603">
            <v>0</v>
          </cell>
          <cell r="G2603" t="str">
            <v>8</v>
          </cell>
          <cell r="H2603">
            <v>803</v>
          </cell>
          <cell r="I2603" t="str">
            <v>ФІЛІЯ АКБ "ІМЕКСБАНК" У М. ІВАНО-ФРАНК</v>
          </cell>
          <cell r="J2603" t="str">
            <v>І-ФФ АКБ "ІМЕКСБАНК"</v>
          </cell>
          <cell r="K2603" t="str">
            <v>UHFB</v>
          </cell>
          <cell r="L2603" t="str">
            <v>UHFB</v>
          </cell>
          <cell r="M2603">
            <v>8</v>
          </cell>
          <cell r="N2603">
            <v>15</v>
          </cell>
          <cell r="O2603" t="str">
            <v>Управління НБУ Ів-Фpанк.обл</v>
          </cell>
        </row>
        <row r="2604">
          <cell r="A2604">
            <v>336796</v>
          </cell>
          <cell r="B2604">
            <v>320702</v>
          </cell>
          <cell r="D2604">
            <v>0</v>
          </cell>
          <cell r="E2604">
            <v>277</v>
          </cell>
          <cell r="F2604">
            <v>0</v>
          </cell>
          <cell r="G2604" t="str">
            <v>8</v>
          </cell>
          <cell r="H2604">
            <v>703</v>
          </cell>
          <cell r="I2604" t="str">
            <v>ФАКБ"НАЦІОНАЛЬНИЙ КРЕДИТ" В М.ДОЛ.</v>
          </cell>
          <cell r="J2604" t="str">
            <v>ФАКБ "НК" м.Дол</v>
          </cell>
          <cell r="K2604" t="str">
            <v>UHJB</v>
          </cell>
          <cell r="L2604" t="str">
            <v>UHJB</v>
          </cell>
          <cell r="M2604">
            <v>8</v>
          </cell>
          <cell r="N2604">
            <v>26</v>
          </cell>
          <cell r="O2604" t="str">
            <v>Управління НБУ Ів-Фpанк.обл</v>
          </cell>
        </row>
        <row r="2605">
          <cell r="A2605">
            <v>336826</v>
          </cell>
          <cell r="B2605">
            <v>320702</v>
          </cell>
          <cell r="D2605">
            <v>0</v>
          </cell>
          <cell r="E2605">
            <v>277</v>
          </cell>
          <cell r="F2605">
            <v>0</v>
          </cell>
          <cell r="G2605" t="str">
            <v>8</v>
          </cell>
          <cell r="H2605">
            <v>716</v>
          </cell>
          <cell r="I2605" t="str">
            <v>ФАКБ "НАЦ. КРЕДИТ" В М.КОЛОМИЯ</v>
          </cell>
          <cell r="J2605" t="str">
            <v>ФАКБ "НК" в м.Коломия</v>
          </cell>
          <cell r="K2605" t="str">
            <v>UHJC</v>
          </cell>
          <cell r="L2605" t="str">
            <v>UHJC</v>
          </cell>
          <cell r="M2605">
            <v>8</v>
          </cell>
          <cell r="N2605">
            <v>26</v>
          </cell>
          <cell r="O2605" t="str">
            <v>Управління НБУ Ів-Фpанк.обл</v>
          </cell>
        </row>
        <row r="2606">
          <cell r="A2606">
            <v>336860</v>
          </cell>
          <cell r="B2606">
            <v>300926</v>
          </cell>
          <cell r="D2606">
            <v>0</v>
          </cell>
          <cell r="E2606">
            <v>899</v>
          </cell>
          <cell r="F2606">
            <v>0</v>
          </cell>
          <cell r="G2606" t="str">
            <v>8</v>
          </cell>
          <cell r="H2606">
            <v>710</v>
          </cell>
          <cell r="I2606" t="str">
            <v>ІВ-ФР.N1 ФАТ"УФГ" У М.ІВАНО-ФРАНКІВСЬК</v>
          </cell>
          <cell r="J2606" t="str">
            <v>Перша ФАТ "УФГ", м.Івано-Фр</v>
          </cell>
          <cell r="K2606" t="str">
            <v>UHW2</v>
          </cell>
          <cell r="L2606" t="str">
            <v>U1WF</v>
          </cell>
          <cell r="M2606">
            <v>8</v>
          </cell>
          <cell r="N2606">
            <v>26</v>
          </cell>
          <cell r="O2606" t="str">
            <v>Управління НБУ Ів-Фpанк.обл</v>
          </cell>
        </row>
        <row r="2607">
          <cell r="A2607">
            <v>336871</v>
          </cell>
          <cell r="B2607">
            <v>320003</v>
          </cell>
          <cell r="D2607">
            <v>0</v>
          </cell>
          <cell r="E2607">
            <v>225</v>
          </cell>
          <cell r="F2607">
            <v>0</v>
          </cell>
          <cell r="G2607" t="str">
            <v>B</v>
          </cell>
          <cell r="H2607">
            <v>740</v>
          </cell>
          <cell r="I2607" t="str">
            <v>Ф ВАТКБ"НАДРА" ІВ.-ФРАНК.РУ М.ІВ.-ФР.</v>
          </cell>
          <cell r="J2607" t="str">
            <v>ВАТКБ"Надра"Ів.-Франк. РУ</v>
          </cell>
          <cell r="K2607" t="str">
            <v>UHJG</v>
          </cell>
          <cell r="L2607" t="str">
            <v>UHJG</v>
          </cell>
          <cell r="M2607">
            <v>8</v>
          </cell>
          <cell r="N2607">
            <v>26</v>
          </cell>
          <cell r="O2607" t="str">
            <v>Управління НБУ Ів-Фpанк.обл</v>
          </cell>
        </row>
        <row r="2608">
          <cell r="A2608">
            <v>336882</v>
          </cell>
          <cell r="B2608">
            <v>300249</v>
          </cell>
          <cell r="D2608">
            <v>0</v>
          </cell>
          <cell r="E2608">
            <v>37</v>
          </cell>
          <cell r="F2608">
            <v>0</v>
          </cell>
          <cell r="G2608" t="str">
            <v>8</v>
          </cell>
          <cell r="H2608">
            <v>741</v>
          </cell>
          <cell r="I2608" t="str">
            <v>ІВ-ФР.ФАБ"БРОКБІЗНЕСБАНК", М.ІВ-ФРАНК.</v>
          </cell>
          <cell r="J2608" t="str">
            <v>Ів.Фр.ФАБ "БРОКБІЗНЕСБАНК"</v>
          </cell>
          <cell r="K2608" t="str">
            <v>UHJI</v>
          </cell>
          <cell r="L2608" t="str">
            <v>UHJI</v>
          </cell>
          <cell r="M2608">
            <v>8</v>
          </cell>
          <cell r="N2608">
            <v>26</v>
          </cell>
          <cell r="O2608" t="str">
            <v>Управління НБУ Ів-Фpанк.обл</v>
          </cell>
        </row>
        <row r="2609">
          <cell r="A2609">
            <v>336893</v>
          </cell>
          <cell r="B2609">
            <v>321767</v>
          </cell>
          <cell r="D2609">
            <v>0</v>
          </cell>
          <cell r="E2609">
            <v>42</v>
          </cell>
          <cell r="F2609">
            <v>0</v>
          </cell>
          <cell r="G2609" t="str">
            <v>B</v>
          </cell>
          <cell r="H2609">
            <v>742</v>
          </cell>
          <cell r="I2609" t="str">
            <v>І.-Ф. Ф ВАТ ВТБ БАНК, ІВАНО-ФРАНКІВСЬК</v>
          </cell>
          <cell r="J2609" t="str">
            <v>Івано-Фр. Ф ВАТ ВТБ Банк</v>
          </cell>
          <cell r="K2609" t="str">
            <v>UHIE</v>
          </cell>
          <cell r="L2609" t="str">
            <v>UHIE</v>
          </cell>
          <cell r="M2609">
            <v>8</v>
          </cell>
          <cell r="N2609">
            <v>26</v>
          </cell>
          <cell r="O2609" t="str">
            <v>Управління НБУ Ів-Фpанк.обл</v>
          </cell>
        </row>
        <row r="2610">
          <cell r="A2610">
            <v>336912</v>
          </cell>
          <cell r="B2610">
            <v>321228</v>
          </cell>
          <cell r="D2610">
            <v>0</v>
          </cell>
          <cell r="E2610">
            <v>68</v>
          </cell>
          <cell r="F2610">
            <v>0</v>
          </cell>
          <cell r="G2610" t="str">
            <v>8</v>
          </cell>
          <cell r="H2610">
            <v>754</v>
          </cell>
          <cell r="I2610" t="str">
            <v>ІВ-ФР.ФТОВ"УКРПРОМБАНК"М.ІВ-ФРАНКІВСЬК</v>
          </cell>
          <cell r="J2610" t="str">
            <v>Ів-Франк.ФТОВ "Укрпромбанк"</v>
          </cell>
          <cell r="K2610" t="str">
            <v>UHJJ</v>
          </cell>
          <cell r="L2610" t="str">
            <v>UHJJ</v>
          </cell>
          <cell r="M2610">
            <v>8</v>
          </cell>
          <cell r="N2610">
            <v>26</v>
          </cell>
          <cell r="O2610" t="str">
            <v>Управління НБУ Ів-Фpанк.обл</v>
          </cell>
        </row>
        <row r="2611">
          <cell r="A2611">
            <v>336923</v>
          </cell>
          <cell r="B2611">
            <v>325569</v>
          </cell>
          <cell r="D2611">
            <v>0</v>
          </cell>
          <cell r="E2611">
            <v>93</v>
          </cell>
          <cell r="F2611">
            <v>0</v>
          </cell>
          <cell r="G2611" t="str">
            <v>8</v>
          </cell>
          <cell r="H2611">
            <v>700</v>
          </cell>
          <cell r="I2611" t="str">
            <v>Івано-Франківська ф-я ВАТ СКБ"Дністер"</v>
          </cell>
          <cell r="J2611" t="str">
            <v>Ів.-Франк.ФВАТ СКБ"Дністер"</v>
          </cell>
          <cell r="K2611" t="str">
            <v>UHJL</v>
          </cell>
          <cell r="L2611" t="str">
            <v>UHJL</v>
          </cell>
          <cell r="M2611">
            <v>8</v>
          </cell>
          <cell r="N2611">
            <v>13</v>
          </cell>
          <cell r="O2611" t="str">
            <v>Управління НБУ Ів-Фpанк.обл</v>
          </cell>
        </row>
        <row r="2612">
          <cell r="A2612">
            <v>336934</v>
          </cell>
          <cell r="B2612">
            <v>380537</v>
          </cell>
          <cell r="D2612">
            <v>0</v>
          </cell>
          <cell r="E2612">
            <v>76</v>
          </cell>
          <cell r="F2612">
            <v>0</v>
          </cell>
          <cell r="G2612" t="str">
            <v>B</v>
          </cell>
          <cell r="H2612">
            <v>730</v>
          </cell>
          <cell r="I2612" t="str">
            <v>ФІЛІЯ ВАТ"ВІЕЙБІ БАНК",М.ІВ-ФРАНКІВСЬК</v>
          </cell>
          <cell r="J2612" t="str">
            <v>Ів.-Франк.ФВАТ"ВіЕйБі Банк"</v>
          </cell>
          <cell r="K2612" t="str">
            <v>UHJP</v>
          </cell>
          <cell r="L2612" t="str">
            <v>UHJP</v>
          </cell>
          <cell r="M2612">
            <v>8</v>
          </cell>
          <cell r="N2612">
            <v>26</v>
          </cell>
          <cell r="O2612" t="str">
            <v>Управління НБУ Ів-Фpанк.обл</v>
          </cell>
        </row>
        <row r="2613">
          <cell r="A2613">
            <v>336956</v>
          </cell>
          <cell r="B2613">
            <v>322948</v>
          </cell>
          <cell r="D2613">
            <v>0</v>
          </cell>
          <cell r="E2613">
            <v>248</v>
          </cell>
          <cell r="F2613">
            <v>0</v>
          </cell>
          <cell r="G2613" t="str">
            <v>B</v>
          </cell>
          <cell r="H2613">
            <v>732</v>
          </cell>
          <cell r="I2613" t="str">
            <v>ІВ-ФР.Ф АКБ "ФОРУМ" М.ІВАНО-ФРАНКІВСЬК</v>
          </cell>
          <cell r="J2613" t="str">
            <v>Ів.-Франк.Ф АКБ "Форум"</v>
          </cell>
          <cell r="K2613" t="str">
            <v>UHJY</v>
          </cell>
          <cell r="L2613" t="str">
            <v>UHJY</v>
          </cell>
          <cell r="M2613">
            <v>8</v>
          </cell>
          <cell r="N2613">
            <v>26</v>
          </cell>
          <cell r="O2613" t="str">
            <v>Управління НБУ Ів-Фpанк.обл</v>
          </cell>
        </row>
        <row r="2614">
          <cell r="A2614">
            <v>336967</v>
          </cell>
          <cell r="B2614">
            <v>303484</v>
          </cell>
          <cell r="D2614">
            <v>0</v>
          </cell>
          <cell r="E2614">
            <v>273</v>
          </cell>
          <cell r="F2614">
            <v>0</v>
          </cell>
          <cell r="G2614" t="str">
            <v>8</v>
          </cell>
          <cell r="H2614">
            <v>759</v>
          </cell>
          <cell r="I2614" t="str">
            <v>Івано-Фр. Ф.КБ "Західінкомбанк" ТзОВ</v>
          </cell>
          <cell r="J2614" t="str">
            <v>Ів-Фр.ФКБ"Західінкомбанк"</v>
          </cell>
          <cell r="K2614" t="str">
            <v>UHKA</v>
          </cell>
          <cell r="L2614" t="str">
            <v>UHKA</v>
          </cell>
          <cell r="M2614">
            <v>8</v>
          </cell>
          <cell r="N2614">
            <v>2</v>
          </cell>
          <cell r="O2614" t="str">
            <v>Управління НБУ Ів-Фpанк.обл</v>
          </cell>
        </row>
        <row r="2615">
          <cell r="A2615">
            <v>336978</v>
          </cell>
          <cell r="B2615">
            <v>322498</v>
          </cell>
          <cell r="D2615">
            <v>0</v>
          </cell>
          <cell r="E2615">
            <v>203</v>
          </cell>
          <cell r="F2615">
            <v>0</v>
          </cell>
          <cell r="G2615" t="str">
            <v>8</v>
          </cell>
          <cell r="H2615">
            <v>763</v>
          </cell>
          <cell r="I2615" t="str">
            <v>ІВ.-ФРАНК.ФАКБ"КИЇВ"М.ІВАНО-ФРАНКІВСЬК</v>
          </cell>
          <cell r="J2615" t="str">
            <v>Івано-ФранківськаФАКБ"Київ"</v>
          </cell>
          <cell r="K2615" t="str">
            <v>UHJZ</v>
          </cell>
          <cell r="L2615" t="str">
            <v>UHJZ</v>
          </cell>
          <cell r="M2615">
            <v>8</v>
          </cell>
          <cell r="N2615">
            <v>26</v>
          </cell>
          <cell r="O2615" t="str">
            <v>Управління НБУ Ів-Фpанк.обл</v>
          </cell>
        </row>
        <row r="2616">
          <cell r="A2616">
            <v>337007</v>
          </cell>
          <cell r="B2616">
            <v>380537</v>
          </cell>
          <cell r="D2616">
            <v>0</v>
          </cell>
          <cell r="E2616">
            <v>76</v>
          </cell>
          <cell r="F2616">
            <v>0</v>
          </cell>
          <cell r="G2616" t="str">
            <v>B</v>
          </cell>
          <cell r="H2616">
            <v>717</v>
          </cell>
          <cell r="I2616" t="str">
            <v>СУМ.ФІЛІЯ ВАТ"ВІЕЙБІБАНК"М.СУМИ</v>
          </cell>
          <cell r="J2616" t="str">
            <v>Сум.Ф.ВАТ"ВІЕЙБІБАНК"</v>
          </cell>
          <cell r="K2616" t="str">
            <v>USJP</v>
          </cell>
          <cell r="L2616" t="str">
            <v>USJP</v>
          </cell>
          <cell r="M2616">
            <v>18</v>
          </cell>
          <cell r="N2616">
            <v>26</v>
          </cell>
          <cell r="O2616" t="str">
            <v>Управління НБУ в Сумськ.обл</v>
          </cell>
        </row>
        <row r="2617">
          <cell r="A2617">
            <v>337018</v>
          </cell>
          <cell r="B2617">
            <v>300023</v>
          </cell>
          <cell r="D2617">
            <v>0</v>
          </cell>
          <cell r="E2617">
            <v>5</v>
          </cell>
          <cell r="F2617">
            <v>0</v>
          </cell>
          <cell r="G2617" t="str">
            <v>5</v>
          </cell>
          <cell r="H2617">
            <v>561</v>
          </cell>
          <cell r="I2617" t="str">
            <v>СУМСЬКА ОБЛ.Ф-Я АКБ "УКРСОЦБАНК"М.СУМИ</v>
          </cell>
          <cell r="J2617" t="str">
            <v>Сумська обл.філія  АКБ"УСБ"</v>
          </cell>
          <cell r="K2617" t="str">
            <v>USCA</v>
          </cell>
          <cell r="L2617" t="str">
            <v>USCA</v>
          </cell>
          <cell r="M2617">
            <v>18</v>
          </cell>
          <cell r="N2617">
            <v>26</v>
          </cell>
          <cell r="O2617" t="str">
            <v>Управління НБУ в Сумськ.обл</v>
          </cell>
        </row>
        <row r="2618">
          <cell r="A2618">
            <v>337201</v>
          </cell>
          <cell r="B2618">
            <v>300142</v>
          </cell>
          <cell r="D2618">
            <v>0</v>
          </cell>
          <cell r="E2618">
            <v>18</v>
          </cell>
          <cell r="F2618">
            <v>0</v>
          </cell>
          <cell r="G2618" t="str">
            <v>8</v>
          </cell>
          <cell r="H2618">
            <v>708</v>
          </cell>
          <cell r="I2618" t="str">
            <v>РОМЕНСЬКА ФАТ "УКРІНБАНК" М.РОМНИ</v>
          </cell>
          <cell r="J2618" t="str">
            <v>Роменська ФАТ "Укрінбанк"</v>
          </cell>
          <cell r="K2618" t="str">
            <v>USIQ</v>
          </cell>
          <cell r="L2618" t="str">
            <v>USIQ</v>
          </cell>
          <cell r="M2618">
            <v>18</v>
          </cell>
          <cell r="N2618">
            <v>26</v>
          </cell>
          <cell r="O2618" t="str">
            <v>Управління НБУ в Сумськ.обл</v>
          </cell>
        </row>
        <row r="2619">
          <cell r="A2619">
            <v>337212</v>
          </cell>
          <cell r="B2619">
            <v>322959</v>
          </cell>
          <cell r="D2619">
            <v>0</v>
          </cell>
          <cell r="E2619">
            <v>262</v>
          </cell>
          <cell r="F2619">
            <v>0</v>
          </cell>
          <cell r="G2619" t="str">
            <v>8</v>
          </cell>
          <cell r="H2619">
            <v>712</v>
          </cell>
          <cell r="I2619" t="str">
            <v>КОНОТОПСЬК.ФАБ "ЕКСПРЕС-БАНК"М.КОНОТОП</v>
          </cell>
          <cell r="J2619" t="str">
            <v>Конотопс.ФАБ "Експрес-Банк"</v>
          </cell>
          <cell r="K2619" t="str">
            <v>USIT</v>
          </cell>
          <cell r="L2619" t="str">
            <v>USIT</v>
          </cell>
          <cell r="M2619">
            <v>18</v>
          </cell>
          <cell r="N2619">
            <v>26</v>
          </cell>
          <cell r="O2619" t="str">
            <v>Управління НБУ в Сумськ.обл</v>
          </cell>
        </row>
        <row r="2620">
          <cell r="A2620">
            <v>337256</v>
          </cell>
          <cell r="B2620">
            <v>300012</v>
          </cell>
          <cell r="D2620">
            <v>0</v>
          </cell>
          <cell r="E2620">
            <v>3</v>
          </cell>
          <cell r="F2620">
            <v>0</v>
          </cell>
          <cell r="G2620" t="str">
            <v>3</v>
          </cell>
          <cell r="H2620">
            <v>325</v>
          </cell>
          <cell r="I2620" t="str">
            <v>Ф-Я"ВІД.ПІБ В М.РОМНИ СУМСЬКОЇ ОБЛ."</v>
          </cell>
          <cell r="J2620" t="str">
            <v>Ф.ВІД.ПІБ В М.РОМНИ СУМ.</v>
          </cell>
          <cell r="K2620" t="str">
            <v>USAC</v>
          </cell>
          <cell r="L2620" t="str">
            <v>USA0</v>
          </cell>
          <cell r="M2620">
            <v>18</v>
          </cell>
          <cell r="N2620">
            <v>26</v>
          </cell>
          <cell r="O2620" t="str">
            <v>Управління НБУ в Сумськ.обл</v>
          </cell>
        </row>
        <row r="2621">
          <cell r="A2621">
            <v>337278</v>
          </cell>
          <cell r="B2621">
            <v>300012</v>
          </cell>
          <cell r="D2621">
            <v>0</v>
          </cell>
          <cell r="E2621">
            <v>3</v>
          </cell>
          <cell r="F2621">
            <v>0</v>
          </cell>
          <cell r="G2621" t="str">
            <v>3</v>
          </cell>
          <cell r="H2621">
            <v>327</v>
          </cell>
          <cell r="I2621" t="str">
            <v>Ф."ВІДДІЛЕННЯ ПРОМІНВЕСТБАНКУ, М.СУМИ"</v>
          </cell>
          <cell r="J2621" t="str">
            <v>Ф."ВІДДІЛЕННЯ ПІБ, М. СУМИ"</v>
          </cell>
          <cell r="K2621" t="str">
            <v>USAA</v>
          </cell>
          <cell r="L2621" t="str">
            <v>USA0</v>
          </cell>
          <cell r="M2621">
            <v>18</v>
          </cell>
          <cell r="N2621">
            <v>26</v>
          </cell>
          <cell r="O2621" t="str">
            <v>Управління НБУ в Сумськ.обл</v>
          </cell>
        </row>
        <row r="2622">
          <cell r="A2622">
            <v>337308</v>
          </cell>
          <cell r="B2622">
            <v>300001</v>
          </cell>
          <cell r="D2622">
            <v>0</v>
          </cell>
          <cell r="E2622">
            <v>1</v>
          </cell>
          <cell r="F2622">
            <v>0</v>
          </cell>
          <cell r="G2622" t="str">
            <v>1</v>
          </cell>
          <cell r="H2622">
            <v>170</v>
          </cell>
          <cell r="I2622" t="str">
            <v>УПРАВЛІННЯ НБУ В СУМСЬКІЙ ОБЛАСТІ</v>
          </cell>
          <cell r="J2622" t="str">
            <v>Упр. НБУ в Сумській обл.</v>
          </cell>
          <cell r="K2622" t="str">
            <v>USHA</v>
          </cell>
          <cell r="L2622" t="str">
            <v>USH0</v>
          </cell>
          <cell r="M2622">
            <v>18</v>
          </cell>
          <cell r="N2622">
            <v>27</v>
          </cell>
          <cell r="O2622" t="str">
            <v>Управління НБУ в Сумськ.обл</v>
          </cell>
        </row>
        <row r="2623">
          <cell r="A2623">
            <v>337342</v>
          </cell>
          <cell r="B2623">
            <v>320478</v>
          </cell>
          <cell r="D2623">
            <v>0</v>
          </cell>
          <cell r="E2623">
            <v>274</v>
          </cell>
          <cell r="F2623">
            <v>0</v>
          </cell>
          <cell r="G2623" t="str">
            <v>8</v>
          </cell>
          <cell r="H2623">
            <v>738</v>
          </cell>
          <cell r="I2623" t="str">
            <v>СУМСЬКА Ф-Я ВАТ АБ "УКРГАЗБАНК", СУМИ</v>
          </cell>
          <cell r="J2623" t="str">
            <v>СУМСЬКА ФІЛІЯ АБ"УКРГАЗБАНК</v>
          </cell>
          <cell r="K2623" t="str">
            <v>USIX</v>
          </cell>
          <cell r="L2623" t="str">
            <v>USIX</v>
          </cell>
          <cell r="M2623">
            <v>18</v>
          </cell>
          <cell r="N2623">
            <v>26</v>
          </cell>
          <cell r="O2623" t="str">
            <v>Управління НБУ в Сумськ.обл</v>
          </cell>
        </row>
        <row r="2624">
          <cell r="A2624">
            <v>337386</v>
          </cell>
          <cell r="B2624">
            <v>300012</v>
          </cell>
          <cell r="D2624">
            <v>0</v>
          </cell>
          <cell r="E2624">
            <v>3</v>
          </cell>
          <cell r="F2624">
            <v>0</v>
          </cell>
          <cell r="G2624" t="str">
            <v>3</v>
          </cell>
          <cell r="H2624">
            <v>338</v>
          </cell>
          <cell r="I2624" t="str">
            <v>Ф-Я"ВІД.ПІБ В М.КОНОТОП СУМСЬКОЇ ОБЛ."</v>
          </cell>
          <cell r="J2624" t="str">
            <v>Ф.ВІД.ПІБ В М.КОНОТОП СУМ.</v>
          </cell>
          <cell r="K2624" t="str">
            <v>USAG</v>
          </cell>
          <cell r="L2624" t="str">
            <v>USA0</v>
          </cell>
          <cell r="M2624">
            <v>18</v>
          </cell>
          <cell r="N2624">
            <v>26</v>
          </cell>
          <cell r="O2624" t="str">
            <v>Управління НБУ в Сумськ.обл</v>
          </cell>
        </row>
        <row r="2625">
          <cell r="A2625">
            <v>337397</v>
          </cell>
          <cell r="B2625">
            <v>300012</v>
          </cell>
          <cell r="D2625">
            <v>0</v>
          </cell>
          <cell r="E2625">
            <v>3</v>
          </cell>
          <cell r="F2625">
            <v>0</v>
          </cell>
          <cell r="G2625" t="str">
            <v>3</v>
          </cell>
          <cell r="H2625">
            <v>339</v>
          </cell>
          <cell r="I2625" t="str">
            <v>Ф-Я"ВІД.ПІБ В М.ШОСТКА СУМСЬКОЇ ОБЛ."</v>
          </cell>
          <cell r="J2625" t="str">
            <v>Ф.ВІД.ПІБ В М.ШОСТКА СУМ.</v>
          </cell>
          <cell r="K2625" t="str">
            <v>USAH</v>
          </cell>
          <cell r="L2625" t="str">
            <v>USA0</v>
          </cell>
          <cell r="M2625">
            <v>18</v>
          </cell>
          <cell r="N2625">
            <v>26</v>
          </cell>
          <cell r="O2625" t="str">
            <v>Управління НБУ в Сумськ.обл</v>
          </cell>
        </row>
        <row r="2626">
          <cell r="A2626">
            <v>337483</v>
          </cell>
          <cell r="B2626">
            <v>300335</v>
          </cell>
          <cell r="D2626">
            <v>0</v>
          </cell>
          <cell r="E2626">
            <v>36</v>
          </cell>
          <cell r="F2626">
            <v>0</v>
          </cell>
          <cell r="G2626" t="str">
            <v>7</v>
          </cell>
          <cell r="H2626">
            <v>713</v>
          </cell>
          <cell r="I2626" t="str">
            <v>СУМСЬКА ОД"РАЙФФАЙЗЕН БАНК АВАЛЬ",СУМИ</v>
          </cell>
          <cell r="J2626" t="str">
            <v>СОД "РАЙФФАЙЗЕН БАНК АВАЛЬ"</v>
          </cell>
          <cell r="K2626" t="str">
            <v>USII</v>
          </cell>
          <cell r="L2626" t="str">
            <v>USII</v>
          </cell>
          <cell r="M2626">
            <v>18</v>
          </cell>
          <cell r="N2626">
            <v>26</v>
          </cell>
          <cell r="O2626" t="str">
            <v>Управління НБУ в Сумськ.обл</v>
          </cell>
        </row>
        <row r="2627">
          <cell r="A2627">
            <v>337494</v>
          </cell>
          <cell r="B2627">
            <v>300142</v>
          </cell>
          <cell r="D2627">
            <v>0</v>
          </cell>
          <cell r="E2627">
            <v>18</v>
          </cell>
          <cell r="F2627">
            <v>0</v>
          </cell>
          <cell r="G2627" t="str">
            <v>8</v>
          </cell>
          <cell r="H2627">
            <v>769</v>
          </cell>
          <cell r="I2627" t="str">
            <v>СУМСЬКА ФАТ"УКРІНБАНК" М.СУМИ</v>
          </cell>
          <cell r="J2627" t="str">
            <v>Сумська ФАТ"Укрінбанк"</v>
          </cell>
          <cell r="K2627" t="str">
            <v>USIA</v>
          </cell>
          <cell r="L2627" t="str">
            <v>USIA</v>
          </cell>
          <cell r="M2627">
            <v>18</v>
          </cell>
          <cell r="N2627">
            <v>26</v>
          </cell>
          <cell r="O2627" t="str">
            <v>Управління НБУ в Сумськ.обл</v>
          </cell>
        </row>
        <row r="2628">
          <cell r="A2628">
            <v>337502</v>
          </cell>
          <cell r="B2628">
            <v>320702</v>
          </cell>
          <cell r="D2628">
            <v>0</v>
          </cell>
          <cell r="E2628">
            <v>277</v>
          </cell>
          <cell r="F2628">
            <v>0</v>
          </cell>
          <cell r="G2628" t="str">
            <v>8</v>
          </cell>
          <cell r="H2628">
            <v>725</v>
          </cell>
          <cell r="I2628" t="str">
            <v>КОВП.ФАКБ "НАЦ.КРЕДИТ"В М.СУМИ</v>
          </cell>
          <cell r="J2628" t="str">
            <v>Ковп.ФАКБ"НК" в м.Суми</v>
          </cell>
          <cell r="K2628" t="str">
            <v>USIU</v>
          </cell>
          <cell r="L2628" t="str">
            <v>USIU</v>
          </cell>
          <cell r="M2628">
            <v>18</v>
          </cell>
          <cell r="N2628">
            <v>26</v>
          </cell>
          <cell r="O2628" t="str">
            <v>Управління НБУ в Сумськ.обл</v>
          </cell>
        </row>
        <row r="2629">
          <cell r="A2629">
            <v>337513</v>
          </cell>
          <cell r="B2629">
            <v>321228</v>
          </cell>
          <cell r="D2629">
            <v>0</v>
          </cell>
          <cell r="E2629">
            <v>68</v>
          </cell>
          <cell r="F2629">
            <v>0</v>
          </cell>
          <cell r="G2629" t="str">
            <v>8</v>
          </cell>
          <cell r="H2629">
            <v>739</v>
          </cell>
          <cell r="I2629" t="str">
            <v>СУМСЬКА Ф.ТОВ "УКРПРОМБАНК", М.СУМИ</v>
          </cell>
          <cell r="J2629" t="str">
            <v>Сумська ф.ТОВ"Укрпромбанк"</v>
          </cell>
          <cell r="K2629" t="str">
            <v>USIW</v>
          </cell>
          <cell r="L2629" t="str">
            <v>USIW</v>
          </cell>
          <cell r="M2629">
            <v>18</v>
          </cell>
          <cell r="N2629">
            <v>26</v>
          </cell>
          <cell r="O2629" t="str">
            <v>Управління НБУ в Сумськ.обл</v>
          </cell>
        </row>
        <row r="2630">
          <cell r="A2630">
            <v>337535</v>
          </cell>
          <cell r="B2630">
            <v>320003</v>
          </cell>
          <cell r="D2630">
            <v>0</v>
          </cell>
          <cell r="E2630">
            <v>225</v>
          </cell>
          <cell r="F2630">
            <v>0</v>
          </cell>
          <cell r="G2630" t="str">
            <v>B</v>
          </cell>
          <cell r="H2630">
            <v>773</v>
          </cell>
          <cell r="I2630" t="str">
            <v>Ф ВАТ КБ "НАДРА"Сумське РУ "Слобожан."</v>
          </cell>
          <cell r="J2630" t="str">
            <v>Ф ВАТКБ"Надра"СумськеРУ"Сл"</v>
          </cell>
          <cell r="K2630" t="str">
            <v>USIB</v>
          </cell>
          <cell r="L2630" t="str">
            <v>USIB</v>
          </cell>
          <cell r="M2630">
            <v>18</v>
          </cell>
          <cell r="N2630">
            <v>26</v>
          </cell>
          <cell r="O2630" t="str">
            <v>Управління НБУ в Сумськ.обл</v>
          </cell>
        </row>
        <row r="2631">
          <cell r="A2631">
            <v>337546</v>
          </cell>
          <cell r="B2631">
            <v>305299</v>
          </cell>
          <cell r="D2631">
            <v>0</v>
          </cell>
          <cell r="E2631">
            <v>46</v>
          </cell>
          <cell r="F2631">
            <v>0</v>
          </cell>
          <cell r="G2631" t="str">
            <v>A</v>
          </cell>
          <cell r="H2631">
            <v>703</v>
          </cell>
          <cell r="I2631" t="str">
            <v>СУМСЬКА ФІЛІЯ ПРИВАТБАНКУ, М. СУМИ</v>
          </cell>
          <cell r="J2631" t="str">
            <v>Сумська ф-я  ПриватБанку</v>
          </cell>
          <cell r="K2631" t="str">
            <v>USIM</v>
          </cell>
          <cell r="L2631" t="str">
            <v>USIM</v>
          </cell>
          <cell r="M2631">
            <v>18</v>
          </cell>
          <cell r="N2631">
            <v>3</v>
          </cell>
          <cell r="O2631" t="str">
            <v>Управління НБУ в Сумськ.обл</v>
          </cell>
        </row>
        <row r="2632">
          <cell r="A2632">
            <v>337568</v>
          </cell>
          <cell r="B2632">
            <v>300465</v>
          </cell>
          <cell r="D2632">
            <v>0</v>
          </cell>
          <cell r="E2632">
            <v>6</v>
          </cell>
          <cell r="F2632">
            <v>0</v>
          </cell>
          <cell r="G2632" t="str">
            <v>6</v>
          </cell>
          <cell r="H2632">
            <v>604</v>
          </cell>
          <cell r="I2632" t="str">
            <v>ФСУМСЬКЕ ОБЛАСНЕ УПРАВЛ ВАТОЩАД М.СУМИ</v>
          </cell>
          <cell r="J2632" t="str">
            <v>ФСумське обласне упрВАТОщад</v>
          </cell>
          <cell r="K2632" t="str">
            <v>USLB</v>
          </cell>
          <cell r="L2632" t="str">
            <v>USLB</v>
          </cell>
          <cell r="M2632">
            <v>18</v>
          </cell>
          <cell r="N2632">
            <v>26</v>
          </cell>
          <cell r="O2632" t="str">
            <v>Управління НБУ в Сумськ.обл</v>
          </cell>
        </row>
        <row r="2633">
          <cell r="A2633">
            <v>337579</v>
          </cell>
          <cell r="B2633">
            <v>300465</v>
          </cell>
          <cell r="D2633">
            <v>0</v>
          </cell>
          <cell r="E2633">
            <v>6</v>
          </cell>
          <cell r="F2633">
            <v>0</v>
          </cell>
          <cell r="G2633" t="str">
            <v>6</v>
          </cell>
          <cell r="H2633">
            <v>621</v>
          </cell>
          <cell r="I2633" t="str">
            <v>ФСУМСЬКЕ ВІДДІЛЕННЯ № 4 ВАТОЩАД М.СУМИ</v>
          </cell>
          <cell r="J2633" t="str">
            <v>ФСумське відділення ВАТОщад</v>
          </cell>
          <cell r="K2633" t="str">
            <v>USLU</v>
          </cell>
          <cell r="L2633" t="str">
            <v>USLB</v>
          </cell>
          <cell r="M2633">
            <v>18</v>
          </cell>
          <cell r="N2633">
            <v>26</v>
          </cell>
          <cell r="O2633" t="str">
            <v>Управління НБУ в Сумськ.обл</v>
          </cell>
        </row>
        <row r="2634">
          <cell r="A2634">
            <v>337609</v>
          </cell>
          <cell r="B2634">
            <v>300465</v>
          </cell>
          <cell r="D2634">
            <v>0</v>
          </cell>
          <cell r="E2634">
            <v>6</v>
          </cell>
          <cell r="F2634">
            <v>0</v>
          </cell>
          <cell r="G2634" t="str">
            <v>6</v>
          </cell>
          <cell r="H2634">
            <v>605</v>
          </cell>
          <cell r="I2634" t="str">
            <v>ФОХТИРСЬКЕ ВІДДІЛЕНН ВАТОЩАД М.ОХТИРКА</v>
          </cell>
          <cell r="J2634" t="str">
            <v>ФОхтирське відділеннВАТОщад</v>
          </cell>
          <cell r="K2634" t="str">
            <v>USLC</v>
          </cell>
          <cell r="L2634" t="str">
            <v>USLB</v>
          </cell>
          <cell r="M2634">
            <v>18</v>
          </cell>
          <cell r="N2634">
            <v>26</v>
          </cell>
          <cell r="O2634" t="str">
            <v>Управління НБУ в Сумськ.обл</v>
          </cell>
        </row>
        <row r="2635">
          <cell r="A2635">
            <v>337610</v>
          </cell>
          <cell r="B2635">
            <v>300465</v>
          </cell>
          <cell r="D2635">
            <v>0</v>
          </cell>
          <cell r="E2635">
            <v>6</v>
          </cell>
          <cell r="F2635">
            <v>0</v>
          </cell>
          <cell r="G2635" t="str">
            <v>6</v>
          </cell>
          <cell r="H2635">
            <v>606</v>
          </cell>
          <cell r="I2635" t="str">
            <v>ФБІЛОПІЛЬСЬКЕ ВІДДІ ВАТОЩАД М.БІЛОПІЛЛ</v>
          </cell>
          <cell r="J2635" t="str">
            <v>ФБілопільське відділВАТОщад</v>
          </cell>
          <cell r="K2635" t="str">
            <v>USLD</v>
          </cell>
          <cell r="L2635" t="str">
            <v>USLB</v>
          </cell>
          <cell r="M2635">
            <v>18</v>
          </cell>
          <cell r="N2635">
            <v>26</v>
          </cell>
          <cell r="O2635" t="str">
            <v>Управління НБУ в Сумськ.обл</v>
          </cell>
        </row>
        <row r="2636">
          <cell r="A2636">
            <v>337632</v>
          </cell>
          <cell r="B2636">
            <v>300465</v>
          </cell>
          <cell r="D2636">
            <v>0</v>
          </cell>
          <cell r="E2636">
            <v>6</v>
          </cell>
          <cell r="F2636">
            <v>0</v>
          </cell>
          <cell r="G2636" t="str">
            <v>6</v>
          </cell>
          <cell r="H2636">
            <v>608</v>
          </cell>
          <cell r="I2636" t="str">
            <v>ФБУРИНСЬКЕ ВІДДІЛЕННЯ ВАТОЩАД М.БУРИНЬ</v>
          </cell>
          <cell r="J2636" t="str">
            <v>ФБуринське відділеннВАТОщад</v>
          </cell>
          <cell r="K2636" t="str">
            <v>USLF</v>
          </cell>
          <cell r="L2636" t="str">
            <v>USLB</v>
          </cell>
          <cell r="M2636">
            <v>18</v>
          </cell>
          <cell r="N2636">
            <v>26</v>
          </cell>
          <cell r="O2636" t="str">
            <v>Управління НБУ в Сумськ.обл</v>
          </cell>
        </row>
        <row r="2637">
          <cell r="A2637">
            <v>337643</v>
          </cell>
          <cell r="B2637">
            <v>300465</v>
          </cell>
          <cell r="D2637">
            <v>0</v>
          </cell>
          <cell r="E2637">
            <v>6</v>
          </cell>
          <cell r="F2637">
            <v>0</v>
          </cell>
          <cell r="G2637" t="str">
            <v>6</v>
          </cell>
          <cell r="H2637">
            <v>609</v>
          </cell>
          <cell r="I2637" t="str">
            <v>ФГЛУХІВСЬКЕ ВІДДІЛЕНН ВАТОЩАД М.ГЛУХІВ</v>
          </cell>
          <cell r="J2637" t="str">
            <v>ФГлухівське відділенВАТОщад</v>
          </cell>
          <cell r="K2637" t="str">
            <v>USLG</v>
          </cell>
          <cell r="L2637" t="str">
            <v>USLB</v>
          </cell>
          <cell r="M2637">
            <v>18</v>
          </cell>
          <cell r="N2637">
            <v>26</v>
          </cell>
          <cell r="O2637" t="str">
            <v>Управління НБУ в Сумськ.обл</v>
          </cell>
        </row>
        <row r="2638">
          <cell r="A2638">
            <v>337654</v>
          </cell>
          <cell r="B2638">
            <v>300465</v>
          </cell>
          <cell r="D2638">
            <v>0</v>
          </cell>
          <cell r="E2638">
            <v>6</v>
          </cell>
          <cell r="F2638">
            <v>0</v>
          </cell>
          <cell r="G2638" t="str">
            <v>6</v>
          </cell>
          <cell r="H2638">
            <v>613</v>
          </cell>
          <cell r="I2638" t="str">
            <v>ФКОНОТОПСЬКЕ ВІДДІЛЕ ВАТОЩАД М.КОНОТОП</v>
          </cell>
          <cell r="J2638" t="str">
            <v>ФКонотопське відділеВАТОщад</v>
          </cell>
          <cell r="K2638" t="str">
            <v>USLH</v>
          </cell>
          <cell r="L2638" t="str">
            <v>USLB</v>
          </cell>
          <cell r="M2638">
            <v>18</v>
          </cell>
          <cell r="N2638">
            <v>26</v>
          </cell>
          <cell r="O2638" t="str">
            <v>Управління НБУ в Сумськ.обл</v>
          </cell>
        </row>
        <row r="2639">
          <cell r="A2639">
            <v>337665</v>
          </cell>
          <cell r="B2639">
            <v>300465</v>
          </cell>
          <cell r="D2639">
            <v>0</v>
          </cell>
          <cell r="E2639">
            <v>6</v>
          </cell>
          <cell r="F2639">
            <v>0</v>
          </cell>
          <cell r="G2639" t="str">
            <v>6</v>
          </cell>
          <cell r="H2639">
            <v>601</v>
          </cell>
          <cell r="I2639" t="str">
            <v>ФКРАСНОПІЛЬСЬКЕ ВІД ВАТОЩАД СМТ.КРАСНО</v>
          </cell>
          <cell r="J2639" t="str">
            <v>ФКраснопільське віддВАТОщад</v>
          </cell>
          <cell r="K2639" t="str">
            <v>USLI</v>
          </cell>
          <cell r="L2639" t="str">
            <v>USLB</v>
          </cell>
          <cell r="M2639">
            <v>18</v>
          </cell>
          <cell r="N2639">
            <v>26</v>
          </cell>
          <cell r="O2639" t="str">
            <v>Управління НБУ в Сумськ.обл</v>
          </cell>
        </row>
        <row r="2640">
          <cell r="A2640">
            <v>337676</v>
          </cell>
          <cell r="B2640">
            <v>300465</v>
          </cell>
          <cell r="D2640">
            <v>0</v>
          </cell>
          <cell r="E2640">
            <v>6</v>
          </cell>
          <cell r="F2640">
            <v>0</v>
          </cell>
          <cell r="G2640" t="str">
            <v>6</v>
          </cell>
          <cell r="H2640">
            <v>602</v>
          </cell>
          <cell r="I2640" t="str">
            <v>ФКРОЛЕВЕЦЬКЕ ВІДДІЛ ВАТОЩАД М.КРОЛЕВЕЦ</v>
          </cell>
          <cell r="J2640" t="str">
            <v>ФКролевецьке відділеВАТОщад</v>
          </cell>
          <cell r="K2640" t="str">
            <v>USLJ</v>
          </cell>
          <cell r="L2640" t="str">
            <v>USLB</v>
          </cell>
          <cell r="M2640">
            <v>18</v>
          </cell>
          <cell r="N2640">
            <v>26</v>
          </cell>
          <cell r="O2640" t="str">
            <v>Управління НБУ в Сумськ.обл</v>
          </cell>
        </row>
        <row r="2641">
          <cell r="A2641">
            <v>337687</v>
          </cell>
          <cell r="B2641">
            <v>300465</v>
          </cell>
          <cell r="D2641">
            <v>0</v>
          </cell>
          <cell r="E2641">
            <v>6</v>
          </cell>
          <cell r="F2641">
            <v>0</v>
          </cell>
          <cell r="G2641" t="str">
            <v>6</v>
          </cell>
          <cell r="H2641">
            <v>603</v>
          </cell>
          <cell r="I2641" t="str">
            <v>ФЛЕБЕДИНСЬКЕ ВІДДІЛЕ ВАТОЩАД М.ЛЕБЕДИН</v>
          </cell>
          <cell r="J2641" t="str">
            <v>ФЛебединське відділеВАТОщад</v>
          </cell>
          <cell r="K2641" t="str">
            <v>USLK</v>
          </cell>
          <cell r="L2641" t="str">
            <v>USLB</v>
          </cell>
          <cell r="M2641">
            <v>18</v>
          </cell>
          <cell r="N2641">
            <v>26</v>
          </cell>
          <cell r="O2641" t="str">
            <v>Управління НБУ в Сумськ.обл</v>
          </cell>
        </row>
        <row r="2642">
          <cell r="A2642">
            <v>337706</v>
          </cell>
          <cell r="B2642">
            <v>300465</v>
          </cell>
          <cell r="D2642">
            <v>0</v>
          </cell>
          <cell r="E2642">
            <v>6</v>
          </cell>
          <cell r="F2642">
            <v>0</v>
          </cell>
          <cell r="G2642" t="str">
            <v>6</v>
          </cell>
          <cell r="H2642">
            <v>615</v>
          </cell>
          <cell r="I2642" t="str">
            <v>ФНЕДРИГАЙЛІВСЬКЕ ВІ ВАТОЩАД СМТ.НЕДРИГ</v>
          </cell>
          <cell r="J2642" t="str">
            <v>ФНедригайлівське відВАТОщад</v>
          </cell>
          <cell r="K2642" t="str">
            <v>USLM</v>
          </cell>
          <cell r="L2642" t="str">
            <v>USLB</v>
          </cell>
          <cell r="M2642">
            <v>18</v>
          </cell>
          <cell r="N2642">
            <v>26</v>
          </cell>
          <cell r="O2642" t="str">
            <v>Управління НБУ в Сумськ.обл</v>
          </cell>
        </row>
        <row r="2643">
          <cell r="A2643">
            <v>337728</v>
          </cell>
          <cell r="B2643">
            <v>300465</v>
          </cell>
          <cell r="D2643">
            <v>0</v>
          </cell>
          <cell r="E2643">
            <v>6</v>
          </cell>
          <cell r="F2643">
            <v>0</v>
          </cell>
          <cell r="G2643" t="str">
            <v>6</v>
          </cell>
          <cell r="H2643">
            <v>617</v>
          </cell>
          <cell r="I2643" t="str">
            <v>ФРОМЕНСЬКЕ ВІДДІЛЕННЯ  ВАТОЩАД М.РОМНИ</v>
          </cell>
          <cell r="J2643" t="str">
            <v>ФРоменське відділеннВАТОщад</v>
          </cell>
          <cell r="K2643" t="str">
            <v>USLO</v>
          </cell>
          <cell r="L2643" t="str">
            <v>USLB</v>
          </cell>
          <cell r="M2643">
            <v>18</v>
          </cell>
          <cell r="N2643">
            <v>26</v>
          </cell>
          <cell r="O2643" t="str">
            <v>Управління НБУ в Сумськ.обл</v>
          </cell>
        </row>
        <row r="2644">
          <cell r="A2644">
            <v>337751</v>
          </cell>
          <cell r="B2644">
            <v>300465</v>
          </cell>
          <cell r="D2644">
            <v>0</v>
          </cell>
          <cell r="E2644">
            <v>6</v>
          </cell>
          <cell r="F2644">
            <v>0</v>
          </cell>
          <cell r="G2644" t="str">
            <v>6</v>
          </cell>
          <cell r="H2644">
            <v>610</v>
          </cell>
          <cell r="I2644" t="str">
            <v>ФШОСТКИНСЬКЕ ВІДДІЛЕН ВАТОЩАД М.ШОСТКА</v>
          </cell>
          <cell r="J2644" t="str">
            <v>ФШосткинське відділеВАТОщад</v>
          </cell>
          <cell r="K2644" t="str">
            <v>USLR</v>
          </cell>
          <cell r="L2644" t="str">
            <v>USLB</v>
          </cell>
          <cell r="M2644">
            <v>18</v>
          </cell>
          <cell r="N2644">
            <v>26</v>
          </cell>
          <cell r="O2644" t="str">
            <v>Управління НБУ в Сумськ.обл</v>
          </cell>
        </row>
        <row r="2645">
          <cell r="A2645">
            <v>337784</v>
          </cell>
          <cell r="B2645">
            <v>322711</v>
          </cell>
          <cell r="D2645">
            <v>0</v>
          </cell>
          <cell r="E2645">
            <v>238</v>
          </cell>
          <cell r="F2645">
            <v>0</v>
          </cell>
          <cell r="G2645" t="str">
            <v>8</v>
          </cell>
          <cell r="H2645">
            <v>714</v>
          </cell>
          <cell r="I2645" t="str">
            <v>СУМСЬКА ФІЛІЯ АБ "СИНТЕЗ"М.СУМИ</v>
          </cell>
          <cell r="J2645" t="str">
            <v>Сумська філія АБ "СИНТЕЗ"</v>
          </cell>
          <cell r="K2645" t="str">
            <v>USIZ</v>
          </cell>
          <cell r="L2645" t="str">
            <v>USIZ</v>
          </cell>
          <cell r="M2645">
            <v>18</v>
          </cell>
          <cell r="N2645">
            <v>26</v>
          </cell>
          <cell r="O2645" t="str">
            <v>Управління НБУ в Сумськ.обл</v>
          </cell>
        </row>
        <row r="2646">
          <cell r="A2646">
            <v>337795</v>
          </cell>
          <cell r="B2646">
            <v>351607</v>
          </cell>
          <cell r="D2646">
            <v>0</v>
          </cell>
          <cell r="E2646">
            <v>123</v>
          </cell>
          <cell r="F2646">
            <v>0</v>
          </cell>
          <cell r="G2646" t="str">
            <v>8</v>
          </cell>
          <cell r="H2646">
            <v>702</v>
          </cell>
          <cell r="I2646" t="str">
            <v>Ф-Я "ШОСТКА-ГРАНТ"БАНКУ"ГРАНТ", ШОСТКА</v>
          </cell>
          <cell r="J2646" t="str">
            <v>Ф."Шостка-Грант"АСУБ"Грант"</v>
          </cell>
          <cell r="K2646" t="str">
            <v>USIL</v>
          </cell>
          <cell r="L2646" t="str">
            <v>USIL</v>
          </cell>
          <cell r="M2646">
            <v>18</v>
          </cell>
          <cell r="N2646">
            <v>20</v>
          </cell>
          <cell r="O2646" t="str">
            <v>Управління НБУ в Сумськ.обл</v>
          </cell>
        </row>
        <row r="2647">
          <cell r="A2647">
            <v>337803</v>
          </cell>
          <cell r="B2647">
            <v>322603</v>
          </cell>
          <cell r="D2647">
            <v>0</v>
          </cell>
          <cell r="E2647">
            <v>216</v>
          </cell>
          <cell r="F2647">
            <v>0</v>
          </cell>
          <cell r="G2647" t="str">
            <v>8</v>
          </cell>
          <cell r="H2647">
            <v>726</v>
          </cell>
          <cell r="I2647" t="str">
            <v>СФ ВАТ БАНКУ "БІГ ЕНЕРГІЯ" М.СУМИ</v>
          </cell>
          <cell r="J2647" t="str">
            <v>СФ ВАТ Банку "БІГ Енергія"</v>
          </cell>
          <cell r="K2647" t="str">
            <v>USIV</v>
          </cell>
          <cell r="L2647" t="str">
            <v>USIV</v>
          </cell>
          <cell r="M2647">
            <v>18</v>
          </cell>
          <cell r="N2647">
            <v>26</v>
          </cell>
          <cell r="O2647" t="str">
            <v>Управління НБУ в Сумськ.обл</v>
          </cell>
        </row>
        <row r="2648">
          <cell r="A2648">
            <v>337825</v>
          </cell>
          <cell r="B2648">
            <v>305749</v>
          </cell>
          <cell r="D2648">
            <v>0</v>
          </cell>
          <cell r="E2648">
            <v>270</v>
          </cell>
          <cell r="F2648">
            <v>0</v>
          </cell>
          <cell r="G2648" t="str">
            <v>B</v>
          </cell>
          <cell r="H2648">
            <v>715</v>
          </cell>
          <cell r="I2648" t="str">
            <v>СУМСЬКА Ф-Я АБ "КРЕДИТ-ДНІПРО",М. СУМИ</v>
          </cell>
          <cell r="J2648" t="str">
            <v>Сумська ФАБ "КРЕДИТ-ДНІПРО"</v>
          </cell>
          <cell r="K2648" t="str">
            <v>USJB</v>
          </cell>
          <cell r="L2648" t="str">
            <v>USJB</v>
          </cell>
          <cell r="M2648">
            <v>18</v>
          </cell>
          <cell r="N2648">
            <v>3</v>
          </cell>
          <cell r="O2648" t="str">
            <v>Управління НБУ в Сумськ.обл</v>
          </cell>
        </row>
        <row r="2649">
          <cell r="A2649">
            <v>337836</v>
          </cell>
          <cell r="B2649">
            <v>337933</v>
          </cell>
          <cell r="D2649">
            <v>0</v>
          </cell>
          <cell r="E2649">
            <v>301</v>
          </cell>
          <cell r="F2649">
            <v>0</v>
          </cell>
          <cell r="G2649" t="str">
            <v>8</v>
          </cell>
          <cell r="H2649">
            <v>716</v>
          </cell>
          <cell r="I2649" t="str">
            <v>СУМ.Ф-Я ВАТ "КБ "ВОЛОДИМИРСЬКИЙ", СУМИ</v>
          </cell>
          <cell r="J2649" t="str">
            <v>Сумська КБ"ВОЛОДИМИРСЬКИЙ"</v>
          </cell>
          <cell r="K2649" t="str">
            <v>USJC</v>
          </cell>
          <cell r="L2649" t="str">
            <v>USJC</v>
          </cell>
          <cell r="M2649">
            <v>18</v>
          </cell>
          <cell r="N2649">
            <v>18</v>
          </cell>
          <cell r="O2649" t="str">
            <v>Управління НБУ в Сумськ.обл</v>
          </cell>
        </row>
        <row r="2650">
          <cell r="A2650">
            <v>337881</v>
          </cell>
          <cell r="B2650">
            <v>300658</v>
          </cell>
          <cell r="D2650">
            <v>0</v>
          </cell>
          <cell r="E2650">
            <v>251</v>
          </cell>
          <cell r="F2650">
            <v>0</v>
          </cell>
          <cell r="G2650" t="str">
            <v>B</v>
          </cell>
          <cell r="H2650">
            <v>724</v>
          </cell>
          <cell r="I2650" t="str">
            <v>СУМФ ВАТ "ПІРЕУС БАНК МКБ",М.СУМИ</v>
          </cell>
          <cell r="J2650" t="str">
            <v>СумФ ВАТ "ПІРЕУС БАНК МКБ"</v>
          </cell>
          <cell r="K2650" t="str">
            <v>USJE</v>
          </cell>
          <cell r="L2650" t="str">
            <v>USJE</v>
          </cell>
          <cell r="M2650">
            <v>18</v>
          </cell>
          <cell r="N2650">
            <v>26</v>
          </cell>
          <cell r="O2650" t="str">
            <v>Управління НБУ в Сумськ.обл</v>
          </cell>
        </row>
        <row r="2651">
          <cell r="A2651">
            <v>337892</v>
          </cell>
          <cell r="B2651">
            <v>313849</v>
          </cell>
          <cell r="D2651">
            <v>0</v>
          </cell>
          <cell r="E2651">
            <v>101</v>
          </cell>
          <cell r="F2651">
            <v>0</v>
          </cell>
          <cell r="G2651" t="str">
            <v>8</v>
          </cell>
          <cell r="H2651">
            <v>741</v>
          </cell>
          <cell r="I2651" t="str">
            <v>Сумська філія АКБ "ІНДУСТРІАЛБАНК"</v>
          </cell>
          <cell r="J2651" t="str">
            <v>СФ АКБ "ІНДУСТРІАЛБАНК"</v>
          </cell>
          <cell r="K2651" t="str">
            <v>USJG</v>
          </cell>
          <cell r="L2651" t="str">
            <v>USJG</v>
          </cell>
          <cell r="M2651">
            <v>18</v>
          </cell>
          <cell r="N2651">
            <v>7</v>
          </cell>
          <cell r="O2651" t="str">
            <v>Управління НБУ в Сумськ.обл</v>
          </cell>
        </row>
        <row r="2652">
          <cell r="A2652">
            <v>337900</v>
          </cell>
          <cell r="B2652">
            <v>300614</v>
          </cell>
          <cell r="D2652">
            <v>0</v>
          </cell>
          <cell r="E2652">
            <v>171</v>
          </cell>
          <cell r="F2652">
            <v>0</v>
          </cell>
          <cell r="G2652" t="str">
            <v>8</v>
          </cell>
          <cell r="H2652">
            <v>736</v>
          </cell>
          <cell r="I2652" t="str">
            <v>ФІЛІЯ СУМ.ДИР АТ"ІНДЕКС-БАНК" М.СУМИ</v>
          </cell>
          <cell r="J2652" t="str">
            <v>Ф.СД. АТ ІНД.-БАНК</v>
          </cell>
          <cell r="K2652" t="str">
            <v>USJJ</v>
          </cell>
          <cell r="L2652" t="str">
            <v>USJJ</v>
          </cell>
          <cell r="M2652">
            <v>18</v>
          </cell>
          <cell r="N2652">
            <v>26</v>
          </cell>
          <cell r="O2652" t="str">
            <v>Управління НБУ в Сумськ.обл</v>
          </cell>
        </row>
        <row r="2653">
          <cell r="A2653">
            <v>337922</v>
          </cell>
          <cell r="B2653">
            <v>300249</v>
          </cell>
          <cell r="D2653">
            <v>0</v>
          </cell>
          <cell r="E2653">
            <v>37</v>
          </cell>
          <cell r="F2653">
            <v>0</v>
          </cell>
          <cell r="G2653" t="str">
            <v>8</v>
          </cell>
          <cell r="H2653">
            <v>767</v>
          </cell>
          <cell r="I2653" t="str">
            <v>СУМСЬКА ФІЛІЯ АБ "БРОКБІЗНЕСБАНК",СУМИ</v>
          </cell>
          <cell r="J2653" t="str">
            <v>Сумська ФАБ"БРОКБІЗНЕСБАНК"</v>
          </cell>
          <cell r="K2653" t="str">
            <v>USJS</v>
          </cell>
          <cell r="L2653" t="str">
            <v>USJS</v>
          </cell>
          <cell r="M2653">
            <v>18</v>
          </cell>
          <cell r="N2653">
            <v>26</v>
          </cell>
          <cell r="O2653" t="str">
            <v>Управління НБУ в Сумськ.обл</v>
          </cell>
        </row>
        <row r="2654">
          <cell r="A2654">
            <v>337933</v>
          </cell>
          <cell r="B2654">
            <v>337933</v>
          </cell>
          <cell r="C2654" t="str">
            <v>ВАТ "КБ "ВОЛОДИМИРСЬКИЙ"</v>
          </cell>
          <cell r="D2654">
            <v>301</v>
          </cell>
          <cell r="E2654">
            <v>301</v>
          </cell>
          <cell r="F2654">
            <v>0</v>
          </cell>
          <cell r="G2654" t="str">
            <v>8</v>
          </cell>
          <cell r="H2654">
            <v>755</v>
          </cell>
          <cell r="I2654" t="str">
            <v>ВАТ "КБ "ВОЛОДИМИРСЬКИЙ"</v>
          </cell>
          <cell r="J2654" t="str">
            <v>ВАТ "КБ "ВОЛОДИМИРСЬКИЙ"</v>
          </cell>
          <cell r="K2654" t="str">
            <v>USJD</v>
          </cell>
          <cell r="L2654" t="str">
            <v>USJD</v>
          </cell>
          <cell r="M2654">
            <v>18</v>
          </cell>
          <cell r="N2654">
            <v>18</v>
          </cell>
          <cell r="O2654" t="str">
            <v>Управління НБУ в Сумськ.обл</v>
          </cell>
        </row>
        <row r="2655">
          <cell r="A2655">
            <v>337944</v>
          </cell>
          <cell r="B2655">
            <v>328384</v>
          </cell>
          <cell r="D2655">
            <v>0</v>
          </cell>
          <cell r="E2655">
            <v>258</v>
          </cell>
          <cell r="F2655">
            <v>0</v>
          </cell>
          <cell r="G2655" t="str">
            <v>8</v>
          </cell>
          <cell r="H2655">
            <v>743</v>
          </cell>
          <cell r="I2655" t="str">
            <v>ФІЛІЯ АКБ "ІМЕКСБАНК" У М.СУМИ</v>
          </cell>
          <cell r="J2655" t="str">
            <v>СУМСЬКАФ АКБ "ІМЕКСБАНК"</v>
          </cell>
          <cell r="K2655" t="str">
            <v>USJT</v>
          </cell>
          <cell r="L2655" t="str">
            <v>USJT</v>
          </cell>
          <cell r="M2655">
            <v>18</v>
          </cell>
          <cell r="N2655">
            <v>15</v>
          </cell>
          <cell r="O2655" t="str">
            <v>Управління НБУ в Сумськ.обл</v>
          </cell>
        </row>
        <row r="2656">
          <cell r="A2656">
            <v>337955</v>
          </cell>
          <cell r="B2656">
            <v>322948</v>
          </cell>
          <cell r="D2656">
            <v>0</v>
          </cell>
          <cell r="E2656">
            <v>248</v>
          </cell>
          <cell r="F2656">
            <v>0</v>
          </cell>
          <cell r="G2656" t="str">
            <v>B</v>
          </cell>
          <cell r="H2656">
            <v>757</v>
          </cell>
          <cell r="I2656" t="str">
            <v>СУМСЬКА ФІЛІЯ АКБ "ФОРУМ" М.СУМИ</v>
          </cell>
          <cell r="J2656" t="str">
            <v>Сумська філія АКБ "Форум"</v>
          </cell>
          <cell r="K2656" t="str">
            <v>USJU</v>
          </cell>
          <cell r="L2656" t="str">
            <v>USJU</v>
          </cell>
          <cell r="M2656">
            <v>18</v>
          </cell>
          <cell r="N2656">
            <v>26</v>
          </cell>
          <cell r="O2656" t="str">
            <v>Управління НБУ в Сумськ.обл</v>
          </cell>
        </row>
        <row r="2657">
          <cell r="A2657">
            <v>337966</v>
          </cell>
          <cell r="B2657">
            <v>300670</v>
          </cell>
          <cell r="D2657">
            <v>0</v>
          </cell>
          <cell r="E2657">
            <v>202</v>
          </cell>
          <cell r="F2657">
            <v>0</v>
          </cell>
          <cell r="G2657" t="str">
            <v>8</v>
          </cell>
          <cell r="H2657">
            <v>758</v>
          </cell>
          <cell r="I2657" t="str">
            <v>СУМСЬКА Ф-Я ВАТ КБ "ХРЕЩАТИК", СУМИ</v>
          </cell>
          <cell r="J2657" t="str">
            <v>Сумська ФВАТ КБ"Хрещатик"</v>
          </cell>
          <cell r="K2657" t="str">
            <v>USJY</v>
          </cell>
          <cell r="L2657" t="str">
            <v>USJY</v>
          </cell>
          <cell r="M2657">
            <v>18</v>
          </cell>
          <cell r="N2657">
            <v>26</v>
          </cell>
          <cell r="O2657" t="str">
            <v>Управління НБУ в Сумськ.обл</v>
          </cell>
        </row>
        <row r="2658">
          <cell r="A2658">
            <v>337977</v>
          </cell>
          <cell r="B2658">
            <v>300528</v>
          </cell>
          <cell r="D2658">
            <v>0</v>
          </cell>
          <cell r="E2658">
            <v>296</v>
          </cell>
          <cell r="F2658">
            <v>0</v>
          </cell>
          <cell r="G2658" t="str">
            <v>F</v>
          </cell>
          <cell r="H2658">
            <v>759</v>
          </cell>
          <cell r="I2658" t="str">
            <v>ФІЛІЯ ЗАТ "ОТП БАНК" В М. СУМИ</v>
          </cell>
          <cell r="J2658" t="str">
            <v>Філія ЗАТ "ОТП Банк"</v>
          </cell>
          <cell r="K2658" t="str">
            <v>USJV</v>
          </cell>
          <cell r="L2658" t="str">
            <v>USJV</v>
          </cell>
          <cell r="M2658">
            <v>18</v>
          </cell>
          <cell r="N2658">
            <v>26</v>
          </cell>
          <cell r="O2658" t="str">
            <v>Управління НБУ в Сумськ.обл</v>
          </cell>
        </row>
        <row r="2659">
          <cell r="A2659">
            <v>337999</v>
          </cell>
          <cell r="B2659">
            <v>303484</v>
          </cell>
          <cell r="D2659">
            <v>0</v>
          </cell>
          <cell r="E2659">
            <v>273</v>
          </cell>
          <cell r="F2659">
            <v>0</v>
          </cell>
          <cell r="G2659" t="str">
            <v>8</v>
          </cell>
          <cell r="H2659">
            <v>793</v>
          </cell>
          <cell r="I2659" t="str">
            <v>Сумська філія КБ "Західінкомбанк" ТзОВ</v>
          </cell>
          <cell r="J2659" t="str">
            <v>СФ КБ "Західінкомбанк" ТзОВ</v>
          </cell>
          <cell r="K2659" t="str">
            <v>USKA</v>
          </cell>
          <cell r="L2659" t="str">
            <v>USKA</v>
          </cell>
          <cell r="M2659">
            <v>18</v>
          </cell>
          <cell r="N2659">
            <v>2</v>
          </cell>
          <cell r="O2659" t="str">
            <v>Управління НБУ в Сумськ.обл</v>
          </cell>
        </row>
        <row r="2660">
          <cell r="A2660">
            <v>338017</v>
          </cell>
          <cell r="B2660">
            <v>300023</v>
          </cell>
          <cell r="D2660">
            <v>0</v>
          </cell>
          <cell r="E2660">
            <v>5</v>
          </cell>
          <cell r="F2660">
            <v>0</v>
          </cell>
          <cell r="G2660" t="str">
            <v>5</v>
          </cell>
          <cell r="H2660">
            <v>528</v>
          </cell>
          <cell r="I2660" t="str">
            <v>ТЕРНОП.ОБЛ.ФАКБ"УКРСОЦБАНК,М.ТЕРНОПІЛЬ</v>
          </cell>
          <cell r="J2660" t="str">
            <v>Тернопіль.обл.ф-я АКБ УСБ</v>
          </cell>
          <cell r="K2660" t="str">
            <v>UTCA</v>
          </cell>
          <cell r="L2660" t="str">
            <v>UTCA</v>
          </cell>
          <cell r="M2660">
            <v>19</v>
          </cell>
          <cell r="N2660">
            <v>26</v>
          </cell>
          <cell r="O2660" t="str">
            <v>Управління НБУ в Терноп.обл</v>
          </cell>
        </row>
        <row r="2661">
          <cell r="A2661">
            <v>338244</v>
          </cell>
          <cell r="B2661">
            <v>325912</v>
          </cell>
          <cell r="D2661">
            <v>0</v>
          </cell>
          <cell r="E2661">
            <v>88</v>
          </cell>
          <cell r="F2661">
            <v>0</v>
          </cell>
          <cell r="G2661" t="str">
            <v>B</v>
          </cell>
          <cell r="H2661">
            <v>701</v>
          </cell>
          <cell r="I2661" t="str">
            <v>Тернопільська філія ВАТ "КРЕДОБАНК"</v>
          </cell>
          <cell r="J2661" t="str">
            <v>Терноп.ф-я ВАТ "КРЕДОБАНК"</v>
          </cell>
          <cell r="K2661" t="str">
            <v>UTIE</v>
          </cell>
          <cell r="L2661" t="str">
            <v>UTIE</v>
          </cell>
          <cell r="M2661">
            <v>19</v>
          </cell>
          <cell r="N2661">
            <v>13</v>
          </cell>
          <cell r="O2661" t="str">
            <v>Управління НБУ в Терноп.обл</v>
          </cell>
        </row>
        <row r="2662">
          <cell r="A2662">
            <v>338415</v>
          </cell>
          <cell r="B2662">
            <v>300001</v>
          </cell>
          <cell r="D2662">
            <v>0</v>
          </cell>
          <cell r="E2662">
            <v>1</v>
          </cell>
          <cell r="F2662">
            <v>0</v>
          </cell>
          <cell r="G2662" t="str">
            <v>1</v>
          </cell>
          <cell r="H2662">
            <v>122</v>
          </cell>
          <cell r="I2662" t="str">
            <v>УПРАВЛІННЯ НБУ В ТЕРНОПІЛЬСЬКІЙ ОБЛ.</v>
          </cell>
          <cell r="J2662" t="str">
            <v>Упр. НБУ в Тернопіл. обл.</v>
          </cell>
          <cell r="K2662" t="str">
            <v>UTHA</v>
          </cell>
          <cell r="L2662" t="str">
            <v>UTH0</v>
          </cell>
          <cell r="M2662">
            <v>19</v>
          </cell>
          <cell r="N2662">
            <v>27</v>
          </cell>
          <cell r="O2662" t="str">
            <v>Управління НБУ в Терноп.обл</v>
          </cell>
        </row>
        <row r="2663">
          <cell r="A2663">
            <v>338426</v>
          </cell>
          <cell r="B2663">
            <v>300012</v>
          </cell>
          <cell r="D2663">
            <v>0</v>
          </cell>
          <cell r="E2663">
            <v>3</v>
          </cell>
          <cell r="F2663">
            <v>0</v>
          </cell>
          <cell r="G2663" t="str">
            <v>3</v>
          </cell>
          <cell r="H2663">
            <v>325</v>
          </cell>
          <cell r="I2663" t="str">
            <v>Ф."ВІДДІЛ.ПРОМІНВЕСТБАНКУ,М.ТЕРНОПІЛЬ"</v>
          </cell>
          <cell r="J2663" t="str">
            <v>Ф."ВІДДІЛ. ПІБ,М.ТЕРНОПІЛЬ"</v>
          </cell>
          <cell r="K2663" t="str">
            <v>UTAA</v>
          </cell>
          <cell r="L2663" t="str">
            <v>UTA0</v>
          </cell>
          <cell r="M2663">
            <v>19</v>
          </cell>
          <cell r="N2663">
            <v>26</v>
          </cell>
          <cell r="O2663" t="str">
            <v>Управління НБУ в Терноп.обл</v>
          </cell>
        </row>
        <row r="2664">
          <cell r="A2664">
            <v>338501</v>
          </cell>
          <cell r="B2664">
            <v>300335</v>
          </cell>
          <cell r="D2664">
            <v>0</v>
          </cell>
          <cell r="E2664">
            <v>36</v>
          </cell>
          <cell r="F2664">
            <v>0</v>
          </cell>
          <cell r="G2664" t="str">
            <v>7</v>
          </cell>
          <cell r="H2664">
            <v>711</v>
          </cell>
          <cell r="I2664" t="str">
            <v>ТОД ВАТ"РАЙФФАЙЗЕН БАНК АВАЛЬ",ТЕРНОП.</v>
          </cell>
          <cell r="J2664" t="str">
            <v>ТОД "РАЙФФАЙЗЕН БАНК АВАЛЬ"</v>
          </cell>
          <cell r="K2664" t="str">
            <v>UTIN</v>
          </cell>
          <cell r="L2664" t="str">
            <v>UTIN</v>
          </cell>
          <cell r="M2664">
            <v>19</v>
          </cell>
          <cell r="N2664">
            <v>26</v>
          </cell>
          <cell r="O2664" t="str">
            <v>Управління НБУ в Терноп.обл</v>
          </cell>
        </row>
        <row r="2665">
          <cell r="A2665">
            <v>338523</v>
          </cell>
          <cell r="B2665">
            <v>300142</v>
          </cell>
          <cell r="D2665">
            <v>0</v>
          </cell>
          <cell r="E2665">
            <v>18</v>
          </cell>
          <cell r="F2665">
            <v>0</v>
          </cell>
          <cell r="G2665" t="str">
            <v>8</v>
          </cell>
          <cell r="H2665">
            <v>742</v>
          </cell>
          <cell r="I2665" t="str">
            <v>ТЕРНОПІЛЬСЬКА ФАТ"УКРІНБ." М.ТЕРНОПІЛЬ</v>
          </cell>
          <cell r="J2665" t="str">
            <v>Тернопільська ФАТ"Укрінбанк</v>
          </cell>
          <cell r="K2665" t="str">
            <v>UTJD</v>
          </cell>
          <cell r="L2665" t="str">
            <v>UTJD</v>
          </cell>
          <cell r="M2665">
            <v>19</v>
          </cell>
          <cell r="N2665">
            <v>26</v>
          </cell>
          <cell r="O2665" t="str">
            <v>Управління НБУ в Терноп.обл</v>
          </cell>
        </row>
        <row r="2666">
          <cell r="A2666">
            <v>338545</v>
          </cell>
          <cell r="B2666">
            <v>300465</v>
          </cell>
          <cell r="D2666">
            <v>0</v>
          </cell>
          <cell r="E2666">
            <v>6</v>
          </cell>
          <cell r="F2666">
            <v>0</v>
          </cell>
          <cell r="G2666" t="str">
            <v>6</v>
          </cell>
          <cell r="H2666">
            <v>601</v>
          </cell>
          <cell r="I2666" t="str">
            <v>ФТЕРНОПІЛЬСЬКЕ ОБЛА ВАТОЩАД М.ТЕРНОПІЛ</v>
          </cell>
          <cell r="J2666" t="str">
            <v>ФТернопільське обласВАТОщад</v>
          </cell>
          <cell r="K2666" t="str">
            <v>UTLA</v>
          </cell>
          <cell r="L2666" t="str">
            <v>UTLA</v>
          </cell>
          <cell r="M2666">
            <v>19</v>
          </cell>
          <cell r="N2666">
            <v>26</v>
          </cell>
          <cell r="O2666" t="str">
            <v>Управління НБУ в Терноп.обл</v>
          </cell>
        </row>
        <row r="2667">
          <cell r="A2667">
            <v>338653</v>
          </cell>
          <cell r="B2667">
            <v>300670</v>
          </cell>
          <cell r="D2667">
            <v>0</v>
          </cell>
          <cell r="E2667">
            <v>202</v>
          </cell>
          <cell r="F2667">
            <v>0</v>
          </cell>
          <cell r="G2667" t="str">
            <v>8</v>
          </cell>
          <cell r="H2667">
            <v>755</v>
          </cell>
          <cell r="I2667" t="str">
            <v>ТФ ВАТ КБ "ХРЕЩАТИК", М.ТЕРНОПІЛЬ</v>
          </cell>
          <cell r="J2667" t="str">
            <v>Терноп. ф.ВАТ КБ "ХРЕЩАТИК"</v>
          </cell>
          <cell r="K2667" t="str">
            <v>UTJE</v>
          </cell>
          <cell r="L2667" t="str">
            <v>UTJE</v>
          </cell>
          <cell r="M2667">
            <v>19</v>
          </cell>
          <cell r="N2667">
            <v>26</v>
          </cell>
          <cell r="O2667" t="str">
            <v>Управління НБУ в Терноп.обл</v>
          </cell>
        </row>
        <row r="2668">
          <cell r="A2668">
            <v>338705</v>
          </cell>
          <cell r="B2668">
            <v>320003</v>
          </cell>
          <cell r="D2668">
            <v>0</v>
          </cell>
          <cell r="E2668">
            <v>225</v>
          </cell>
          <cell r="F2668">
            <v>0</v>
          </cell>
          <cell r="G2668" t="str">
            <v>B</v>
          </cell>
          <cell r="H2668">
            <v>728</v>
          </cell>
          <cell r="I2668" t="str">
            <v>Ф ВАТ КБ"НАДРА" ТЕРНОП. РУ М. ТЕРНОП.</v>
          </cell>
          <cell r="J2668" t="str">
            <v>ВАТКБ"Надра"Терноп. РУ</v>
          </cell>
          <cell r="K2668" t="str">
            <v>UTJC</v>
          </cell>
          <cell r="L2668" t="str">
            <v>UTJC</v>
          </cell>
          <cell r="M2668">
            <v>19</v>
          </cell>
          <cell r="N2668">
            <v>26</v>
          </cell>
          <cell r="O2668" t="str">
            <v>Управління НБУ в Терноп.обл</v>
          </cell>
        </row>
        <row r="2669">
          <cell r="A2669">
            <v>338716</v>
          </cell>
          <cell r="B2669">
            <v>353489</v>
          </cell>
          <cell r="D2669">
            <v>0</v>
          </cell>
          <cell r="E2669">
            <v>133</v>
          </cell>
          <cell r="F2669">
            <v>0</v>
          </cell>
          <cell r="G2669" t="str">
            <v>8</v>
          </cell>
          <cell r="H2669">
            <v>729</v>
          </cell>
          <cell r="I2669" t="str">
            <v>ТЕРНОПІЛЬСЬКА ФІЛІЯ АБ "ПРИВАТІНВЕСТ"</v>
          </cell>
          <cell r="J2669" t="str">
            <v>Тернопільська фПриватінвест</v>
          </cell>
          <cell r="K2669" t="str">
            <v>UTJH</v>
          </cell>
          <cell r="L2669" t="str">
            <v>UTJH</v>
          </cell>
          <cell r="M2669">
            <v>19</v>
          </cell>
          <cell r="N2669">
            <v>24</v>
          </cell>
          <cell r="O2669" t="str">
            <v>Управління НБУ в Терноп.обл</v>
          </cell>
        </row>
        <row r="2670">
          <cell r="A2670">
            <v>338738</v>
          </cell>
          <cell r="B2670">
            <v>321228</v>
          </cell>
          <cell r="D2670">
            <v>0</v>
          </cell>
          <cell r="E2670">
            <v>68</v>
          </cell>
          <cell r="F2670">
            <v>0</v>
          </cell>
          <cell r="G2670" t="str">
            <v>8</v>
          </cell>
          <cell r="H2670">
            <v>734</v>
          </cell>
          <cell r="I2670" t="str">
            <v>ТЕРНОП.Ф.ТОВ"УКРПРОМБАНК",М.ТЕРНОПІЛЬ</v>
          </cell>
          <cell r="J2670" t="str">
            <v>Тернопіль.ФТОВ"Укрпромбанк"</v>
          </cell>
          <cell r="K2670" t="str">
            <v>UTIC</v>
          </cell>
          <cell r="L2670" t="str">
            <v>UTIC</v>
          </cell>
          <cell r="M2670">
            <v>19</v>
          </cell>
          <cell r="N2670">
            <v>26</v>
          </cell>
          <cell r="O2670" t="str">
            <v>Управління НБУ в Терноп.обл</v>
          </cell>
        </row>
        <row r="2671">
          <cell r="A2671">
            <v>338783</v>
          </cell>
          <cell r="B2671">
            <v>305299</v>
          </cell>
          <cell r="D2671">
            <v>0</v>
          </cell>
          <cell r="E2671">
            <v>46</v>
          </cell>
          <cell r="F2671">
            <v>0</v>
          </cell>
          <cell r="G2671" t="str">
            <v>A</v>
          </cell>
          <cell r="H2671">
            <v>726</v>
          </cell>
          <cell r="I2671" t="str">
            <v>ТЕРНОПІЛЬСЬКА Ф-Я ПРИВАТБАНКУ,М.ТЕРНОП</v>
          </cell>
          <cell r="J2671" t="str">
            <v>Терноп.філія ПриватБанку</v>
          </cell>
          <cell r="K2671" t="str">
            <v>UTIQ</v>
          </cell>
          <cell r="L2671" t="str">
            <v>UTIQ</v>
          </cell>
          <cell r="M2671">
            <v>19</v>
          </cell>
          <cell r="N2671">
            <v>3</v>
          </cell>
          <cell r="O2671" t="str">
            <v>Управління НБУ в Терноп.обл</v>
          </cell>
        </row>
        <row r="2672">
          <cell r="A2672">
            <v>338802</v>
          </cell>
          <cell r="B2672">
            <v>328384</v>
          </cell>
          <cell r="D2672">
            <v>0</v>
          </cell>
          <cell r="E2672">
            <v>258</v>
          </cell>
          <cell r="F2672">
            <v>0</v>
          </cell>
          <cell r="G2672" t="str">
            <v>8</v>
          </cell>
          <cell r="H2672">
            <v>741</v>
          </cell>
          <cell r="I2672" t="str">
            <v>ФАКБ "ІМЕКСБАНК" У М. ТЕРНОПОЛІ</v>
          </cell>
          <cell r="J2672" t="str">
            <v>ТЕРНОПОЛЬСФ АКБ "ІМЕКСБАНК"</v>
          </cell>
          <cell r="K2672" t="str">
            <v>UTID</v>
          </cell>
          <cell r="L2672" t="str">
            <v>UTID</v>
          </cell>
          <cell r="M2672">
            <v>19</v>
          </cell>
          <cell r="N2672">
            <v>15</v>
          </cell>
          <cell r="O2672" t="str">
            <v>Управління НБУ в Терноп.обл</v>
          </cell>
        </row>
        <row r="2673">
          <cell r="A2673">
            <v>338813</v>
          </cell>
          <cell r="B2673">
            <v>321767</v>
          </cell>
          <cell r="D2673">
            <v>0</v>
          </cell>
          <cell r="E2673">
            <v>42</v>
          </cell>
          <cell r="F2673">
            <v>0</v>
          </cell>
          <cell r="G2673" t="str">
            <v>B</v>
          </cell>
          <cell r="H2673">
            <v>768</v>
          </cell>
          <cell r="I2673" t="str">
            <v>ТЕРНОП. Ф ВАТ ВТБ БАНК, М.ТЕРНОПІЛЬ</v>
          </cell>
          <cell r="J2673" t="str">
            <v>Терноп. Ф ВАТ ВТБ Банк</v>
          </cell>
          <cell r="K2673" t="str">
            <v>UTJI</v>
          </cell>
          <cell r="L2673" t="str">
            <v>UTJI</v>
          </cell>
          <cell r="M2673">
            <v>19</v>
          </cell>
          <cell r="N2673">
            <v>26</v>
          </cell>
          <cell r="O2673" t="str">
            <v>Управління НБУ в Терноп.обл</v>
          </cell>
        </row>
        <row r="2674">
          <cell r="A2674">
            <v>338824</v>
          </cell>
          <cell r="B2674">
            <v>320478</v>
          </cell>
          <cell r="D2674">
            <v>0</v>
          </cell>
          <cell r="E2674">
            <v>274</v>
          </cell>
          <cell r="F2674">
            <v>0</v>
          </cell>
          <cell r="G2674" t="str">
            <v>8</v>
          </cell>
          <cell r="H2674">
            <v>756</v>
          </cell>
          <cell r="I2674" t="str">
            <v>ТФ ВАТ АБ "УКРГАЗБАНК", М.ТЕРНОПІЛЬ</v>
          </cell>
          <cell r="J2674" t="str">
            <v>Тернопіль.ФВАТ"Укргазбанк"</v>
          </cell>
          <cell r="K2674" t="str">
            <v>UTJX</v>
          </cell>
          <cell r="L2674" t="str">
            <v>UTJX</v>
          </cell>
          <cell r="M2674">
            <v>19</v>
          </cell>
          <cell r="N2674">
            <v>26</v>
          </cell>
          <cell r="O2674" t="str">
            <v>Управління НБУ в Терноп.обл</v>
          </cell>
        </row>
        <row r="2675">
          <cell r="A2675">
            <v>338835</v>
          </cell>
          <cell r="B2675">
            <v>300614</v>
          </cell>
          <cell r="D2675">
            <v>0</v>
          </cell>
          <cell r="E2675">
            <v>171</v>
          </cell>
          <cell r="F2675">
            <v>0</v>
          </cell>
          <cell r="G2675" t="str">
            <v>8</v>
          </cell>
          <cell r="H2675">
            <v>757</v>
          </cell>
          <cell r="I2675" t="str">
            <v>ТЕРН.ФІЛІЯ АТ"ІНДЕКС-БАНК"М.ТЕРНОПІЛЬ</v>
          </cell>
          <cell r="J2675" t="str">
            <v>Філія"ТД"АТ"НДЕКС-БАНК"</v>
          </cell>
          <cell r="K2675" t="str">
            <v>UTKD</v>
          </cell>
          <cell r="L2675" t="str">
            <v>UTKD</v>
          </cell>
          <cell r="M2675">
            <v>19</v>
          </cell>
          <cell r="N2675">
            <v>26</v>
          </cell>
          <cell r="O2675" t="str">
            <v>Управління НБУ в Терноп.обл</v>
          </cell>
        </row>
        <row r="2676">
          <cell r="A2676">
            <v>338846</v>
          </cell>
          <cell r="B2676">
            <v>322948</v>
          </cell>
          <cell r="D2676">
            <v>0</v>
          </cell>
          <cell r="E2676">
            <v>248</v>
          </cell>
          <cell r="F2676">
            <v>0</v>
          </cell>
          <cell r="G2676" t="str">
            <v>B</v>
          </cell>
          <cell r="H2676">
            <v>761</v>
          </cell>
          <cell r="I2676" t="str">
            <v>ТЕРНОПІЛЬСЬКА ФАКБ "ФОРУМ" М.ТЕРНОПІЛЬ</v>
          </cell>
          <cell r="J2676" t="str">
            <v>Тернопільська Ф АКБ "Форум"</v>
          </cell>
          <cell r="K2676" t="str">
            <v>UTKF</v>
          </cell>
          <cell r="L2676" t="str">
            <v>UTKF</v>
          </cell>
          <cell r="M2676">
            <v>19</v>
          </cell>
          <cell r="N2676">
            <v>26</v>
          </cell>
          <cell r="O2676" t="str">
            <v>Управління НБУ в Терноп.обл</v>
          </cell>
        </row>
        <row r="2677">
          <cell r="A2677">
            <v>338868</v>
          </cell>
          <cell r="B2677">
            <v>300528</v>
          </cell>
          <cell r="D2677">
            <v>0</v>
          </cell>
          <cell r="E2677">
            <v>296</v>
          </cell>
          <cell r="F2677">
            <v>0</v>
          </cell>
          <cell r="G2677" t="str">
            <v>F</v>
          </cell>
          <cell r="H2677">
            <v>763</v>
          </cell>
          <cell r="I2677" t="str">
            <v>ФІЛІЯ ЗАТ "ОТП БАНК", М.ТЕРНОПІЛЬ</v>
          </cell>
          <cell r="J2677" t="str">
            <v>Філія ЗАТ "ОТП Банк"</v>
          </cell>
          <cell r="K2677" t="str">
            <v>UTKE</v>
          </cell>
          <cell r="L2677" t="str">
            <v>UTKE</v>
          </cell>
          <cell r="M2677">
            <v>19</v>
          </cell>
          <cell r="N2677">
            <v>26</v>
          </cell>
          <cell r="O2677" t="str">
            <v>Управління НБУ в Терноп.обл</v>
          </cell>
        </row>
        <row r="2678">
          <cell r="A2678">
            <v>338879</v>
          </cell>
          <cell r="B2678">
            <v>322313</v>
          </cell>
          <cell r="D2678">
            <v>0</v>
          </cell>
          <cell r="E2678">
            <v>2</v>
          </cell>
          <cell r="F2678">
            <v>0</v>
          </cell>
          <cell r="G2678" t="str">
            <v>2</v>
          </cell>
          <cell r="H2678">
            <v>201</v>
          </cell>
          <cell r="I2678" t="str">
            <v>Ф-Я ВАТ "УКРЕКСІМБАНК",ТЕРНОПІЛЬ</v>
          </cell>
          <cell r="J2678" t="str">
            <v>Ф-я Укрексімбанк,Тернопіль</v>
          </cell>
          <cell r="K2678" t="str">
            <v>UTGA</v>
          </cell>
          <cell r="L2678" t="str">
            <v>UTGA</v>
          </cell>
          <cell r="M2678">
            <v>19</v>
          </cell>
          <cell r="N2678">
            <v>26</v>
          </cell>
          <cell r="O2678" t="str">
            <v>Управління НБУ в Терноп.обл</v>
          </cell>
        </row>
        <row r="2679">
          <cell r="A2679">
            <v>338921</v>
          </cell>
          <cell r="B2679">
            <v>300012</v>
          </cell>
          <cell r="D2679">
            <v>0</v>
          </cell>
          <cell r="E2679">
            <v>3</v>
          </cell>
          <cell r="F2679">
            <v>0</v>
          </cell>
          <cell r="G2679" t="str">
            <v>3</v>
          </cell>
          <cell r="H2679">
            <v>304</v>
          </cell>
          <cell r="I2679" t="str">
            <v>Ф."ВІД. ПІБ В М.ЧОРТКІВ ТЕРНОПІЛ.ОБЛ"</v>
          </cell>
          <cell r="J2679" t="str">
            <v>Ф.ВІД.ПІБ В М.ЧОРТКІВ ТЕРН.</v>
          </cell>
          <cell r="K2679" t="str">
            <v>UTAK</v>
          </cell>
          <cell r="L2679" t="str">
            <v>UTA0</v>
          </cell>
          <cell r="M2679">
            <v>19</v>
          </cell>
          <cell r="N2679">
            <v>26</v>
          </cell>
          <cell r="O2679" t="str">
            <v>Управління НБУ в Терноп.обл</v>
          </cell>
        </row>
        <row r="2680">
          <cell r="A2680">
            <v>338987</v>
          </cell>
          <cell r="B2680">
            <v>380537</v>
          </cell>
          <cell r="D2680">
            <v>0</v>
          </cell>
          <cell r="E2680">
            <v>76</v>
          </cell>
          <cell r="F2680">
            <v>0</v>
          </cell>
          <cell r="G2680" t="str">
            <v>B</v>
          </cell>
          <cell r="H2680">
            <v>759</v>
          </cell>
          <cell r="I2680" t="str">
            <v>ТЕРНОПІЛ.ФВАТ"ВІЕЙБІ БАНК",М.ТЕРНОПІЛЬ</v>
          </cell>
          <cell r="J2680" t="str">
            <v>Тернопіл. ФВАТ"ВіЕйБі Банк"</v>
          </cell>
          <cell r="K2680" t="str">
            <v>UTKG</v>
          </cell>
          <cell r="L2680" t="str">
            <v>UTKG</v>
          </cell>
          <cell r="M2680">
            <v>19</v>
          </cell>
          <cell r="N2680">
            <v>26</v>
          </cell>
          <cell r="O2680" t="str">
            <v>Управління НБУ в Терноп.обл</v>
          </cell>
        </row>
        <row r="2681">
          <cell r="A2681">
            <v>339339</v>
          </cell>
          <cell r="B2681">
            <v>339339</v>
          </cell>
          <cell r="C2681" t="str">
            <v>ТОВ "ПАРТНЕР-БАНК"</v>
          </cell>
          <cell r="D2681">
            <v>333</v>
          </cell>
          <cell r="E2681">
            <v>333</v>
          </cell>
          <cell r="F2681">
            <v>0</v>
          </cell>
          <cell r="G2681" t="str">
            <v>8</v>
          </cell>
          <cell r="H2681">
            <v>474</v>
          </cell>
          <cell r="I2681" t="str">
            <v>ТОВ "ПАРТНЕР-БАНК", М.КИЇВ</v>
          </cell>
          <cell r="J2681" t="str">
            <v>ТОВ "ПАРТНЕР-БАНК"</v>
          </cell>
          <cell r="K2681" t="str">
            <v>UIFI</v>
          </cell>
          <cell r="L2681" t="str">
            <v>UIFI</v>
          </cell>
          <cell r="M2681">
            <v>26</v>
          </cell>
          <cell r="N2681">
            <v>26</v>
          </cell>
          <cell r="O2681" t="str">
            <v>ГУ НБУ по м.Києву і області</v>
          </cell>
        </row>
        <row r="2682">
          <cell r="A2682">
            <v>339500</v>
          </cell>
          <cell r="B2682">
            <v>339500</v>
          </cell>
          <cell r="C2682" t="str">
            <v>ВАТ "АБ "Бізнес Стандарт"</v>
          </cell>
          <cell r="D2682">
            <v>62</v>
          </cell>
          <cell r="E2682">
            <v>62</v>
          </cell>
          <cell r="F2682">
            <v>0</v>
          </cell>
          <cell r="G2682" t="str">
            <v>8</v>
          </cell>
          <cell r="H2682">
            <v>405</v>
          </cell>
          <cell r="I2682" t="str">
            <v>ВАТ "АБ "БІЗНЕС СТАНДАРТ", М.КИЇВ</v>
          </cell>
          <cell r="J2682" t="str">
            <v>ВАТ "АБ "Бізнес Стандарт"</v>
          </cell>
          <cell r="K2682" t="str">
            <v>UIOU</v>
          </cell>
          <cell r="L2682" t="str">
            <v>UIOU</v>
          </cell>
          <cell r="M2682">
            <v>26</v>
          </cell>
          <cell r="N2682">
            <v>26</v>
          </cell>
          <cell r="O2682" t="str">
            <v>ГУ НБУ по м.Києву і області</v>
          </cell>
        </row>
        <row r="2683">
          <cell r="A2683">
            <v>339555</v>
          </cell>
          <cell r="B2683">
            <v>339555</v>
          </cell>
          <cell r="C2683" t="str">
            <v>ВАТ "КБ "Преміум"</v>
          </cell>
          <cell r="D2683">
            <v>379</v>
          </cell>
          <cell r="E2683">
            <v>379</v>
          </cell>
          <cell r="F2683">
            <v>0</v>
          </cell>
          <cell r="H2683">
            <v>833</v>
          </cell>
          <cell r="I2683" t="str">
            <v>ВАТ "КБ"ПРЕМІУМ", М.КИЇВ</v>
          </cell>
          <cell r="J2683" t="str">
            <v>ВАТ "КБ "Преміум"</v>
          </cell>
          <cell r="K2683" t="str">
            <v>UIOO</v>
          </cell>
          <cell r="L2683" t="str">
            <v>UIOO</v>
          </cell>
          <cell r="M2683">
            <v>26</v>
          </cell>
          <cell r="N2683">
            <v>26</v>
          </cell>
          <cell r="O2683" t="str">
            <v>ГУ НБУ по м.Києву і області</v>
          </cell>
        </row>
        <row r="2684">
          <cell r="A2684">
            <v>342003</v>
          </cell>
          <cell r="B2684">
            <v>321767</v>
          </cell>
          <cell r="D2684">
            <v>0</v>
          </cell>
          <cell r="E2684">
            <v>42</v>
          </cell>
          <cell r="F2684">
            <v>0</v>
          </cell>
          <cell r="G2684" t="str">
            <v>B</v>
          </cell>
          <cell r="H2684">
            <v>700</v>
          </cell>
          <cell r="I2684" t="str">
            <v>ХЕРСОНСЬКА Ф ВАТ ВТБ БАНК , М.ХЕРСОН</v>
          </cell>
          <cell r="J2684" t="str">
            <v>Херсонська Ф ВАТ ВТБ Банк</v>
          </cell>
          <cell r="K2684" t="str">
            <v>UVKV</v>
          </cell>
          <cell r="L2684" t="str">
            <v>UVKV</v>
          </cell>
          <cell r="M2684">
            <v>21</v>
          </cell>
          <cell r="N2684">
            <v>26</v>
          </cell>
          <cell r="O2684" t="str">
            <v>Управління НБУ в Херсон.обл</v>
          </cell>
        </row>
        <row r="2685">
          <cell r="A2685">
            <v>342047</v>
          </cell>
          <cell r="B2685">
            <v>300465</v>
          </cell>
          <cell r="D2685">
            <v>0</v>
          </cell>
          <cell r="E2685">
            <v>6</v>
          </cell>
          <cell r="F2685">
            <v>0</v>
          </cell>
          <cell r="G2685" t="str">
            <v>6</v>
          </cell>
          <cell r="H2685">
            <v>616</v>
          </cell>
          <cell r="I2685" t="str">
            <v>ФСКАДОВСЬКЕ ВІДДІЛ ВАТОЩАД М.СКАДОВСЬК</v>
          </cell>
          <cell r="J2685" t="str">
            <v>ФСкадовське відділенВАТОщад</v>
          </cell>
          <cell r="K2685" t="str">
            <v>UVLP</v>
          </cell>
          <cell r="L2685" t="str">
            <v>UVLA</v>
          </cell>
          <cell r="M2685">
            <v>21</v>
          </cell>
          <cell r="N2685">
            <v>26</v>
          </cell>
          <cell r="O2685" t="str">
            <v>Управління НБУ в Херсон.обл</v>
          </cell>
        </row>
        <row r="2686">
          <cell r="A2686">
            <v>342070</v>
          </cell>
          <cell r="B2686">
            <v>300465</v>
          </cell>
          <cell r="D2686">
            <v>0</v>
          </cell>
          <cell r="E2686">
            <v>6</v>
          </cell>
          <cell r="F2686">
            <v>0</v>
          </cell>
          <cell r="G2686" t="str">
            <v>6</v>
          </cell>
          <cell r="H2686">
            <v>606</v>
          </cell>
          <cell r="I2686" t="str">
            <v>ФВЕЛИКООЛЕКСАНДРIВС ВАТОЩАД СМТ.ВЕЛИКА</v>
          </cell>
          <cell r="J2686" t="str">
            <v>ФВеликоолександрiвсьВАТОщад</v>
          </cell>
          <cell r="K2686" t="str">
            <v>UVLF</v>
          </cell>
          <cell r="L2686" t="str">
            <v>UVLA</v>
          </cell>
          <cell r="M2686">
            <v>21</v>
          </cell>
          <cell r="N2686">
            <v>26</v>
          </cell>
          <cell r="O2686" t="str">
            <v>Управління НБУ в Херсон.обл</v>
          </cell>
        </row>
        <row r="2687">
          <cell r="A2687">
            <v>342081</v>
          </cell>
          <cell r="B2687">
            <v>300465</v>
          </cell>
          <cell r="D2687">
            <v>0</v>
          </cell>
          <cell r="E2687">
            <v>6</v>
          </cell>
          <cell r="F2687">
            <v>0</v>
          </cell>
          <cell r="G2687" t="str">
            <v>6</v>
          </cell>
          <cell r="H2687">
            <v>607</v>
          </cell>
          <cell r="I2687" t="str">
            <v>ФВЕЛИКОЛЕПЕТИСЬКЕ В ВАТОЩАД СМТ.ВЕЛИКА</v>
          </cell>
          <cell r="J2687" t="str">
            <v>ФВеликолепетиське віВАТОщад</v>
          </cell>
          <cell r="K2687" t="str">
            <v>UVLG</v>
          </cell>
          <cell r="L2687" t="str">
            <v>UVLA</v>
          </cell>
          <cell r="M2687">
            <v>21</v>
          </cell>
          <cell r="N2687">
            <v>26</v>
          </cell>
          <cell r="O2687" t="str">
            <v>Управління НБУ в Херсон.обл</v>
          </cell>
        </row>
        <row r="2688">
          <cell r="A2688">
            <v>342092</v>
          </cell>
          <cell r="B2688">
            <v>300465</v>
          </cell>
          <cell r="D2688">
            <v>0</v>
          </cell>
          <cell r="E2688">
            <v>6</v>
          </cell>
          <cell r="F2688">
            <v>0</v>
          </cell>
          <cell r="G2688" t="str">
            <v>6</v>
          </cell>
          <cell r="H2688">
            <v>608</v>
          </cell>
          <cell r="I2688" t="str">
            <v>ФГЕНІЧЕСЬКЕ ВІДДІЛ ВАТОЩАД М.ГЕНІЧЕСЬК</v>
          </cell>
          <cell r="J2688" t="str">
            <v>ФГенічеське відділенВАТОщад</v>
          </cell>
          <cell r="K2688" t="str">
            <v>UVLH</v>
          </cell>
          <cell r="L2688" t="str">
            <v>UVLA</v>
          </cell>
          <cell r="M2688">
            <v>21</v>
          </cell>
          <cell r="N2688">
            <v>26</v>
          </cell>
          <cell r="O2688" t="str">
            <v>Управління НБУ в Херсон.обл</v>
          </cell>
        </row>
        <row r="2689">
          <cell r="A2689">
            <v>342111</v>
          </cell>
          <cell r="B2689">
            <v>300465</v>
          </cell>
          <cell r="D2689">
            <v>0</v>
          </cell>
          <cell r="E2689">
            <v>6</v>
          </cell>
          <cell r="F2689">
            <v>0</v>
          </cell>
          <cell r="G2689" t="str">
            <v>6</v>
          </cell>
          <cell r="H2689">
            <v>610</v>
          </cell>
          <cell r="I2689" t="str">
            <v>ФГОРНОСТАЇВСЬКЕ ВІД ВАТОЩАД СМТ.ГОРНОС</v>
          </cell>
          <cell r="J2689" t="str">
            <v>ФГорностаївське віддВАТОщад</v>
          </cell>
          <cell r="K2689" t="str">
            <v>UVLJ</v>
          </cell>
          <cell r="L2689" t="str">
            <v>UVLA</v>
          </cell>
          <cell r="M2689">
            <v>21</v>
          </cell>
          <cell r="N2689">
            <v>26</v>
          </cell>
          <cell r="O2689" t="str">
            <v>Управління НБУ в Херсон.обл</v>
          </cell>
        </row>
        <row r="2690">
          <cell r="A2690">
            <v>342133</v>
          </cell>
          <cell r="B2690">
            <v>300465</v>
          </cell>
          <cell r="D2690">
            <v>0</v>
          </cell>
          <cell r="E2690">
            <v>6</v>
          </cell>
          <cell r="F2690">
            <v>0</v>
          </cell>
          <cell r="G2690" t="str">
            <v>6</v>
          </cell>
          <cell r="H2690">
            <v>609</v>
          </cell>
          <cell r="I2690" t="str">
            <v>ФГОЛОПРИСТАНСЬКЕ ВІ ВАТОЩАД М.ГОЛА ПРИ</v>
          </cell>
          <cell r="J2690" t="str">
            <v>ФГолопристанське відВАТОщад</v>
          </cell>
          <cell r="K2690" t="str">
            <v>UVLI</v>
          </cell>
          <cell r="L2690" t="str">
            <v>UVLA</v>
          </cell>
          <cell r="M2690">
            <v>21</v>
          </cell>
          <cell r="N2690">
            <v>26</v>
          </cell>
          <cell r="O2690" t="str">
            <v>Управління НБУ в Херсон.обл</v>
          </cell>
        </row>
        <row r="2691">
          <cell r="A2691">
            <v>342144</v>
          </cell>
          <cell r="B2691">
            <v>300142</v>
          </cell>
          <cell r="D2691">
            <v>0</v>
          </cell>
          <cell r="E2691">
            <v>18</v>
          </cell>
          <cell r="F2691">
            <v>0</v>
          </cell>
          <cell r="G2691" t="str">
            <v>8</v>
          </cell>
          <cell r="H2691">
            <v>756</v>
          </cell>
          <cell r="I2691" t="str">
            <v>ХЕРСОНСЬКА ФАТ"УКРІНБАНК" М.ХЕРСОН</v>
          </cell>
          <cell r="J2691" t="str">
            <v>Херсонська ФАТ"Укрінбанк"</v>
          </cell>
          <cell r="K2691" t="str">
            <v>UVKW</v>
          </cell>
          <cell r="L2691" t="str">
            <v>UVKW</v>
          </cell>
          <cell r="M2691">
            <v>21</v>
          </cell>
          <cell r="N2691">
            <v>26</v>
          </cell>
          <cell r="O2691" t="str">
            <v>Управління НБУ в Херсон.обл</v>
          </cell>
        </row>
        <row r="2692">
          <cell r="A2692">
            <v>342166</v>
          </cell>
          <cell r="B2692">
            <v>300465</v>
          </cell>
          <cell r="D2692">
            <v>0</v>
          </cell>
          <cell r="E2692">
            <v>6</v>
          </cell>
          <cell r="F2692">
            <v>0</v>
          </cell>
          <cell r="G2692" t="str">
            <v>6</v>
          </cell>
          <cell r="H2692">
            <v>615</v>
          </cell>
          <cell r="I2692" t="str">
            <v>ФНОВОТРОЇЦЬКЕ ВІДДІ ВАТОЩАД СМТ.НОВОТР</v>
          </cell>
          <cell r="J2692" t="str">
            <v>ФНовотроїцьке відділВАТОщад</v>
          </cell>
          <cell r="K2692" t="str">
            <v>UVLO</v>
          </cell>
          <cell r="L2692" t="str">
            <v>UVLA</v>
          </cell>
          <cell r="M2692">
            <v>21</v>
          </cell>
          <cell r="N2692">
            <v>26</v>
          </cell>
          <cell r="O2692" t="str">
            <v>Управління НБУ в Херсон.обл</v>
          </cell>
        </row>
        <row r="2693">
          <cell r="A2693">
            <v>342177</v>
          </cell>
          <cell r="B2693">
            <v>320478</v>
          </cell>
          <cell r="D2693">
            <v>0</v>
          </cell>
          <cell r="E2693">
            <v>274</v>
          </cell>
          <cell r="F2693">
            <v>0</v>
          </cell>
          <cell r="G2693" t="str">
            <v>8</v>
          </cell>
          <cell r="H2693">
            <v>717</v>
          </cell>
          <cell r="I2693" t="str">
            <v>ХЕРСОНСЬКА ФВАТ АБ"УКРГАЗБАHК", ХЕРСОН</v>
          </cell>
          <cell r="J2693" t="str">
            <v>Херсонська ФАБ"Укргазбанк"</v>
          </cell>
          <cell r="K2693" t="str">
            <v>UVKF</v>
          </cell>
          <cell r="L2693" t="str">
            <v>UVKF</v>
          </cell>
          <cell r="M2693">
            <v>21</v>
          </cell>
          <cell r="N2693">
            <v>26</v>
          </cell>
          <cell r="O2693" t="str">
            <v>Управління НБУ в Херсон.обл</v>
          </cell>
        </row>
        <row r="2694">
          <cell r="A2694">
            <v>342188</v>
          </cell>
          <cell r="B2694">
            <v>300465</v>
          </cell>
          <cell r="D2694">
            <v>0</v>
          </cell>
          <cell r="E2694">
            <v>6</v>
          </cell>
          <cell r="F2694">
            <v>0</v>
          </cell>
          <cell r="G2694" t="str">
            <v>6</v>
          </cell>
          <cell r="H2694">
            <v>617</v>
          </cell>
          <cell r="I2694" t="str">
            <v>ФКАЛАНЧАЦЬКЕ ВІДДІЛ ВАТОЩАД СМТ.КАЛАНЧ</v>
          </cell>
          <cell r="J2694" t="str">
            <v>ФКаланчацьке відділеВАТОщад</v>
          </cell>
          <cell r="K2694" t="str">
            <v>UVLQ</v>
          </cell>
          <cell r="L2694" t="str">
            <v>UVLA</v>
          </cell>
          <cell r="M2694">
            <v>21</v>
          </cell>
          <cell r="N2694">
            <v>26</v>
          </cell>
          <cell r="O2694" t="str">
            <v>Управління НБУ в Херсон.обл</v>
          </cell>
        </row>
        <row r="2695">
          <cell r="A2695">
            <v>342207</v>
          </cell>
          <cell r="B2695">
            <v>300670</v>
          </cell>
          <cell r="D2695">
            <v>0</v>
          </cell>
          <cell r="E2695">
            <v>202</v>
          </cell>
          <cell r="F2695">
            <v>0</v>
          </cell>
          <cell r="G2695" t="str">
            <v>8</v>
          </cell>
          <cell r="H2695">
            <v>733</v>
          </cell>
          <cell r="I2695" t="str">
            <v>ФІЛІЯ ВАТ КБ "ХРЕЩАТИК",М.ХЕРСОН</v>
          </cell>
          <cell r="J2695" t="str">
            <v>Херсон.ФВАТ КБ "Хрещатик"</v>
          </cell>
          <cell r="K2695" t="str">
            <v>UVKU</v>
          </cell>
          <cell r="L2695" t="str">
            <v>UVKU</v>
          </cell>
          <cell r="M2695">
            <v>21</v>
          </cell>
          <cell r="N2695">
            <v>26</v>
          </cell>
          <cell r="O2695" t="str">
            <v>Управління НБУ в Херсон.обл</v>
          </cell>
        </row>
        <row r="2696">
          <cell r="A2696">
            <v>342230</v>
          </cell>
          <cell r="B2696">
            <v>300465</v>
          </cell>
          <cell r="D2696">
            <v>0</v>
          </cell>
          <cell r="E2696">
            <v>6</v>
          </cell>
          <cell r="F2696">
            <v>0</v>
          </cell>
          <cell r="G2696" t="str">
            <v>6</v>
          </cell>
          <cell r="H2696">
            <v>622</v>
          </cell>
          <cell r="I2696" t="str">
            <v>ФБIЛОЗЕРСЬКЕ ВІДДІЛ ВАТОЩАД СМТ.БІЛОЗЕ</v>
          </cell>
          <cell r="J2696" t="str">
            <v>ФБiлозерське відділеВАТОщад</v>
          </cell>
          <cell r="K2696" t="str">
            <v>UVLV</v>
          </cell>
          <cell r="L2696" t="str">
            <v>UVLA</v>
          </cell>
          <cell r="M2696">
            <v>21</v>
          </cell>
          <cell r="N2696">
            <v>26</v>
          </cell>
          <cell r="O2696" t="str">
            <v>Управління НБУ в Херсон.обл</v>
          </cell>
        </row>
        <row r="2697">
          <cell r="A2697">
            <v>342241</v>
          </cell>
          <cell r="B2697">
            <v>300465</v>
          </cell>
          <cell r="D2697">
            <v>0</v>
          </cell>
          <cell r="E2697">
            <v>6</v>
          </cell>
          <cell r="F2697">
            <v>0</v>
          </cell>
          <cell r="G2697" t="str">
            <v>6</v>
          </cell>
          <cell r="H2697">
            <v>623</v>
          </cell>
          <cell r="I2697" t="str">
            <v>ФНОВОКАХОВСЬКЕ ВІДД ВАТОЩАД М.НОВА КАХ</v>
          </cell>
          <cell r="J2697" t="str">
            <v>ФНовокаховське віддіВАТОщад</v>
          </cell>
          <cell r="K2697" t="str">
            <v>UVLW</v>
          </cell>
          <cell r="L2697" t="str">
            <v>UVLA</v>
          </cell>
          <cell r="M2697">
            <v>21</v>
          </cell>
          <cell r="N2697">
            <v>26</v>
          </cell>
          <cell r="O2697" t="str">
            <v>Управління НБУ в Херсон.обл</v>
          </cell>
        </row>
        <row r="2698">
          <cell r="A2698">
            <v>342252</v>
          </cell>
          <cell r="B2698">
            <v>322948</v>
          </cell>
          <cell r="D2698">
            <v>0</v>
          </cell>
          <cell r="E2698">
            <v>248</v>
          </cell>
          <cell r="F2698">
            <v>0</v>
          </cell>
          <cell r="G2698" t="str">
            <v>B</v>
          </cell>
          <cell r="H2698">
            <v>712</v>
          </cell>
          <cell r="I2698" t="str">
            <v>ХЕРСОНСЬКА ФІЛІЯ АКБ "ФОРУМ" М.ХЕРСОН</v>
          </cell>
          <cell r="J2698" t="str">
            <v>Херсонська філія АКБ"Форум"</v>
          </cell>
          <cell r="K2698" t="str">
            <v>UVKG</v>
          </cell>
          <cell r="L2698" t="str">
            <v>UVKG</v>
          </cell>
          <cell r="M2698">
            <v>21</v>
          </cell>
          <cell r="N2698">
            <v>26</v>
          </cell>
          <cell r="O2698" t="str">
            <v>Управління НБУ в Херсон.обл</v>
          </cell>
        </row>
        <row r="2699">
          <cell r="A2699">
            <v>342285</v>
          </cell>
          <cell r="B2699">
            <v>328168</v>
          </cell>
          <cell r="D2699">
            <v>0</v>
          </cell>
          <cell r="E2699">
            <v>105</v>
          </cell>
          <cell r="F2699">
            <v>0</v>
          </cell>
          <cell r="G2699" t="str">
            <v>B</v>
          </cell>
          <cell r="H2699">
            <v>757</v>
          </cell>
          <cell r="I2699" t="str">
            <v>ФІЛІЯ ВАТ "МТБ" У М.ХЕРСОНІ</v>
          </cell>
          <cell r="J2699" t="str">
            <v>ФІЛІЯ ВАТ "МТБ" У М.ХЕРСОНІ</v>
          </cell>
          <cell r="K2699" t="str">
            <v>UVKT</v>
          </cell>
          <cell r="L2699" t="str">
            <v>UVKT</v>
          </cell>
          <cell r="M2699">
            <v>21</v>
          </cell>
          <cell r="N2699">
            <v>15</v>
          </cell>
          <cell r="O2699" t="str">
            <v>Управління НБУ в Херсон.обл</v>
          </cell>
        </row>
        <row r="2700">
          <cell r="A2700">
            <v>342296</v>
          </cell>
          <cell r="B2700">
            <v>328384</v>
          </cell>
          <cell r="D2700">
            <v>0</v>
          </cell>
          <cell r="E2700">
            <v>258</v>
          </cell>
          <cell r="F2700">
            <v>0</v>
          </cell>
          <cell r="G2700" t="str">
            <v>8</v>
          </cell>
          <cell r="H2700">
            <v>732</v>
          </cell>
          <cell r="I2700" t="str">
            <v>ФІЛІЯ АКБ "ІМЕКСБАНК" У М.ХЕРСОНІ</v>
          </cell>
          <cell r="J2700" t="str">
            <v>ХЕРСОНСФ АКБ "ІМЕКСБАНК"</v>
          </cell>
          <cell r="K2700" t="str">
            <v>UVKS</v>
          </cell>
          <cell r="L2700" t="str">
            <v>UVKS</v>
          </cell>
          <cell r="M2700">
            <v>21</v>
          </cell>
          <cell r="N2700">
            <v>15</v>
          </cell>
          <cell r="O2700" t="str">
            <v>Управління НБУ в Херсон.обл</v>
          </cell>
        </row>
        <row r="2701">
          <cell r="A2701">
            <v>342337</v>
          </cell>
          <cell r="B2701">
            <v>380537</v>
          </cell>
          <cell r="D2701">
            <v>0</v>
          </cell>
          <cell r="E2701">
            <v>76</v>
          </cell>
          <cell r="F2701">
            <v>0</v>
          </cell>
          <cell r="G2701" t="str">
            <v>B</v>
          </cell>
          <cell r="H2701">
            <v>759</v>
          </cell>
          <cell r="I2701" t="str">
            <v>ХЕРСОНСЬКА ФВАТ "ВІЕЙБІ БАНК",М.ХЕРСОН</v>
          </cell>
          <cell r="J2701" t="str">
            <v>Херсонська ФВАТ"ВіЕйБі Банк</v>
          </cell>
          <cell r="K2701" t="str">
            <v>UVKX</v>
          </cell>
          <cell r="L2701" t="str">
            <v>UVKX</v>
          </cell>
          <cell r="M2701">
            <v>21</v>
          </cell>
          <cell r="N2701">
            <v>26</v>
          </cell>
          <cell r="O2701" t="str">
            <v>Управління НБУ в Херсон.обл</v>
          </cell>
        </row>
        <row r="2702">
          <cell r="A2702">
            <v>343002</v>
          </cell>
          <cell r="B2702">
            <v>322948</v>
          </cell>
          <cell r="D2702">
            <v>0</v>
          </cell>
          <cell r="E2702">
            <v>248</v>
          </cell>
          <cell r="F2702">
            <v>0</v>
          </cell>
          <cell r="G2702" t="str">
            <v>B</v>
          </cell>
          <cell r="H2702">
            <v>770</v>
          </cell>
          <cell r="I2702" t="str">
            <v>ЧЕРНІГІВСЬКА ФІЛ АКБ"ФОРУМ" М.ЧЕРНІГІВ</v>
          </cell>
          <cell r="J2702" t="str">
            <v>Чернігівська Ф АКБ "Форум"</v>
          </cell>
          <cell r="K2702" t="str">
            <v>UYKI</v>
          </cell>
          <cell r="L2702" t="str">
            <v>UYKI</v>
          </cell>
          <cell r="M2702">
            <v>24</v>
          </cell>
          <cell r="N2702">
            <v>26</v>
          </cell>
          <cell r="O2702" t="str">
            <v>Упр.НБУ в Чернігівській.обл</v>
          </cell>
        </row>
        <row r="2703">
          <cell r="A2703">
            <v>343013</v>
          </cell>
          <cell r="B2703">
            <v>300465</v>
          </cell>
          <cell r="D2703">
            <v>0</v>
          </cell>
          <cell r="E2703">
            <v>6</v>
          </cell>
          <cell r="F2703">
            <v>0</v>
          </cell>
          <cell r="G2703" t="str">
            <v>6</v>
          </cell>
          <cell r="H2703">
            <v>670</v>
          </cell>
          <cell r="I2703" t="str">
            <v>ФБАХМАЦЬКЕ ВІДДІЛЕННЯ ВАТОЩАД М.БАХМАЧ</v>
          </cell>
          <cell r="J2703" t="str">
            <v>ФБахмацьке відділеннВАТОщад</v>
          </cell>
          <cell r="K2703" t="str">
            <v>UYLB</v>
          </cell>
          <cell r="L2703" t="str">
            <v>UYLA</v>
          </cell>
          <cell r="M2703">
            <v>24</v>
          </cell>
          <cell r="N2703">
            <v>26</v>
          </cell>
          <cell r="O2703" t="str">
            <v>Упр.НБУ в Чернігівській.обл</v>
          </cell>
        </row>
        <row r="2704">
          <cell r="A2704">
            <v>343024</v>
          </cell>
          <cell r="B2704">
            <v>300465</v>
          </cell>
          <cell r="D2704">
            <v>0</v>
          </cell>
          <cell r="E2704">
            <v>6</v>
          </cell>
          <cell r="F2704">
            <v>0</v>
          </cell>
          <cell r="G2704" t="str">
            <v>6</v>
          </cell>
          <cell r="H2704">
            <v>671</v>
          </cell>
          <cell r="I2704" t="str">
            <v>ФБОБРОВИЦЬКЕ ВІДДІЛ ВАТОЩАД М.БОБРОВИЦ</v>
          </cell>
          <cell r="J2704" t="str">
            <v>ФБобровицьке відділеВАТОщад</v>
          </cell>
          <cell r="K2704" t="str">
            <v>UYLC</v>
          </cell>
          <cell r="L2704" t="str">
            <v>UYLA</v>
          </cell>
          <cell r="M2704">
            <v>24</v>
          </cell>
          <cell r="N2704">
            <v>26</v>
          </cell>
          <cell r="O2704" t="str">
            <v>Упр.НБУ в Чернігівській.обл</v>
          </cell>
        </row>
        <row r="2705">
          <cell r="A2705">
            <v>343035</v>
          </cell>
          <cell r="B2705">
            <v>300465</v>
          </cell>
          <cell r="D2705">
            <v>0</v>
          </cell>
          <cell r="E2705">
            <v>6</v>
          </cell>
          <cell r="F2705">
            <v>0</v>
          </cell>
          <cell r="G2705" t="str">
            <v>6</v>
          </cell>
          <cell r="H2705">
            <v>672</v>
          </cell>
          <cell r="I2705" t="str">
            <v>ФБОРЗНЯНСЬКЕ ВІДДІЛЕН ВАТОЩАД М.БОРЗНА</v>
          </cell>
          <cell r="J2705" t="str">
            <v>ФБорзнянське відділеВАТОщад</v>
          </cell>
          <cell r="K2705" t="str">
            <v>UYLD</v>
          </cell>
          <cell r="L2705" t="str">
            <v>UYLA</v>
          </cell>
          <cell r="M2705">
            <v>24</v>
          </cell>
          <cell r="N2705">
            <v>26</v>
          </cell>
          <cell r="O2705" t="str">
            <v>Упр.НБУ в Чернігівській.обл</v>
          </cell>
        </row>
        <row r="2706">
          <cell r="A2706">
            <v>343046</v>
          </cell>
          <cell r="B2706">
            <v>300465</v>
          </cell>
          <cell r="D2706">
            <v>0</v>
          </cell>
          <cell r="E2706">
            <v>6</v>
          </cell>
          <cell r="F2706">
            <v>0</v>
          </cell>
          <cell r="G2706" t="str">
            <v>6</v>
          </cell>
          <cell r="H2706">
            <v>673</v>
          </cell>
          <cell r="I2706" t="str">
            <v>ФВАРВИНСЬКЕ ВІДДІЛЕН ВАТОЩАД СМТ.ВАРВА</v>
          </cell>
          <cell r="J2706" t="str">
            <v>ФВарвинське відділенВАТОщад</v>
          </cell>
          <cell r="K2706" t="str">
            <v>UYLE</v>
          </cell>
          <cell r="L2706" t="str">
            <v>UYLA</v>
          </cell>
          <cell r="M2706">
            <v>24</v>
          </cell>
          <cell r="N2706">
            <v>26</v>
          </cell>
          <cell r="O2706" t="str">
            <v>Упр.НБУ в Чернігівській.обл</v>
          </cell>
        </row>
        <row r="2707">
          <cell r="A2707">
            <v>343057</v>
          </cell>
          <cell r="B2707">
            <v>300465</v>
          </cell>
          <cell r="D2707">
            <v>0</v>
          </cell>
          <cell r="E2707">
            <v>6</v>
          </cell>
          <cell r="F2707">
            <v>0</v>
          </cell>
          <cell r="G2707" t="str">
            <v>6</v>
          </cell>
          <cell r="H2707">
            <v>674</v>
          </cell>
          <cell r="I2707" t="str">
            <v>ФГОРОДНЯНСЬКЕ ВІДДІЛ ВАТОЩАД М.ГОРОДНЯ</v>
          </cell>
          <cell r="J2707" t="str">
            <v>ФГороднянське відділВАТОщад</v>
          </cell>
          <cell r="K2707" t="str">
            <v>UYLF</v>
          </cell>
          <cell r="L2707" t="str">
            <v>UYLA</v>
          </cell>
          <cell r="M2707">
            <v>24</v>
          </cell>
          <cell r="N2707">
            <v>26</v>
          </cell>
          <cell r="O2707" t="str">
            <v>Упр.НБУ в Чернігівській.обл</v>
          </cell>
        </row>
        <row r="2708">
          <cell r="A2708">
            <v>343068</v>
          </cell>
          <cell r="B2708">
            <v>300465</v>
          </cell>
          <cell r="D2708">
            <v>0</v>
          </cell>
          <cell r="E2708">
            <v>6</v>
          </cell>
          <cell r="F2708">
            <v>0</v>
          </cell>
          <cell r="G2708" t="str">
            <v>6</v>
          </cell>
          <cell r="H2708">
            <v>675</v>
          </cell>
          <cell r="I2708" t="str">
            <v>ФІЧНЯНСЬКЕ ВІДДІЛЕННЯ ВАТОЩАД М.ІЧНЯ</v>
          </cell>
          <cell r="J2708" t="str">
            <v>ФІчнянське відділеннВАТОщад</v>
          </cell>
          <cell r="K2708" t="str">
            <v>UYLG</v>
          </cell>
          <cell r="L2708" t="str">
            <v>UYLA</v>
          </cell>
          <cell r="M2708">
            <v>24</v>
          </cell>
          <cell r="N2708">
            <v>26</v>
          </cell>
          <cell r="O2708" t="str">
            <v>Упр.НБУ в Чернігівській.обл</v>
          </cell>
        </row>
        <row r="2709">
          <cell r="A2709">
            <v>343079</v>
          </cell>
          <cell r="B2709">
            <v>300465</v>
          </cell>
          <cell r="D2709">
            <v>0</v>
          </cell>
          <cell r="E2709">
            <v>6</v>
          </cell>
          <cell r="F2709">
            <v>0</v>
          </cell>
          <cell r="G2709" t="str">
            <v>6</v>
          </cell>
          <cell r="H2709">
            <v>676</v>
          </cell>
          <cell r="I2709" t="str">
            <v>ФКОЗЕЛЕЦЬКЕ ВІДДІЛ ВАТОЩАД СМТ.КОЗЕЛЕЦ</v>
          </cell>
          <cell r="J2709" t="str">
            <v>ФКозелецьке відділенВАТОщад</v>
          </cell>
          <cell r="K2709" t="str">
            <v>UYLH</v>
          </cell>
          <cell r="L2709" t="str">
            <v>UYLA</v>
          </cell>
          <cell r="M2709">
            <v>24</v>
          </cell>
          <cell r="N2709">
            <v>26</v>
          </cell>
          <cell r="O2709" t="str">
            <v>Упр.НБУ в Чернігівській.обл</v>
          </cell>
        </row>
        <row r="2710">
          <cell r="A2710">
            <v>343080</v>
          </cell>
          <cell r="B2710">
            <v>300465</v>
          </cell>
          <cell r="D2710">
            <v>0</v>
          </cell>
          <cell r="E2710">
            <v>6</v>
          </cell>
          <cell r="F2710">
            <v>0</v>
          </cell>
          <cell r="G2710" t="str">
            <v>6</v>
          </cell>
          <cell r="H2710">
            <v>677</v>
          </cell>
          <cell r="I2710" t="str">
            <v>ФКОРОПСЬКЕ ВІДДІЛЕНН ВАТОЩАД СМТ.КОРОП</v>
          </cell>
          <cell r="J2710" t="str">
            <v>ФКоропське відділеннВАТОщад</v>
          </cell>
          <cell r="K2710" t="str">
            <v>UYLI</v>
          </cell>
          <cell r="L2710" t="str">
            <v>UYLA</v>
          </cell>
          <cell r="M2710">
            <v>24</v>
          </cell>
          <cell r="N2710">
            <v>26</v>
          </cell>
          <cell r="O2710" t="str">
            <v>Упр.НБУ в Чернігівській.обл</v>
          </cell>
        </row>
        <row r="2711">
          <cell r="A2711">
            <v>343091</v>
          </cell>
          <cell r="B2711">
            <v>300465</v>
          </cell>
          <cell r="D2711">
            <v>0</v>
          </cell>
          <cell r="E2711">
            <v>6</v>
          </cell>
          <cell r="F2711">
            <v>0</v>
          </cell>
          <cell r="G2711" t="str">
            <v>6</v>
          </cell>
          <cell r="H2711">
            <v>678</v>
          </cell>
          <cell r="I2711" t="str">
            <v>ФКОРЮКІВСЬКЕ ВІДДІЛ ВАТОЩАД М.КОРЮКІВК</v>
          </cell>
          <cell r="J2711" t="str">
            <v>ФКорюківське відділеВАТОщад</v>
          </cell>
          <cell r="K2711" t="str">
            <v>UYLJ</v>
          </cell>
          <cell r="L2711" t="str">
            <v>UYLA</v>
          </cell>
          <cell r="M2711">
            <v>24</v>
          </cell>
          <cell r="N2711">
            <v>26</v>
          </cell>
          <cell r="O2711" t="str">
            <v>Упр.НБУ в Чернігівській.обл</v>
          </cell>
        </row>
        <row r="2712">
          <cell r="A2712">
            <v>343109</v>
          </cell>
          <cell r="B2712">
            <v>300465</v>
          </cell>
          <cell r="D2712">
            <v>0</v>
          </cell>
          <cell r="E2712">
            <v>6</v>
          </cell>
          <cell r="F2712">
            <v>0</v>
          </cell>
          <cell r="G2712" t="str">
            <v>6</v>
          </cell>
          <cell r="H2712">
            <v>689</v>
          </cell>
          <cell r="I2712" t="str">
            <v>ФТАЛАЛАЇВСЬКЕ ВІДДІ ВАТОЩАД СМТ.ТАЛАЛА</v>
          </cell>
          <cell r="J2712" t="str">
            <v>ФТалалаївське відділВАТОщад</v>
          </cell>
          <cell r="K2712" t="str">
            <v>UYLU</v>
          </cell>
          <cell r="L2712" t="str">
            <v>UYLA</v>
          </cell>
          <cell r="M2712">
            <v>24</v>
          </cell>
          <cell r="N2712">
            <v>26</v>
          </cell>
          <cell r="O2712" t="str">
            <v>Упр.НБУ в Чернігівській.обл</v>
          </cell>
        </row>
        <row r="2713">
          <cell r="A2713">
            <v>343110</v>
          </cell>
          <cell r="B2713">
            <v>300465</v>
          </cell>
          <cell r="D2713">
            <v>0</v>
          </cell>
          <cell r="E2713">
            <v>6</v>
          </cell>
          <cell r="F2713">
            <v>0</v>
          </cell>
          <cell r="G2713" t="str">
            <v>6</v>
          </cell>
          <cell r="H2713">
            <v>680</v>
          </cell>
          <cell r="I2713" t="str">
            <v>ФМЕНСЬКЕ ВІДДІЛЕННЯ № 3 ВАТОЩАД М.МЕНА</v>
          </cell>
          <cell r="J2713" t="str">
            <v>ФМенське відділення ВАТОщад</v>
          </cell>
          <cell r="K2713" t="str">
            <v>UYLL</v>
          </cell>
          <cell r="L2713" t="str">
            <v>UYLA</v>
          </cell>
          <cell r="M2713">
            <v>24</v>
          </cell>
          <cell r="N2713">
            <v>26</v>
          </cell>
          <cell r="O2713" t="str">
            <v>Упр.НБУ в Чернігівській.обл</v>
          </cell>
        </row>
        <row r="2714">
          <cell r="A2714">
            <v>343121</v>
          </cell>
          <cell r="B2714">
            <v>300465</v>
          </cell>
          <cell r="D2714">
            <v>0</v>
          </cell>
          <cell r="E2714">
            <v>6</v>
          </cell>
          <cell r="F2714">
            <v>0</v>
          </cell>
          <cell r="G2714" t="str">
            <v>6</v>
          </cell>
          <cell r="H2714">
            <v>681</v>
          </cell>
          <cell r="I2714" t="str">
            <v>ФНІЖИНСЬКЕ ВІДДІЛЕННЯ  ВАТОЩАД М.НІЖИН</v>
          </cell>
          <cell r="J2714" t="str">
            <v>ФНіжинське відділеннВАТОщад</v>
          </cell>
          <cell r="K2714" t="str">
            <v>UYLM</v>
          </cell>
          <cell r="L2714" t="str">
            <v>UYLA</v>
          </cell>
          <cell r="M2714">
            <v>24</v>
          </cell>
          <cell r="N2714">
            <v>26</v>
          </cell>
          <cell r="O2714" t="str">
            <v>Упр.НБУ в Чернігівській.обл</v>
          </cell>
        </row>
        <row r="2715">
          <cell r="A2715">
            <v>343143</v>
          </cell>
          <cell r="B2715">
            <v>300465</v>
          </cell>
          <cell r="D2715">
            <v>0</v>
          </cell>
          <cell r="E2715">
            <v>6</v>
          </cell>
          <cell r="F2715">
            <v>0</v>
          </cell>
          <cell r="G2715" t="str">
            <v>6</v>
          </cell>
          <cell r="H2715">
            <v>683</v>
          </cell>
          <cell r="I2715" t="str">
            <v>ФНОВГОРОД-СІВЕРСЬКЕ ВАТОЩАД М.НОВГОРОД</v>
          </cell>
          <cell r="J2715" t="str">
            <v>ФНовгород-Сіверське ВАТОщад</v>
          </cell>
          <cell r="K2715" t="str">
            <v>UYLO</v>
          </cell>
          <cell r="L2715" t="str">
            <v>UYLA</v>
          </cell>
          <cell r="M2715">
            <v>24</v>
          </cell>
          <cell r="N2715">
            <v>26</v>
          </cell>
          <cell r="O2715" t="str">
            <v>Упр.НБУ в Чернігівській.обл</v>
          </cell>
        </row>
        <row r="2716">
          <cell r="A2716">
            <v>343154</v>
          </cell>
          <cell r="B2716">
            <v>300465</v>
          </cell>
          <cell r="D2716">
            <v>0</v>
          </cell>
          <cell r="E2716">
            <v>6</v>
          </cell>
          <cell r="F2716">
            <v>0</v>
          </cell>
          <cell r="G2716" t="str">
            <v>6</v>
          </cell>
          <cell r="H2716">
            <v>684</v>
          </cell>
          <cell r="I2716" t="str">
            <v>ФПРИЛУЦЬКЕ ВІДДІЛЕНН ВАТОЩАД М.ПРИЛУКИ</v>
          </cell>
          <cell r="J2716" t="str">
            <v>ФПрилуцьке відділеннВАТОщад</v>
          </cell>
          <cell r="K2716" t="str">
            <v>UYLP</v>
          </cell>
          <cell r="L2716" t="str">
            <v>UYLA</v>
          </cell>
          <cell r="M2716">
            <v>24</v>
          </cell>
          <cell r="N2716">
            <v>26</v>
          </cell>
          <cell r="O2716" t="str">
            <v>Упр.НБУ в Чернігівській.обл</v>
          </cell>
        </row>
        <row r="2717">
          <cell r="A2717">
            <v>343165</v>
          </cell>
          <cell r="B2717">
            <v>300465</v>
          </cell>
          <cell r="D2717">
            <v>0</v>
          </cell>
          <cell r="E2717">
            <v>6</v>
          </cell>
          <cell r="F2717">
            <v>0</v>
          </cell>
          <cell r="G2717" t="str">
            <v>6</v>
          </cell>
          <cell r="H2717">
            <v>685</v>
          </cell>
          <cell r="I2717" t="str">
            <v>ФРІПКИНСЬКЕ ВІДДІЛЕН ВАТОЩАД СМТ.РІПКИ</v>
          </cell>
          <cell r="J2717" t="str">
            <v>ФРіпкинське відділенВАТОщад</v>
          </cell>
          <cell r="K2717" t="str">
            <v>UYLQ</v>
          </cell>
          <cell r="L2717" t="str">
            <v>UYLA</v>
          </cell>
          <cell r="M2717">
            <v>24</v>
          </cell>
          <cell r="N2717">
            <v>26</v>
          </cell>
          <cell r="O2717" t="str">
            <v>Упр.НБУ в Чернігівській.обл</v>
          </cell>
        </row>
        <row r="2718">
          <cell r="A2718">
            <v>343176</v>
          </cell>
          <cell r="B2718">
            <v>300465</v>
          </cell>
          <cell r="D2718">
            <v>0</v>
          </cell>
          <cell r="E2718">
            <v>6</v>
          </cell>
          <cell r="F2718">
            <v>0</v>
          </cell>
          <cell r="G2718" t="str">
            <v>6</v>
          </cell>
          <cell r="H2718">
            <v>686</v>
          </cell>
          <cell r="I2718" t="str">
            <v>ФСЕМЕНІВСЬКЕ ВІДДІЛ ВАТОЩАД М.СЕМЕНІВК</v>
          </cell>
          <cell r="J2718" t="str">
            <v>ФСеменівське відділеВАТОщад</v>
          </cell>
          <cell r="K2718" t="str">
            <v>UYLR</v>
          </cell>
          <cell r="L2718" t="str">
            <v>UYLA</v>
          </cell>
          <cell r="M2718">
            <v>24</v>
          </cell>
          <cell r="N2718">
            <v>26</v>
          </cell>
          <cell r="O2718" t="str">
            <v>Упр.НБУ в Чернігівській.обл</v>
          </cell>
        </row>
        <row r="2719">
          <cell r="A2719">
            <v>343239</v>
          </cell>
          <cell r="B2719">
            <v>300465</v>
          </cell>
          <cell r="D2719">
            <v>0</v>
          </cell>
          <cell r="E2719">
            <v>6</v>
          </cell>
          <cell r="F2719">
            <v>0</v>
          </cell>
          <cell r="G2719" t="str">
            <v>6</v>
          </cell>
          <cell r="H2719">
            <v>692</v>
          </cell>
          <cell r="I2719" t="str">
            <v>ФЧЕРНІГІВСЬКЕ ВІДДІ ВАТОЩАД М.ЧЕРНІГІВ</v>
          </cell>
          <cell r="J2719" t="str">
            <v>ФЧернігівське відділВАТОщад</v>
          </cell>
          <cell r="K2719" t="str">
            <v>UYLX</v>
          </cell>
          <cell r="L2719" t="str">
            <v>UYLA</v>
          </cell>
          <cell r="M2719">
            <v>24</v>
          </cell>
          <cell r="N2719">
            <v>26</v>
          </cell>
          <cell r="O2719" t="str">
            <v>Упр.НБУ в Чернігівській.обл</v>
          </cell>
        </row>
        <row r="2720">
          <cell r="A2720">
            <v>343240</v>
          </cell>
          <cell r="B2720">
            <v>300465</v>
          </cell>
          <cell r="D2720">
            <v>0</v>
          </cell>
          <cell r="E2720">
            <v>6</v>
          </cell>
          <cell r="F2720">
            <v>0</v>
          </cell>
          <cell r="G2720" t="str">
            <v>6</v>
          </cell>
          <cell r="H2720">
            <v>693</v>
          </cell>
          <cell r="I2720" t="str">
            <v>ФЩОРСЬКЕ ВІДДІЛЕННЯ № 3 ВАТОЩАД М.ЩОРС</v>
          </cell>
          <cell r="J2720" t="str">
            <v>ФЩорське відділення ВАТОщад</v>
          </cell>
          <cell r="K2720" t="str">
            <v>UYLY</v>
          </cell>
          <cell r="L2720" t="str">
            <v>UYLA</v>
          </cell>
          <cell r="M2720">
            <v>24</v>
          </cell>
          <cell r="N2720">
            <v>26</v>
          </cell>
          <cell r="O2720" t="str">
            <v>Упр.НБУ в Чернігівській.обл</v>
          </cell>
        </row>
        <row r="2721">
          <cell r="A2721">
            <v>343262</v>
          </cell>
          <cell r="B2721">
            <v>300465</v>
          </cell>
          <cell r="D2721">
            <v>0</v>
          </cell>
          <cell r="E2721">
            <v>6</v>
          </cell>
          <cell r="F2721">
            <v>0</v>
          </cell>
          <cell r="G2721" t="str">
            <v>6</v>
          </cell>
          <cell r="H2721">
            <v>682</v>
          </cell>
          <cell r="I2721" t="str">
            <v>ФНОСІВСЬКЕ ВІДДІЛЕНН ВАТОЩАД М.НОСІВКА</v>
          </cell>
          <cell r="J2721" t="str">
            <v>ФНосівське відділеннВАТОщад</v>
          </cell>
          <cell r="K2721" t="str">
            <v>UYLN</v>
          </cell>
          <cell r="L2721" t="str">
            <v>UYLA</v>
          </cell>
          <cell r="M2721">
            <v>24</v>
          </cell>
          <cell r="N2721">
            <v>26</v>
          </cell>
          <cell r="O2721" t="str">
            <v>Упр.НБУ в Чернігівській.обл</v>
          </cell>
        </row>
        <row r="2722">
          <cell r="A2722">
            <v>343273</v>
          </cell>
          <cell r="B2722">
            <v>300614</v>
          </cell>
          <cell r="D2722">
            <v>0</v>
          </cell>
          <cell r="E2722">
            <v>171</v>
          </cell>
          <cell r="F2722">
            <v>0</v>
          </cell>
          <cell r="G2722" t="str">
            <v>8</v>
          </cell>
          <cell r="H2722">
            <v>700</v>
          </cell>
          <cell r="I2722" t="str">
            <v>ФІЛ"ЧЕРН.Д"АТ"ІНДЕКС-БАНК" М.ЧЕРНІГІВ</v>
          </cell>
          <cell r="J2722" t="str">
            <v>Філ."Чернг.Д"АТ"ІНД-БАНК"</v>
          </cell>
          <cell r="K2722" t="str">
            <v>UYKG</v>
          </cell>
          <cell r="L2722" t="str">
            <v>UYKG</v>
          </cell>
          <cell r="M2722">
            <v>24</v>
          </cell>
          <cell r="N2722">
            <v>26</v>
          </cell>
          <cell r="O2722" t="str">
            <v>Упр.НБУ в Чернігівській.обл</v>
          </cell>
        </row>
        <row r="2723">
          <cell r="A2723">
            <v>344001</v>
          </cell>
          <cell r="B2723">
            <v>380537</v>
          </cell>
          <cell r="D2723">
            <v>0</v>
          </cell>
          <cell r="E2723">
            <v>76</v>
          </cell>
          <cell r="F2723">
            <v>0</v>
          </cell>
          <cell r="G2723" t="str">
            <v>B</v>
          </cell>
          <cell r="H2723">
            <v>740</v>
          </cell>
          <cell r="I2723" t="str">
            <v>ЧЕРКАСЬКА Ф."ВІЕЙБІБАНК" М.ЧЕРКАСИ</v>
          </cell>
          <cell r="J2723" t="str">
            <v>Черкаська ФВАТ"ВіЕйБі Банк"</v>
          </cell>
          <cell r="K2723" t="str">
            <v>UXJZ</v>
          </cell>
          <cell r="L2723" t="str">
            <v>UXJZ</v>
          </cell>
          <cell r="M2723">
            <v>23</v>
          </cell>
          <cell r="N2723">
            <v>26</v>
          </cell>
          <cell r="O2723" t="str">
            <v>Управління НБУ в Чеpкас.обл</v>
          </cell>
        </row>
        <row r="2724">
          <cell r="A2724">
            <v>344034</v>
          </cell>
          <cell r="B2724">
            <v>300528</v>
          </cell>
          <cell r="D2724">
            <v>0</v>
          </cell>
          <cell r="E2724">
            <v>296</v>
          </cell>
          <cell r="F2724">
            <v>0</v>
          </cell>
          <cell r="G2724" t="str">
            <v>F</v>
          </cell>
          <cell r="H2724">
            <v>756</v>
          </cell>
          <cell r="I2724" t="str">
            <v>ФІЛІЯ ЗАТ "ОТП БАНК", М.ЧЕРКАСИ</v>
          </cell>
          <cell r="J2724" t="str">
            <v>Філія ЗАТ "ОТП Банк"</v>
          </cell>
          <cell r="K2724" t="str">
            <v>UXKC</v>
          </cell>
          <cell r="L2724" t="str">
            <v>UXKC</v>
          </cell>
          <cell r="M2724">
            <v>23</v>
          </cell>
          <cell r="N2724">
            <v>26</v>
          </cell>
          <cell r="O2724" t="str">
            <v>Управління НБУ в Чеpкас.обл</v>
          </cell>
        </row>
        <row r="2725">
          <cell r="A2725">
            <v>344045</v>
          </cell>
          <cell r="B2725">
            <v>380623</v>
          </cell>
          <cell r="D2725">
            <v>0</v>
          </cell>
          <cell r="E2725">
            <v>312</v>
          </cell>
          <cell r="F2725">
            <v>0</v>
          </cell>
          <cell r="G2725" t="str">
            <v>8</v>
          </cell>
          <cell r="H2725">
            <v>773</v>
          </cell>
          <cell r="I2725" t="str">
            <v>ФІЛІЯ ТОВ КБ "СТОЛИЦЯ" У М.ЧЕРКАСИ</v>
          </cell>
          <cell r="J2725" t="str">
            <v>Ф.ТОВКБ"Столиця"у м.Черкаси</v>
          </cell>
          <cell r="K2725" t="str">
            <v>UXKD</v>
          </cell>
          <cell r="L2725" t="str">
            <v>UXKD</v>
          </cell>
          <cell r="M2725">
            <v>23</v>
          </cell>
          <cell r="N2725">
            <v>26</v>
          </cell>
          <cell r="O2725" t="str">
            <v>Управління НБУ в Чеpкас.обл</v>
          </cell>
        </row>
        <row r="2726">
          <cell r="A2726">
            <v>344056</v>
          </cell>
          <cell r="B2726">
            <v>328384</v>
          </cell>
          <cell r="D2726">
            <v>0</v>
          </cell>
          <cell r="E2726">
            <v>258</v>
          </cell>
          <cell r="F2726">
            <v>0</v>
          </cell>
          <cell r="G2726" t="str">
            <v>8</v>
          </cell>
          <cell r="H2726">
            <v>711</v>
          </cell>
          <cell r="I2726" t="str">
            <v>ФІЛІЯ АКБ "ІМЕКСБАНК" У М. ЧЕРКАСИ</v>
          </cell>
          <cell r="J2726" t="str">
            <v>ЧЕРКАСЬКА ФАКБ "ІМЕКСБАНК"</v>
          </cell>
          <cell r="K2726" t="str">
            <v>UXXA</v>
          </cell>
          <cell r="L2726" t="str">
            <v>UXXA</v>
          </cell>
          <cell r="M2726">
            <v>23</v>
          </cell>
          <cell r="N2726">
            <v>15</v>
          </cell>
          <cell r="O2726" t="str">
            <v>Управління НБУ в Чеpкас.обл</v>
          </cell>
        </row>
        <row r="2727">
          <cell r="A2727">
            <v>344090</v>
          </cell>
          <cell r="B2727">
            <v>322948</v>
          </cell>
          <cell r="D2727">
            <v>0</v>
          </cell>
          <cell r="E2727">
            <v>248</v>
          </cell>
          <cell r="F2727">
            <v>0</v>
          </cell>
          <cell r="G2727" t="str">
            <v>B</v>
          </cell>
          <cell r="H2727">
            <v>778</v>
          </cell>
          <cell r="I2727" t="str">
            <v>ЧЕРКАСЬКА ФІЛІЯ АКБ "ФОРУМ" М.ЧЕРКАСИ</v>
          </cell>
          <cell r="J2727" t="str">
            <v>Черкаська філія АКБ "Форум"</v>
          </cell>
          <cell r="K2727" t="str">
            <v>UXKE</v>
          </cell>
          <cell r="L2727" t="str">
            <v>UXKE</v>
          </cell>
          <cell r="M2727">
            <v>23</v>
          </cell>
          <cell r="N2727">
            <v>26</v>
          </cell>
          <cell r="O2727" t="str">
            <v>Управління НБУ в Чеpкас.обл</v>
          </cell>
        </row>
        <row r="2728">
          <cell r="A2728">
            <v>344153</v>
          </cell>
          <cell r="B2728">
            <v>303484</v>
          </cell>
          <cell r="D2728">
            <v>0</v>
          </cell>
          <cell r="E2728">
            <v>273</v>
          </cell>
          <cell r="F2728">
            <v>0</v>
          </cell>
          <cell r="G2728" t="str">
            <v>8</v>
          </cell>
          <cell r="H2728">
            <v>700</v>
          </cell>
          <cell r="I2728" t="str">
            <v>Черкаська Ф.КБ "Західінкомбанк" ТзОВ</v>
          </cell>
          <cell r="J2728" t="str">
            <v>ЧФ КБ "Західінкомбанк" ТзОВ</v>
          </cell>
          <cell r="K2728" t="str">
            <v>UXKB</v>
          </cell>
          <cell r="L2728" t="str">
            <v>UXKB</v>
          </cell>
          <cell r="M2728">
            <v>23</v>
          </cell>
          <cell r="N2728">
            <v>2</v>
          </cell>
          <cell r="O2728" t="str">
            <v>Управління НБУ в Чеpкас.обл</v>
          </cell>
        </row>
        <row r="2729">
          <cell r="A2729">
            <v>350006</v>
          </cell>
          <cell r="B2729">
            <v>335902</v>
          </cell>
          <cell r="D2729">
            <v>0</v>
          </cell>
          <cell r="E2729">
            <v>306</v>
          </cell>
          <cell r="F2729">
            <v>0</v>
          </cell>
          <cell r="G2729" t="str">
            <v>8</v>
          </cell>
          <cell r="H2729">
            <v>200</v>
          </cell>
          <cell r="I2729" t="str">
            <v>ХАРКІВСЬКА ФТОВ "УНІКОМБАНК", М.ХАРКІВ</v>
          </cell>
          <cell r="J2729" t="str">
            <v>Харківська ФТОВ"УНІКОМБАНК"</v>
          </cell>
          <cell r="K2729" t="str">
            <v>UUUA</v>
          </cell>
          <cell r="L2729" t="str">
            <v>UUUA</v>
          </cell>
          <cell r="M2729">
            <v>20</v>
          </cell>
          <cell r="N2729">
            <v>4</v>
          </cell>
          <cell r="O2729" t="str">
            <v>Управління НБУ в Харків.обл</v>
          </cell>
        </row>
        <row r="2730">
          <cell r="A2730">
            <v>350017</v>
          </cell>
          <cell r="B2730">
            <v>300465</v>
          </cell>
          <cell r="D2730">
            <v>0</v>
          </cell>
          <cell r="E2730">
            <v>6</v>
          </cell>
          <cell r="F2730">
            <v>0</v>
          </cell>
          <cell r="G2730" t="str">
            <v>6</v>
          </cell>
          <cell r="H2730">
            <v>603</v>
          </cell>
          <cell r="I2730" t="str">
            <v>ФПЕРВОМАЙСЬКЕ ВІДДІ ВАТОЩАД М.ПЕРВОМАЙ</v>
          </cell>
          <cell r="J2730" t="str">
            <v>ФПервомайське відділВАТОщад</v>
          </cell>
          <cell r="K2730" t="str">
            <v>UULB</v>
          </cell>
          <cell r="L2730" t="str">
            <v>UULA</v>
          </cell>
          <cell r="M2730">
            <v>20</v>
          </cell>
          <cell r="N2730">
            <v>26</v>
          </cell>
          <cell r="O2730" t="str">
            <v>Управління НБУ в Харків.обл</v>
          </cell>
        </row>
        <row r="2731">
          <cell r="A2731">
            <v>350114</v>
          </cell>
          <cell r="B2731">
            <v>300465</v>
          </cell>
          <cell r="D2731">
            <v>0</v>
          </cell>
          <cell r="E2731">
            <v>6</v>
          </cell>
          <cell r="F2731">
            <v>0</v>
          </cell>
          <cell r="G2731" t="str">
            <v>6</v>
          </cell>
          <cell r="H2731">
            <v>613</v>
          </cell>
          <cell r="I2731" t="str">
            <v>ФДЕРГАЧІВСЬКЕ ВІДДІЛ ВАТОЩАД М.ДЕРГАЧІ</v>
          </cell>
          <cell r="J2731" t="str">
            <v>ФДергачівське відділВАТОщад</v>
          </cell>
          <cell r="K2731" t="str">
            <v>UULL</v>
          </cell>
          <cell r="L2731" t="str">
            <v>UULA</v>
          </cell>
          <cell r="M2731">
            <v>20</v>
          </cell>
          <cell r="N2731">
            <v>26</v>
          </cell>
          <cell r="O2731" t="str">
            <v>Управління НБУ в Харків.обл</v>
          </cell>
        </row>
        <row r="2732">
          <cell r="A2732">
            <v>350125</v>
          </cell>
          <cell r="B2732">
            <v>300465</v>
          </cell>
          <cell r="D2732">
            <v>0</v>
          </cell>
          <cell r="E2732">
            <v>6</v>
          </cell>
          <cell r="F2732">
            <v>0</v>
          </cell>
          <cell r="G2732" t="str">
            <v>6</v>
          </cell>
          <cell r="H2732">
            <v>614</v>
          </cell>
          <cell r="I2732" t="str">
            <v>ФЗМІЇВСЬКЕ ВІДДІЛЕННЯ  ВАТОЩАД М.ЗМІЇВ</v>
          </cell>
          <cell r="J2732" t="str">
            <v>ФЗміївське відділеннВАТОщад</v>
          </cell>
          <cell r="K2732" t="str">
            <v>UULM</v>
          </cell>
          <cell r="L2732" t="str">
            <v>UULA</v>
          </cell>
          <cell r="M2732">
            <v>20</v>
          </cell>
          <cell r="N2732">
            <v>26</v>
          </cell>
          <cell r="O2732" t="str">
            <v>Управління НБУ в Харків.обл</v>
          </cell>
        </row>
        <row r="2733">
          <cell r="A2733">
            <v>350147</v>
          </cell>
          <cell r="B2733">
            <v>300465</v>
          </cell>
          <cell r="D2733">
            <v>0</v>
          </cell>
          <cell r="E2733">
            <v>6</v>
          </cell>
          <cell r="F2733">
            <v>0</v>
          </cell>
          <cell r="G2733" t="str">
            <v>6</v>
          </cell>
          <cell r="H2733">
            <v>616</v>
          </cell>
          <cell r="I2733" t="str">
            <v>Ф ІЗЮМСЬКЕ ВІДДІЛЕННЯ  ВАТОЩАД М. ІЗЮМ</v>
          </cell>
          <cell r="J2733" t="str">
            <v>ФІзюмське відділенняВАТОщад</v>
          </cell>
          <cell r="K2733" t="str">
            <v>UULO</v>
          </cell>
          <cell r="L2733" t="str">
            <v>UULA</v>
          </cell>
          <cell r="M2733">
            <v>20</v>
          </cell>
          <cell r="N2733">
            <v>26</v>
          </cell>
          <cell r="O2733" t="str">
            <v>Управління НБУ в Харків.обл</v>
          </cell>
        </row>
        <row r="2734">
          <cell r="A2734">
            <v>350158</v>
          </cell>
          <cell r="B2734">
            <v>300465</v>
          </cell>
          <cell r="D2734">
            <v>0</v>
          </cell>
          <cell r="E2734">
            <v>6</v>
          </cell>
          <cell r="F2734">
            <v>0</v>
          </cell>
          <cell r="G2734" t="str">
            <v>6</v>
          </cell>
          <cell r="H2734">
            <v>617</v>
          </cell>
          <cell r="I2734" t="str">
            <v>ФКЕГИЧІВСЬКЕ ВІДДІЛ ВАТОЩАД СМТ.КЕГИЧІ</v>
          </cell>
          <cell r="J2734" t="str">
            <v>ФКегичівське відділеВАТОщад</v>
          </cell>
          <cell r="K2734" t="str">
            <v>UULP</v>
          </cell>
          <cell r="L2734" t="str">
            <v>UULA</v>
          </cell>
          <cell r="M2734">
            <v>20</v>
          </cell>
          <cell r="N2734">
            <v>26</v>
          </cell>
          <cell r="O2734" t="str">
            <v>Управління НБУ в Харків.обл</v>
          </cell>
        </row>
        <row r="2735">
          <cell r="A2735">
            <v>350181</v>
          </cell>
          <cell r="B2735">
            <v>300465</v>
          </cell>
          <cell r="D2735">
            <v>0</v>
          </cell>
          <cell r="E2735">
            <v>6</v>
          </cell>
          <cell r="F2735">
            <v>0</v>
          </cell>
          <cell r="G2735" t="str">
            <v>6</v>
          </cell>
          <cell r="H2735">
            <v>623</v>
          </cell>
          <cell r="I2735" t="str">
            <v>ФКУП`ЯНСЬКЕ ВІДДІЛЕ ВАТОЩАД М.КУП`ЯНСЬ</v>
          </cell>
          <cell r="J2735" t="str">
            <v>ФКуп`янське відділенВАТОщад</v>
          </cell>
          <cell r="K2735" t="str">
            <v>UULS</v>
          </cell>
          <cell r="L2735" t="str">
            <v>UULA</v>
          </cell>
          <cell r="M2735">
            <v>20</v>
          </cell>
          <cell r="N2735">
            <v>26</v>
          </cell>
          <cell r="O2735" t="str">
            <v>Управління НБУ в Харків.обл</v>
          </cell>
        </row>
        <row r="2736">
          <cell r="A2736">
            <v>350192</v>
          </cell>
          <cell r="B2736">
            <v>300465</v>
          </cell>
          <cell r="D2736">
            <v>0</v>
          </cell>
          <cell r="E2736">
            <v>6</v>
          </cell>
          <cell r="F2736">
            <v>0</v>
          </cell>
          <cell r="G2736" t="str">
            <v>6</v>
          </cell>
          <cell r="H2736">
            <v>624</v>
          </cell>
          <cell r="I2736" t="str">
            <v>ФЛОЗІВСЬКЕ ВІДДІЛЕННЯ ВАТОЩАД М.ЛОЗОВА</v>
          </cell>
          <cell r="J2736" t="str">
            <v>ФЛозівське відділеннВАТОщад</v>
          </cell>
          <cell r="K2736" t="str">
            <v>UULT</v>
          </cell>
          <cell r="L2736" t="str">
            <v>UULA</v>
          </cell>
          <cell r="M2736">
            <v>20</v>
          </cell>
          <cell r="N2736">
            <v>26</v>
          </cell>
          <cell r="O2736" t="str">
            <v>Управління НБУ в Харків.обл</v>
          </cell>
        </row>
        <row r="2737">
          <cell r="A2737">
            <v>350222</v>
          </cell>
          <cell r="B2737">
            <v>300465</v>
          </cell>
          <cell r="D2737">
            <v>0</v>
          </cell>
          <cell r="E2737">
            <v>6</v>
          </cell>
          <cell r="F2737">
            <v>0</v>
          </cell>
          <cell r="G2737" t="str">
            <v>6</v>
          </cell>
          <cell r="H2737">
            <v>611</v>
          </cell>
          <cell r="I2737" t="str">
            <v>ФЧУГУЇВСЬКЕ ВІДДІЛЕНН ВАТОЩАД М.ЧУГУЇВ</v>
          </cell>
          <cell r="J2737" t="str">
            <v>ФЧугуївське відділенВАТОщад</v>
          </cell>
          <cell r="K2737" t="str">
            <v>UULW</v>
          </cell>
          <cell r="L2737" t="str">
            <v>UULA</v>
          </cell>
          <cell r="M2737">
            <v>20</v>
          </cell>
          <cell r="N2737">
            <v>26</v>
          </cell>
          <cell r="O2737" t="str">
            <v>Управління НБУ в Харків.обл</v>
          </cell>
        </row>
        <row r="2738">
          <cell r="A2738">
            <v>350288</v>
          </cell>
          <cell r="B2738">
            <v>300465</v>
          </cell>
          <cell r="D2738">
            <v>0</v>
          </cell>
          <cell r="E2738">
            <v>6</v>
          </cell>
          <cell r="F2738">
            <v>0</v>
          </cell>
          <cell r="G2738" t="str">
            <v>6</v>
          </cell>
          <cell r="H2738">
            <v>620</v>
          </cell>
          <cell r="I2738" t="str">
            <v>ФХАРКІВСЬКЕ ВІДДІЛЕНН ВАТОЩАД М.ХАРКІВ</v>
          </cell>
          <cell r="J2738" t="str">
            <v>ФХарківське відділенВАТОщад</v>
          </cell>
          <cell r="K2738" t="str">
            <v>UUMC</v>
          </cell>
          <cell r="L2738" t="str">
            <v>UULA</v>
          </cell>
          <cell r="M2738">
            <v>20</v>
          </cell>
          <cell r="N2738">
            <v>26</v>
          </cell>
          <cell r="O2738" t="str">
            <v>Управління НБУ в Харків.обл</v>
          </cell>
        </row>
        <row r="2739">
          <cell r="A2739">
            <v>350385</v>
          </cell>
          <cell r="B2739">
            <v>334851</v>
          </cell>
          <cell r="D2739">
            <v>0</v>
          </cell>
          <cell r="E2739">
            <v>115</v>
          </cell>
          <cell r="F2739">
            <v>0</v>
          </cell>
          <cell r="G2739" t="str">
            <v>8</v>
          </cell>
          <cell r="H2739">
            <v>744</v>
          </cell>
          <cell r="I2739" t="str">
            <v>ФІЛІЯ ЗАТ "ПУМБ" В М.ХАРКОВІ</v>
          </cell>
          <cell r="J2739" t="str">
            <v>Філія ПУМБ в м. Харкові</v>
          </cell>
          <cell r="K2739" t="str">
            <v>UUJU</v>
          </cell>
          <cell r="L2739" t="str">
            <v>UUJU</v>
          </cell>
          <cell r="M2739">
            <v>20</v>
          </cell>
          <cell r="N2739">
            <v>4</v>
          </cell>
          <cell r="O2739" t="str">
            <v>Управління НБУ в Харків.обл</v>
          </cell>
        </row>
        <row r="2740">
          <cell r="A2740">
            <v>350415</v>
          </cell>
          <cell r="B2740">
            <v>325912</v>
          </cell>
          <cell r="D2740">
            <v>0</v>
          </cell>
          <cell r="E2740">
            <v>88</v>
          </cell>
          <cell r="F2740">
            <v>0</v>
          </cell>
          <cell r="G2740" t="str">
            <v>B</v>
          </cell>
          <cell r="H2740">
            <v>702</v>
          </cell>
          <cell r="I2740" t="str">
            <v>Харківська філія ВАТ "КРЕДОБАНК"</v>
          </cell>
          <cell r="J2740" t="str">
            <v>ХарківськаФ.ВАТ "КРЕДОБАНК"</v>
          </cell>
          <cell r="K2740" t="str">
            <v>UUKG</v>
          </cell>
          <cell r="L2740" t="str">
            <v>UUKG</v>
          </cell>
          <cell r="M2740">
            <v>20</v>
          </cell>
          <cell r="N2740">
            <v>13</v>
          </cell>
          <cell r="O2740" t="str">
            <v>Управління НБУ в Харків.обл</v>
          </cell>
        </row>
        <row r="2741">
          <cell r="A2741">
            <v>350448</v>
          </cell>
          <cell r="B2741">
            <v>320478</v>
          </cell>
          <cell r="D2741">
            <v>0</v>
          </cell>
          <cell r="E2741">
            <v>274</v>
          </cell>
          <cell r="F2741">
            <v>0</v>
          </cell>
          <cell r="G2741" t="str">
            <v>8</v>
          </cell>
          <cell r="H2741">
            <v>721</v>
          </cell>
          <cell r="I2741" t="str">
            <v>ХАР.ФІЛІЯ ВАТ АБ "УКРГАЗБАНК",М.ХАРКІВ</v>
          </cell>
          <cell r="J2741" t="str">
            <v>ХФ ВАТ АБ "УКРГАЗБАНК"</v>
          </cell>
          <cell r="K2741" t="str">
            <v>UUKI</v>
          </cell>
          <cell r="L2741" t="str">
            <v>UUKI</v>
          </cell>
          <cell r="M2741">
            <v>20</v>
          </cell>
          <cell r="N2741">
            <v>26</v>
          </cell>
          <cell r="O2741" t="str">
            <v>Управління НБУ в Харків.обл</v>
          </cell>
        </row>
        <row r="2742">
          <cell r="A2742">
            <v>350459</v>
          </cell>
          <cell r="B2742">
            <v>351607</v>
          </cell>
          <cell r="D2742">
            <v>0</v>
          </cell>
          <cell r="E2742">
            <v>123</v>
          </cell>
          <cell r="F2742">
            <v>0</v>
          </cell>
          <cell r="G2742" t="str">
            <v>8</v>
          </cell>
          <cell r="H2742">
            <v>706</v>
          </cell>
          <cell r="I2742" t="str">
            <v>ФІЛІЯ №6 БАНКУ "ГРАНТ", СОЛОНІЦЕВКА</v>
          </cell>
          <cell r="J2742" t="str">
            <v>Ф-я N6 АСУБ "Грант"</v>
          </cell>
          <cell r="K2742" t="str">
            <v>UUKJ</v>
          </cell>
          <cell r="L2742" t="str">
            <v>UUKJ</v>
          </cell>
          <cell r="M2742">
            <v>20</v>
          </cell>
          <cell r="N2742">
            <v>20</v>
          </cell>
          <cell r="O2742" t="str">
            <v>Управління НБУ в Харків.обл</v>
          </cell>
        </row>
        <row r="2743">
          <cell r="A2743">
            <v>350578</v>
          </cell>
          <cell r="B2743">
            <v>322711</v>
          </cell>
          <cell r="D2743">
            <v>0</v>
          </cell>
          <cell r="E2743">
            <v>238</v>
          </cell>
          <cell r="F2743">
            <v>0</v>
          </cell>
          <cell r="G2743" t="str">
            <v>8</v>
          </cell>
          <cell r="H2743">
            <v>705</v>
          </cell>
          <cell r="I2743" t="str">
            <v>ХФ АБ "СИНТЕЗ", М.ХАРКІВ</v>
          </cell>
          <cell r="J2743" t="str">
            <v>ХФ АБ "Синтез", м.Харків</v>
          </cell>
          <cell r="K2743" t="str">
            <v>UUKE</v>
          </cell>
          <cell r="L2743" t="str">
            <v>UUKE</v>
          </cell>
          <cell r="M2743">
            <v>20</v>
          </cell>
          <cell r="N2743">
            <v>26</v>
          </cell>
          <cell r="O2743" t="str">
            <v>Управління НБУ в Харків.обл</v>
          </cell>
        </row>
        <row r="2744">
          <cell r="A2744">
            <v>350589</v>
          </cell>
          <cell r="B2744">
            <v>300335</v>
          </cell>
          <cell r="D2744">
            <v>0</v>
          </cell>
          <cell r="E2744">
            <v>36</v>
          </cell>
          <cell r="F2744">
            <v>0</v>
          </cell>
          <cell r="G2744" t="str">
            <v>7</v>
          </cell>
          <cell r="H2744">
            <v>748</v>
          </cell>
          <cell r="I2744" t="str">
            <v>ХОД "РАЙФФАЙЗЕН БАНК АВАЛЬ", М.ХАРКІВ</v>
          </cell>
          <cell r="J2744" t="str">
            <v>ХОД "Райффайзен Банк Аваль"</v>
          </cell>
          <cell r="K2744" t="str">
            <v>UUKF</v>
          </cell>
          <cell r="L2744" t="str">
            <v>UUKF</v>
          </cell>
          <cell r="M2744">
            <v>20</v>
          </cell>
          <cell r="N2744">
            <v>26</v>
          </cell>
          <cell r="O2744" t="str">
            <v>Управління НБУ в Харків.обл</v>
          </cell>
        </row>
        <row r="2745">
          <cell r="A2745">
            <v>350619</v>
          </cell>
          <cell r="B2745">
            <v>300614</v>
          </cell>
          <cell r="D2745">
            <v>0</v>
          </cell>
          <cell r="E2745">
            <v>171</v>
          </cell>
          <cell r="F2745">
            <v>0</v>
          </cell>
          <cell r="G2745" t="str">
            <v>8</v>
          </cell>
          <cell r="H2745">
            <v>719</v>
          </cell>
          <cell r="I2745" t="str">
            <v>Ф."ХАР.ДИР"АТ"ІНДЕКС-БАНК" В М.ХАРКІВ</v>
          </cell>
          <cell r="J2745" t="str">
            <v>Ф"Харків.Дир." АТ"ІНДЕКС-Б"</v>
          </cell>
          <cell r="K2745" t="str">
            <v>UUKR</v>
          </cell>
          <cell r="L2745" t="str">
            <v>UUKR</v>
          </cell>
          <cell r="M2745">
            <v>20</v>
          </cell>
          <cell r="N2745">
            <v>26</v>
          </cell>
          <cell r="O2745" t="str">
            <v>Управління НБУ в Харків.обл</v>
          </cell>
        </row>
        <row r="2746">
          <cell r="A2746">
            <v>350620</v>
          </cell>
          <cell r="B2746">
            <v>380537</v>
          </cell>
          <cell r="D2746">
            <v>0</v>
          </cell>
          <cell r="E2746">
            <v>76</v>
          </cell>
          <cell r="F2746">
            <v>0</v>
          </cell>
          <cell r="G2746" t="str">
            <v>B</v>
          </cell>
          <cell r="H2746">
            <v>707</v>
          </cell>
          <cell r="I2746" t="str">
            <v>ХАРКІВСЬКА ФІЛІЯ ВАТ"ВІЕЙБІБАНК"М.ХАРК</v>
          </cell>
          <cell r="J2746" t="str">
            <v>Харків.Ф.ВАТ"ВІЕЙБІБАНК"</v>
          </cell>
          <cell r="K2746" t="str">
            <v>UUKV</v>
          </cell>
          <cell r="L2746" t="str">
            <v>UUKV</v>
          </cell>
          <cell r="M2746">
            <v>20</v>
          </cell>
          <cell r="N2746">
            <v>26</v>
          </cell>
          <cell r="O2746" t="str">
            <v>Управління НБУ в Харків.обл</v>
          </cell>
        </row>
        <row r="2747">
          <cell r="A2747">
            <v>350631</v>
          </cell>
          <cell r="B2747">
            <v>321767</v>
          </cell>
          <cell r="D2747">
            <v>0</v>
          </cell>
          <cell r="E2747">
            <v>42</v>
          </cell>
          <cell r="F2747">
            <v>0</v>
          </cell>
          <cell r="G2747" t="str">
            <v>B</v>
          </cell>
          <cell r="H2747">
            <v>708</v>
          </cell>
          <cell r="I2747" t="str">
            <v>ХАРКІВСЬКА Ф ВАТ ВТБ БАНК, М.ХАРКІВ</v>
          </cell>
          <cell r="J2747" t="str">
            <v>Харківська Ф ВАТ ВТБ Банк</v>
          </cell>
          <cell r="K2747" t="str">
            <v>UUJR</v>
          </cell>
          <cell r="L2747" t="str">
            <v>UUJR</v>
          </cell>
          <cell r="M2747">
            <v>20</v>
          </cell>
          <cell r="N2747">
            <v>26</v>
          </cell>
          <cell r="O2747" t="str">
            <v>Управління НБУ в Харків.обл</v>
          </cell>
        </row>
        <row r="2748">
          <cell r="A2748">
            <v>350653</v>
          </cell>
          <cell r="B2748">
            <v>300926</v>
          </cell>
          <cell r="D2748">
            <v>0</v>
          </cell>
          <cell r="E2748">
            <v>899</v>
          </cell>
          <cell r="F2748">
            <v>0</v>
          </cell>
          <cell r="G2748" t="str">
            <v>8</v>
          </cell>
          <cell r="H2748">
            <v>885</v>
          </cell>
          <cell r="I2748" t="str">
            <v>ФАТ "УФГ" У М. ХАРКІВ</v>
          </cell>
          <cell r="J2748" t="str">
            <v>ФАТ "УФГ", м.Харків</v>
          </cell>
          <cell r="K2748" t="str">
            <v>UUW1</v>
          </cell>
          <cell r="L2748" t="str">
            <v>U1WF</v>
          </cell>
          <cell r="M2748">
            <v>20</v>
          </cell>
          <cell r="N2748">
            <v>26</v>
          </cell>
          <cell r="O2748" t="str">
            <v>Управління НБУ в Харків.обл</v>
          </cell>
        </row>
        <row r="2749">
          <cell r="A2749">
            <v>350686</v>
          </cell>
          <cell r="B2749">
            <v>321228</v>
          </cell>
          <cell r="D2749">
            <v>0</v>
          </cell>
          <cell r="E2749">
            <v>68</v>
          </cell>
          <cell r="F2749">
            <v>0</v>
          </cell>
          <cell r="G2749" t="str">
            <v>8</v>
          </cell>
          <cell r="H2749">
            <v>729</v>
          </cell>
          <cell r="I2749" t="str">
            <v>ХАРК.Ф. ТОВ "УКРПРОМБАНК", М.ХАРКІВ</v>
          </cell>
          <cell r="J2749" t="str">
            <v>Харків.ф.ТОВ"Укрпромбанк"</v>
          </cell>
          <cell r="K2749" t="str">
            <v>UUKU</v>
          </cell>
          <cell r="L2749" t="str">
            <v>UUKU</v>
          </cell>
          <cell r="M2749">
            <v>20</v>
          </cell>
          <cell r="N2749">
            <v>26</v>
          </cell>
          <cell r="O2749" t="str">
            <v>Управління НБУ в Харків.обл</v>
          </cell>
        </row>
        <row r="2750">
          <cell r="A2750">
            <v>350697</v>
          </cell>
          <cell r="B2750">
            <v>300131</v>
          </cell>
          <cell r="D2750">
            <v>0</v>
          </cell>
          <cell r="E2750">
            <v>17</v>
          </cell>
          <cell r="F2750">
            <v>0</v>
          </cell>
          <cell r="G2750" t="str">
            <v>8</v>
          </cell>
          <cell r="H2750">
            <v>704</v>
          </cell>
          <cell r="I2750" t="str">
            <v>Ф"СЛОБОЖАНСЬКЕРУ"ВАТ"Б"ФІН ТА КР"Харк</v>
          </cell>
          <cell r="J2750" t="str">
            <v>ФСлобожанськеРУ Б ФІН ТА КР</v>
          </cell>
          <cell r="K2750" t="str">
            <v>UUKM</v>
          </cell>
          <cell r="L2750" t="str">
            <v>UUKM</v>
          </cell>
          <cell r="M2750">
            <v>20</v>
          </cell>
          <cell r="N2750">
            <v>26</v>
          </cell>
          <cell r="O2750" t="str">
            <v>Управління НБУ в Харків.обл</v>
          </cell>
        </row>
        <row r="2751">
          <cell r="A2751">
            <v>350705</v>
          </cell>
          <cell r="B2751">
            <v>320702</v>
          </cell>
          <cell r="D2751">
            <v>0</v>
          </cell>
          <cell r="E2751">
            <v>277</v>
          </cell>
          <cell r="F2751">
            <v>0</v>
          </cell>
          <cell r="G2751" t="str">
            <v>8</v>
          </cell>
          <cell r="H2751">
            <v>715</v>
          </cell>
          <cell r="I2751" t="str">
            <v>ФАКБ"НАЦ. КРЕДИТ" В М.БАЛАКЛІЯ</v>
          </cell>
          <cell r="J2751" t="str">
            <v>ФАКБ "НК" в м.Балаклія</v>
          </cell>
          <cell r="K2751" t="str">
            <v>UUKN</v>
          </cell>
          <cell r="L2751" t="str">
            <v>UUKN</v>
          </cell>
          <cell r="M2751">
            <v>20</v>
          </cell>
          <cell r="N2751">
            <v>26</v>
          </cell>
          <cell r="O2751" t="str">
            <v>Управління НБУ в Харків.обл</v>
          </cell>
        </row>
        <row r="2752">
          <cell r="A2752">
            <v>350716</v>
          </cell>
          <cell r="B2752">
            <v>322959</v>
          </cell>
          <cell r="D2752">
            <v>0</v>
          </cell>
          <cell r="E2752">
            <v>262</v>
          </cell>
          <cell r="F2752">
            <v>0</v>
          </cell>
          <cell r="G2752" t="str">
            <v>8</v>
          </cell>
          <cell r="H2752">
            <v>716</v>
          </cell>
          <cell r="I2752" t="str">
            <v>ХАРКІВ. Ф-Я АБ"ЕКСПРЕС-БАНК", М.ХАРКІВ</v>
          </cell>
          <cell r="J2752" t="str">
            <v>Харківська філ.АБ "Експр-Б"</v>
          </cell>
          <cell r="K2752" t="str">
            <v>UUKO</v>
          </cell>
          <cell r="L2752" t="str">
            <v>UUKO</v>
          </cell>
          <cell r="M2752">
            <v>20</v>
          </cell>
          <cell r="N2752">
            <v>26</v>
          </cell>
          <cell r="O2752" t="str">
            <v>Управління НБУ в Харків.обл</v>
          </cell>
        </row>
        <row r="2753">
          <cell r="A2753">
            <v>350727</v>
          </cell>
          <cell r="B2753">
            <v>300863</v>
          </cell>
          <cell r="D2753">
            <v>0</v>
          </cell>
          <cell r="E2753">
            <v>289</v>
          </cell>
          <cell r="F2753">
            <v>0</v>
          </cell>
          <cell r="G2753" t="str">
            <v>9</v>
          </cell>
          <cell r="H2753">
            <v>720</v>
          </cell>
          <cell r="I2753" t="str">
            <v>ХАРКІВ.Ф ВАТ "КРЕДИТПРОМБАНК",М.ХАРКІВ</v>
          </cell>
          <cell r="J2753" t="str">
            <v>ХФ ВАТ "КРЕДИТПРОМБАНК"</v>
          </cell>
          <cell r="K2753" t="str">
            <v>UUKQ</v>
          </cell>
          <cell r="L2753" t="str">
            <v>UUKQ</v>
          </cell>
          <cell r="M2753">
            <v>20</v>
          </cell>
          <cell r="N2753">
            <v>26</v>
          </cell>
          <cell r="O2753" t="str">
            <v>Управління НБУ в Харків.обл</v>
          </cell>
        </row>
        <row r="2754">
          <cell r="A2754">
            <v>350749</v>
          </cell>
          <cell r="B2754">
            <v>300658</v>
          </cell>
          <cell r="D2754">
            <v>0</v>
          </cell>
          <cell r="E2754">
            <v>251</v>
          </cell>
          <cell r="F2754">
            <v>0</v>
          </cell>
          <cell r="G2754" t="str">
            <v>B</v>
          </cell>
          <cell r="H2754">
            <v>722</v>
          </cell>
          <cell r="I2754" t="str">
            <v>ХФ ВАТ "ПІРЕУС БАНК МКБ", М.ХАРКІВ</v>
          </cell>
          <cell r="J2754" t="str">
            <v>ХФ ВАТ "ПІРЕУС БАНК МКБ"</v>
          </cell>
          <cell r="K2754" t="str">
            <v>UUKY</v>
          </cell>
          <cell r="L2754" t="str">
            <v>UUKY</v>
          </cell>
          <cell r="M2754">
            <v>20</v>
          </cell>
          <cell r="N2754">
            <v>26</v>
          </cell>
          <cell r="O2754" t="str">
            <v>Управління НБУ в Харків.обл</v>
          </cell>
        </row>
        <row r="2755">
          <cell r="A2755">
            <v>350750</v>
          </cell>
          <cell r="B2755">
            <v>300528</v>
          </cell>
          <cell r="D2755">
            <v>0</v>
          </cell>
          <cell r="E2755">
            <v>296</v>
          </cell>
          <cell r="F2755">
            <v>0</v>
          </cell>
          <cell r="G2755" t="str">
            <v>F</v>
          </cell>
          <cell r="H2755">
            <v>710</v>
          </cell>
          <cell r="I2755" t="str">
            <v>ФІЛІЯ ЗАТ "ОТП БАНК" В М.ХАРКІВ</v>
          </cell>
          <cell r="J2755" t="str">
            <v>Філія ЗАТ "ОТП Банк"</v>
          </cell>
          <cell r="K2755" t="str">
            <v>UUKZ</v>
          </cell>
          <cell r="L2755" t="str">
            <v>UUKZ</v>
          </cell>
          <cell r="M2755">
            <v>20</v>
          </cell>
          <cell r="N2755">
            <v>26</v>
          </cell>
          <cell r="O2755" t="str">
            <v>Управління НБУ в Харків.обл</v>
          </cell>
        </row>
        <row r="2756">
          <cell r="A2756">
            <v>350761</v>
          </cell>
          <cell r="B2756">
            <v>328209</v>
          </cell>
          <cell r="D2756">
            <v>0</v>
          </cell>
          <cell r="E2756">
            <v>106</v>
          </cell>
          <cell r="F2756">
            <v>0</v>
          </cell>
          <cell r="G2756" t="str">
            <v>8</v>
          </cell>
          <cell r="H2756">
            <v>724</v>
          </cell>
          <cell r="I2756" t="str">
            <v>ФІЛІЯ АБ "ПІВДЕННИЙ" В М.ХАРКІВ</v>
          </cell>
          <cell r="J2756" t="str">
            <v>ФАБ "Південний" в м.Харків</v>
          </cell>
          <cell r="K2756" t="str">
            <v>UUNB</v>
          </cell>
          <cell r="L2756" t="str">
            <v>UUNB</v>
          </cell>
          <cell r="M2756">
            <v>20</v>
          </cell>
          <cell r="N2756">
            <v>15</v>
          </cell>
          <cell r="O2756" t="str">
            <v>Управління НБУ в Харків.обл</v>
          </cell>
        </row>
        <row r="2757">
          <cell r="A2757">
            <v>350772</v>
          </cell>
          <cell r="B2757">
            <v>322948</v>
          </cell>
          <cell r="D2757">
            <v>0</v>
          </cell>
          <cell r="E2757">
            <v>248</v>
          </cell>
          <cell r="F2757">
            <v>0</v>
          </cell>
          <cell r="G2757" t="str">
            <v>B</v>
          </cell>
          <cell r="H2757">
            <v>725</v>
          </cell>
          <cell r="I2757" t="str">
            <v>ХАРКІВСЬКА ФАКБ "ФОРУМ" М.ХАРКІВ</v>
          </cell>
          <cell r="J2757" t="str">
            <v>Харківська ФАКБ "Форум"</v>
          </cell>
          <cell r="K2757" t="str">
            <v>UUNE</v>
          </cell>
          <cell r="L2757" t="str">
            <v>UUNE</v>
          </cell>
          <cell r="M2757">
            <v>20</v>
          </cell>
          <cell r="N2757">
            <v>26</v>
          </cell>
          <cell r="O2757" t="str">
            <v>Управління НБУ в Харків.обл</v>
          </cell>
        </row>
        <row r="2758">
          <cell r="A2758">
            <v>350783</v>
          </cell>
          <cell r="B2758">
            <v>300506</v>
          </cell>
          <cell r="D2758">
            <v>0</v>
          </cell>
          <cell r="E2758">
            <v>290</v>
          </cell>
          <cell r="F2758">
            <v>0</v>
          </cell>
          <cell r="G2758" t="str">
            <v>8</v>
          </cell>
          <cell r="H2758">
            <v>700</v>
          </cell>
          <cell r="I2758" t="str">
            <v>Ф ВАТ "ПЕРШИЙ ІНВЕСТИЦ. БАНК" М.ХАРКІВ</v>
          </cell>
          <cell r="J2758" t="str">
            <v>Ф ВАТ "ПершІнвБ"в м.Харкові</v>
          </cell>
          <cell r="K2758" t="str">
            <v>UUNN</v>
          </cell>
          <cell r="L2758" t="str">
            <v>UUNN</v>
          </cell>
          <cell r="M2758">
            <v>20</v>
          </cell>
          <cell r="N2758">
            <v>26</v>
          </cell>
          <cell r="O2758" t="str">
            <v>Управління НБУ в Харків.обл</v>
          </cell>
        </row>
        <row r="2759">
          <cell r="A2759">
            <v>350794</v>
          </cell>
          <cell r="B2759">
            <v>328384</v>
          </cell>
          <cell r="D2759">
            <v>0</v>
          </cell>
          <cell r="E2759">
            <v>258</v>
          </cell>
          <cell r="F2759">
            <v>0</v>
          </cell>
          <cell r="G2759" t="str">
            <v>8</v>
          </cell>
          <cell r="H2759">
            <v>727</v>
          </cell>
          <cell r="I2759" t="str">
            <v>ФІЛІЯ АКБ "ІМЕКСБАНК" У М. ХАРКОВІ</v>
          </cell>
          <cell r="J2759" t="str">
            <v>ХАРКІВСФ АКБ "ІМЕКСБАНК"</v>
          </cell>
          <cell r="K2759" t="str">
            <v>UUNJ</v>
          </cell>
          <cell r="L2759" t="str">
            <v>UUNJ</v>
          </cell>
          <cell r="M2759">
            <v>20</v>
          </cell>
          <cell r="N2759">
            <v>15</v>
          </cell>
          <cell r="O2759" t="str">
            <v>Управління НБУ в Харків.обл</v>
          </cell>
        </row>
        <row r="2760">
          <cell r="A2760">
            <v>350802</v>
          </cell>
          <cell r="B2760">
            <v>320940</v>
          </cell>
          <cell r="D2760">
            <v>0</v>
          </cell>
          <cell r="E2760">
            <v>43</v>
          </cell>
          <cell r="F2760">
            <v>0</v>
          </cell>
          <cell r="G2760" t="str">
            <v>8</v>
          </cell>
          <cell r="H2760">
            <v>839</v>
          </cell>
          <cell r="I2760" t="str">
            <v>ФІЛІЯ АБ "АВТОЗАЗБАНК" В М.ХАРКІВ</v>
          </cell>
          <cell r="J2760" t="str">
            <v>Ф АБ"АвтоЗАЗбанк"в м.Харків</v>
          </cell>
          <cell r="K2760" t="str">
            <v>UUNL</v>
          </cell>
          <cell r="L2760" t="str">
            <v>UUNL</v>
          </cell>
          <cell r="M2760">
            <v>20</v>
          </cell>
          <cell r="N2760">
            <v>26</v>
          </cell>
          <cell r="O2760" t="str">
            <v>Управління НБУ в Харків.обл</v>
          </cell>
        </row>
        <row r="2761">
          <cell r="A2761">
            <v>350813</v>
          </cell>
          <cell r="B2761">
            <v>335946</v>
          </cell>
          <cell r="D2761">
            <v>0</v>
          </cell>
          <cell r="E2761">
            <v>45</v>
          </cell>
          <cell r="F2761">
            <v>0</v>
          </cell>
          <cell r="G2761" t="str">
            <v>8</v>
          </cell>
          <cell r="H2761">
            <v>503</v>
          </cell>
          <cell r="I2761" t="str">
            <v>Х.ФВАТ КБ "ПІВДЕНКОМБАНК",М.Харків</v>
          </cell>
          <cell r="J2761" t="str">
            <v>Х.ФВАТ КБ "ПІВДЕНКОМБАНК"</v>
          </cell>
          <cell r="K2761" t="str">
            <v>UUFD</v>
          </cell>
          <cell r="L2761" t="str">
            <v>UUFD</v>
          </cell>
          <cell r="M2761">
            <v>20</v>
          </cell>
          <cell r="N2761">
            <v>4</v>
          </cell>
          <cell r="O2761" t="str">
            <v>Управління НБУ в Харків.обл</v>
          </cell>
        </row>
        <row r="2762">
          <cell r="A2762">
            <v>350824</v>
          </cell>
          <cell r="B2762">
            <v>300272</v>
          </cell>
          <cell r="D2762">
            <v>0</v>
          </cell>
          <cell r="E2762">
            <v>31</v>
          </cell>
          <cell r="F2762">
            <v>0</v>
          </cell>
          <cell r="G2762" t="str">
            <v>B</v>
          </cell>
          <cell r="H2762">
            <v>803</v>
          </cell>
          <cell r="I2762" t="str">
            <v>ФІЛІЯ АБ "ЕНЕРГОБАНК" М.ХАРКІВ</v>
          </cell>
          <cell r="J2762" t="str">
            <v>ФАБ "Енергобанк" м.Харків</v>
          </cell>
          <cell r="K2762" t="str">
            <v>UUFE</v>
          </cell>
          <cell r="L2762" t="str">
            <v>UUFE</v>
          </cell>
          <cell r="M2762">
            <v>20</v>
          </cell>
          <cell r="N2762">
            <v>26</v>
          </cell>
          <cell r="O2762" t="str">
            <v>Управління НБУ в Харків.обл</v>
          </cell>
        </row>
        <row r="2763">
          <cell r="A2763">
            <v>350880</v>
          </cell>
          <cell r="B2763">
            <v>300670</v>
          </cell>
          <cell r="D2763">
            <v>0</v>
          </cell>
          <cell r="E2763">
            <v>202</v>
          </cell>
          <cell r="F2763">
            <v>0</v>
          </cell>
          <cell r="G2763" t="str">
            <v>8</v>
          </cell>
          <cell r="H2763">
            <v>723</v>
          </cell>
          <cell r="I2763" t="str">
            <v>ХАРЬКІВСЬКА ФВАТ КБ"ХРЕЩАТИК",М.ХАРКІВ</v>
          </cell>
          <cell r="J2763" t="str">
            <v>Харківська ФВАТКБ"Хрещатик"</v>
          </cell>
          <cell r="K2763" t="str">
            <v>UUNI</v>
          </cell>
          <cell r="L2763" t="str">
            <v>UUNI</v>
          </cell>
          <cell r="M2763">
            <v>20</v>
          </cell>
          <cell r="N2763">
            <v>26</v>
          </cell>
          <cell r="O2763" t="str">
            <v>Управління НБУ в Харків.обл</v>
          </cell>
        </row>
        <row r="2764">
          <cell r="A2764">
            <v>350910</v>
          </cell>
          <cell r="B2764">
            <v>300249</v>
          </cell>
          <cell r="D2764">
            <v>0</v>
          </cell>
          <cell r="E2764">
            <v>37</v>
          </cell>
          <cell r="F2764">
            <v>0</v>
          </cell>
          <cell r="G2764" t="str">
            <v>8</v>
          </cell>
          <cell r="H2764">
            <v>749</v>
          </cell>
          <cell r="I2764" t="str">
            <v>ХАРКІВСЬКА ФАБ "БРОКБІЗНЕСБАНК"</v>
          </cell>
          <cell r="J2764" t="str">
            <v>Харківська ФАБ"БРОКБІЗНЕСБ"</v>
          </cell>
          <cell r="K2764" t="str">
            <v>UUNK</v>
          </cell>
          <cell r="L2764" t="str">
            <v>UUNK</v>
          </cell>
          <cell r="M2764">
            <v>20</v>
          </cell>
          <cell r="N2764">
            <v>26</v>
          </cell>
          <cell r="O2764" t="str">
            <v>Управління НБУ в Харків.обл</v>
          </cell>
        </row>
        <row r="2765">
          <cell r="A2765">
            <v>351005</v>
          </cell>
          <cell r="B2765">
            <v>351005</v>
          </cell>
          <cell r="C2765" t="str">
            <v>АКІБ "УКРСИББАНК"</v>
          </cell>
          <cell r="D2765">
            <v>136</v>
          </cell>
          <cell r="E2765">
            <v>136</v>
          </cell>
          <cell r="F2765">
            <v>0</v>
          </cell>
          <cell r="G2765" t="str">
            <v>C</v>
          </cell>
          <cell r="H2765">
            <v>728</v>
          </cell>
          <cell r="I2765" t="str">
            <v>АКЦ.-КОМ.ІННОВ.БАНК"УКРСИББАНК",ХАРКІВ</v>
          </cell>
          <cell r="J2765" t="str">
            <v>АКІБ "УКРСИББАНК"</v>
          </cell>
          <cell r="K2765" t="str">
            <v>UUKP</v>
          </cell>
          <cell r="L2765" t="str">
            <v>UUKP</v>
          </cell>
          <cell r="M2765">
            <v>20</v>
          </cell>
          <cell r="N2765">
            <v>20</v>
          </cell>
          <cell r="O2765" t="str">
            <v>Управління НБУ в Харків.обл</v>
          </cell>
        </row>
        <row r="2766">
          <cell r="A2766">
            <v>351016</v>
          </cell>
          <cell r="B2766">
            <v>300023</v>
          </cell>
          <cell r="D2766">
            <v>0</v>
          </cell>
          <cell r="E2766">
            <v>5</v>
          </cell>
          <cell r="F2766">
            <v>0</v>
          </cell>
          <cell r="G2766" t="str">
            <v>5</v>
          </cell>
          <cell r="H2766">
            <v>501</v>
          </cell>
          <cell r="I2766" t="str">
            <v>ХАРК.ОБЛ.ФІЛІЯ АКБ"УКРСОЦБАНК"М.ХАРКІВ</v>
          </cell>
          <cell r="J2766" t="str">
            <v>ХОФ АКБ "Укрсоцбанк"</v>
          </cell>
          <cell r="K2766" t="str">
            <v>UUCA</v>
          </cell>
          <cell r="L2766" t="str">
            <v>UUCA</v>
          </cell>
          <cell r="M2766">
            <v>20</v>
          </cell>
          <cell r="N2766">
            <v>26</v>
          </cell>
          <cell r="O2766" t="str">
            <v>Управління НБУ в Харків.обл</v>
          </cell>
        </row>
        <row r="2767">
          <cell r="A2767">
            <v>351210</v>
          </cell>
          <cell r="B2767">
            <v>300012</v>
          </cell>
          <cell r="D2767">
            <v>0</v>
          </cell>
          <cell r="E2767">
            <v>3</v>
          </cell>
          <cell r="F2767">
            <v>0</v>
          </cell>
          <cell r="G2767" t="str">
            <v>3</v>
          </cell>
          <cell r="H2767">
            <v>329</v>
          </cell>
          <cell r="I2767" t="str">
            <v>Ф."В.ПІБ В СМТ.КОМСОМОЛЬСЬКЕ ХАРК.ОБЛ"</v>
          </cell>
          <cell r="J2767" t="str">
            <v>Ф."ВІД.ПІБ В СМТ.КОМСОМ.ХАР</v>
          </cell>
          <cell r="K2767" t="str">
            <v>UUAP</v>
          </cell>
          <cell r="L2767" t="str">
            <v>UUA0</v>
          </cell>
          <cell r="M2767">
            <v>20</v>
          </cell>
          <cell r="N2767">
            <v>26</v>
          </cell>
          <cell r="O2767" t="str">
            <v>Управління НБУ в Харків.обл</v>
          </cell>
        </row>
        <row r="2768">
          <cell r="A2768">
            <v>351243</v>
          </cell>
          <cell r="B2768">
            <v>300142</v>
          </cell>
          <cell r="D2768">
            <v>0</v>
          </cell>
          <cell r="E2768">
            <v>18</v>
          </cell>
          <cell r="F2768">
            <v>0</v>
          </cell>
          <cell r="G2768" t="str">
            <v>8</v>
          </cell>
          <cell r="H2768">
            <v>784</v>
          </cell>
          <cell r="I2768" t="str">
            <v>ХАРКІВСЬКА ФАТ"УКРІНБАНК" М.ХАРКІВ</v>
          </cell>
          <cell r="J2768" t="str">
            <v>Харківська ФАТ"Укрінбанк"</v>
          </cell>
          <cell r="K2768" t="str">
            <v>UUIQ</v>
          </cell>
          <cell r="L2768" t="str">
            <v>UUIQ</v>
          </cell>
          <cell r="M2768">
            <v>20</v>
          </cell>
          <cell r="N2768">
            <v>26</v>
          </cell>
          <cell r="O2768" t="str">
            <v>Управління НБУ в Харків.обл</v>
          </cell>
        </row>
        <row r="2769">
          <cell r="A2769">
            <v>351254</v>
          </cell>
          <cell r="B2769">
            <v>351254</v>
          </cell>
          <cell r="C2769" t="str">
            <v>АКРБ "РЕГІОН-БАНК"</v>
          </cell>
          <cell r="D2769">
            <v>128</v>
          </cell>
          <cell r="E2769">
            <v>128</v>
          </cell>
          <cell r="F2769">
            <v>0</v>
          </cell>
          <cell r="G2769" t="str">
            <v>8</v>
          </cell>
          <cell r="H2769">
            <v>798</v>
          </cell>
          <cell r="I2769" t="str">
            <v>АК РЕГ. БАНК  "РЕГІОН-БАНК", ХАРКІВ</v>
          </cell>
          <cell r="J2769" t="str">
            <v>АКРБ "РЕГІОН-БАНК"</v>
          </cell>
          <cell r="K2769" t="str">
            <v>UUIH</v>
          </cell>
          <cell r="L2769" t="str">
            <v>UUIH</v>
          </cell>
          <cell r="M2769">
            <v>20</v>
          </cell>
          <cell r="N2769">
            <v>20</v>
          </cell>
          <cell r="O2769" t="str">
            <v>Управління НБУ в Харків.обл</v>
          </cell>
        </row>
        <row r="2770">
          <cell r="A2770">
            <v>351362</v>
          </cell>
          <cell r="B2770">
            <v>300012</v>
          </cell>
          <cell r="D2770">
            <v>0</v>
          </cell>
          <cell r="E2770">
            <v>3</v>
          </cell>
          <cell r="F2770">
            <v>0</v>
          </cell>
          <cell r="G2770" t="str">
            <v>3</v>
          </cell>
          <cell r="H2770">
            <v>334</v>
          </cell>
          <cell r="I2770" t="str">
            <v>Ф."КОМІНТЕРНІВСЬКЕ ВІД.ПІБ В М.ХАРКІВ"</v>
          </cell>
          <cell r="J2770" t="str">
            <v>Ф."КОМІНТЕРН.ВІД.ПІБ В ХАР.</v>
          </cell>
          <cell r="K2770" t="str">
            <v>UUAJ</v>
          </cell>
          <cell r="L2770" t="str">
            <v>UUA0</v>
          </cell>
          <cell r="M2770">
            <v>20</v>
          </cell>
          <cell r="N2770">
            <v>26</v>
          </cell>
          <cell r="O2770" t="str">
            <v>Управління НБУ в Харків.обл</v>
          </cell>
        </row>
        <row r="2771">
          <cell r="A2771">
            <v>351447</v>
          </cell>
          <cell r="B2771">
            <v>300001</v>
          </cell>
          <cell r="D2771">
            <v>0</v>
          </cell>
          <cell r="E2771">
            <v>1</v>
          </cell>
          <cell r="F2771">
            <v>0</v>
          </cell>
          <cell r="G2771" t="str">
            <v>1</v>
          </cell>
          <cell r="H2771">
            <v>49</v>
          </cell>
          <cell r="I2771" t="str">
            <v>УПРАВЛІННЯ НБУ В ХАРКІВСЬКІЙ ОБЛАСТІ</v>
          </cell>
          <cell r="J2771" t="str">
            <v>Упр. НБУ в Харківській обл.</v>
          </cell>
          <cell r="K2771" t="str">
            <v>UUHA</v>
          </cell>
          <cell r="L2771" t="str">
            <v>UUH0</v>
          </cell>
          <cell r="M2771">
            <v>20</v>
          </cell>
          <cell r="N2771">
            <v>27</v>
          </cell>
          <cell r="O2771" t="str">
            <v>Управління НБУ в Харків.обл</v>
          </cell>
        </row>
        <row r="2772">
          <cell r="A2772">
            <v>351458</v>
          </cell>
          <cell r="B2772">
            <v>300012</v>
          </cell>
          <cell r="D2772">
            <v>0</v>
          </cell>
          <cell r="E2772">
            <v>3</v>
          </cell>
          <cell r="F2772">
            <v>0</v>
          </cell>
          <cell r="G2772" t="str">
            <v>3</v>
          </cell>
          <cell r="H2772">
            <v>343</v>
          </cell>
          <cell r="I2772" t="str">
            <v>Ф."ВІДДІЛ. ПРОМІНВЕСТБАНКУ, М. ХАРКІВ"</v>
          </cell>
          <cell r="J2772" t="str">
            <v>Ф."ВІДДІЛЕННЯ ПІБ,М.ХАРКІВ"</v>
          </cell>
          <cell r="K2772" t="str">
            <v>UUAA</v>
          </cell>
          <cell r="L2772" t="str">
            <v>UUA0</v>
          </cell>
          <cell r="M2772">
            <v>20</v>
          </cell>
          <cell r="N2772">
            <v>26</v>
          </cell>
          <cell r="O2772" t="str">
            <v>Управління НБУ в Харків.обл</v>
          </cell>
        </row>
        <row r="2773">
          <cell r="A2773">
            <v>351492</v>
          </cell>
          <cell r="B2773">
            <v>300012</v>
          </cell>
          <cell r="D2773">
            <v>0</v>
          </cell>
          <cell r="E2773">
            <v>3</v>
          </cell>
          <cell r="F2773">
            <v>0</v>
          </cell>
          <cell r="G2773" t="str">
            <v>3</v>
          </cell>
          <cell r="H2773">
            <v>347</v>
          </cell>
          <cell r="I2773" t="str">
            <v>Ф."ВІД.ПІБ В М.ІЗЮМ  ХАРКІВСЬКОЇ ОБЛ."</v>
          </cell>
          <cell r="J2773" t="str">
            <v>Ф."ВІД.ПІБ В М.ІЗЮМ ХАРКІВ.</v>
          </cell>
          <cell r="K2773" t="str">
            <v>UUAC</v>
          </cell>
          <cell r="L2773" t="str">
            <v>UUA0</v>
          </cell>
          <cell r="M2773">
            <v>20</v>
          </cell>
          <cell r="N2773">
            <v>26</v>
          </cell>
          <cell r="O2773" t="str">
            <v>Управління НБУ в Харків.обл</v>
          </cell>
        </row>
        <row r="2774">
          <cell r="A2774">
            <v>351511</v>
          </cell>
          <cell r="B2774">
            <v>300012</v>
          </cell>
          <cell r="D2774">
            <v>0</v>
          </cell>
          <cell r="E2774">
            <v>3</v>
          </cell>
          <cell r="F2774">
            <v>0</v>
          </cell>
          <cell r="G2774" t="str">
            <v>3</v>
          </cell>
          <cell r="H2774">
            <v>359</v>
          </cell>
          <cell r="I2774" t="str">
            <v>Ф."В.ПІБ В М.КУП`ЯНСЬК ХАРКІВСЬК.ОБЛ."</v>
          </cell>
          <cell r="J2774" t="str">
            <v>Ф."ВІД.ПІБ В М.КУП"ЯНСЬК"</v>
          </cell>
          <cell r="K2774" t="str">
            <v>UUAO</v>
          </cell>
          <cell r="L2774" t="str">
            <v>UUA0</v>
          </cell>
          <cell r="M2774">
            <v>20</v>
          </cell>
          <cell r="N2774">
            <v>26</v>
          </cell>
          <cell r="O2774" t="str">
            <v>Управління НБУ в Харків.обл</v>
          </cell>
        </row>
        <row r="2775">
          <cell r="A2775">
            <v>351522</v>
          </cell>
          <cell r="B2775">
            <v>300012</v>
          </cell>
          <cell r="D2775">
            <v>0</v>
          </cell>
          <cell r="E2775">
            <v>3</v>
          </cell>
          <cell r="F2775">
            <v>0</v>
          </cell>
          <cell r="G2775" t="str">
            <v>3</v>
          </cell>
          <cell r="H2775">
            <v>350</v>
          </cell>
          <cell r="I2775" t="str">
            <v>Ф."ВІД.ПІБ В М.ЛОЗОВА ХАРКІВСЬКОЇ ОБЛ"</v>
          </cell>
          <cell r="J2775" t="str">
            <v>Ф."ВІД.ПІБ В М.ЛОЗОВА ХАРК.</v>
          </cell>
          <cell r="K2775" t="str">
            <v>UUAI</v>
          </cell>
          <cell r="L2775" t="str">
            <v>UUA0</v>
          </cell>
          <cell r="M2775">
            <v>20</v>
          </cell>
          <cell r="N2775">
            <v>26</v>
          </cell>
          <cell r="O2775" t="str">
            <v>Управління НБУ в Харків.обл</v>
          </cell>
        </row>
        <row r="2776">
          <cell r="A2776">
            <v>351533</v>
          </cell>
          <cell r="B2776">
            <v>305299</v>
          </cell>
          <cell r="D2776">
            <v>0</v>
          </cell>
          <cell r="E2776">
            <v>46</v>
          </cell>
          <cell r="F2776">
            <v>0</v>
          </cell>
          <cell r="G2776" t="str">
            <v>A</v>
          </cell>
          <cell r="H2776">
            <v>797</v>
          </cell>
          <cell r="I2776" t="str">
            <v>ХАРКІВСЬКЕ ГРУ ПРИВАТБАНКУ, М.ХАРКІВ</v>
          </cell>
          <cell r="J2776" t="str">
            <v>ХАРКІВСЬКЕ ГРУ ПРИВАТБАНКУ</v>
          </cell>
          <cell r="K2776" t="str">
            <v>UUJN</v>
          </cell>
          <cell r="L2776" t="str">
            <v>UUJN</v>
          </cell>
          <cell r="M2776">
            <v>20</v>
          </cell>
          <cell r="N2776">
            <v>3</v>
          </cell>
          <cell r="O2776" t="str">
            <v>Управління НБУ в Харків.обл</v>
          </cell>
        </row>
        <row r="2777">
          <cell r="A2777">
            <v>351588</v>
          </cell>
          <cell r="B2777">
            <v>351588</v>
          </cell>
          <cell r="C2777" t="str">
            <v>ВАТ РЕАЛ БАНК</v>
          </cell>
          <cell r="D2777">
            <v>124</v>
          </cell>
          <cell r="E2777">
            <v>124</v>
          </cell>
          <cell r="F2777">
            <v>0</v>
          </cell>
          <cell r="G2777" t="str">
            <v>8</v>
          </cell>
          <cell r="H2777">
            <v>789</v>
          </cell>
          <cell r="I2777" t="str">
            <v>ВАТ РЕАЛ БАНК В М.ХАРКОВІ</v>
          </cell>
          <cell r="J2777" t="str">
            <v>ВАТ РЕАЛ БАНК</v>
          </cell>
          <cell r="K2777" t="str">
            <v>UUIE</v>
          </cell>
          <cell r="L2777" t="str">
            <v>UUIE</v>
          </cell>
          <cell r="M2777">
            <v>20</v>
          </cell>
          <cell r="N2777">
            <v>20</v>
          </cell>
          <cell r="O2777" t="str">
            <v>Управління НБУ в Харків.обл</v>
          </cell>
        </row>
        <row r="2778">
          <cell r="A2778">
            <v>351599</v>
          </cell>
          <cell r="B2778">
            <v>351760</v>
          </cell>
          <cell r="D2778">
            <v>0</v>
          </cell>
          <cell r="E2778">
            <v>144</v>
          </cell>
          <cell r="F2778">
            <v>0</v>
          </cell>
          <cell r="G2778" t="str">
            <v>8</v>
          </cell>
          <cell r="H2778">
            <v>780</v>
          </cell>
          <cell r="I2778" t="str">
            <v>ПЕРША ХАРКІВСЬКА ФАКБ"БАЗИС", М.ХАРКІВ</v>
          </cell>
          <cell r="J2778" t="str">
            <v>Перша Харківс.ФАКБ "БАЗИС"</v>
          </cell>
          <cell r="K2778" t="str">
            <v>UUIJ</v>
          </cell>
          <cell r="L2778" t="str">
            <v>UUIJ</v>
          </cell>
          <cell r="M2778">
            <v>20</v>
          </cell>
          <cell r="N2778">
            <v>20</v>
          </cell>
          <cell r="O2778" t="str">
            <v>Управління НБУ в Харків.обл</v>
          </cell>
        </row>
        <row r="2779">
          <cell r="A2779">
            <v>351607</v>
          </cell>
          <cell r="B2779">
            <v>351607</v>
          </cell>
          <cell r="C2779" t="str">
            <v>АСУБ "ГРАНТ"</v>
          </cell>
          <cell r="D2779">
            <v>123</v>
          </cell>
          <cell r="E2779">
            <v>123</v>
          </cell>
          <cell r="F2779">
            <v>0</v>
          </cell>
          <cell r="G2779" t="str">
            <v>8</v>
          </cell>
          <cell r="H2779">
            <v>788</v>
          </cell>
          <cell r="I2779" t="str">
            <v>АКЦ.СХІДНО-УКРАЇН.БАНК"ГРАНТ",М.ХАРКІВ</v>
          </cell>
          <cell r="J2779" t="str">
            <v>АСУБ "ГРАНТ"</v>
          </cell>
          <cell r="K2779" t="str">
            <v>UUIF</v>
          </cell>
          <cell r="L2779" t="str">
            <v>UUIF</v>
          </cell>
          <cell r="M2779">
            <v>20</v>
          </cell>
          <cell r="N2779">
            <v>20</v>
          </cell>
          <cell r="O2779" t="str">
            <v>Управління НБУ в Харків.обл</v>
          </cell>
        </row>
        <row r="2780">
          <cell r="A2780">
            <v>351618</v>
          </cell>
          <cell r="B2780">
            <v>322313</v>
          </cell>
          <cell r="D2780">
            <v>0</v>
          </cell>
          <cell r="E2780">
            <v>2</v>
          </cell>
          <cell r="F2780">
            <v>0</v>
          </cell>
          <cell r="G2780" t="str">
            <v>2</v>
          </cell>
          <cell r="H2780">
            <v>213</v>
          </cell>
          <cell r="I2780" t="str">
            <v>Ф-Я ВАТ "УКРЕКСІМБАНК", ХАРКІВ</v>
          </cell>
          <cell r="J2780" t="str">
            <v>Ф-я Укрексімбанк, Харків</v>
          </cell>
          <cell r="K2780" t="str">
            <v>UUGA</v>
          </cell>
          <cell r="L2780" t="str">
            <v>UUGA</v>
          </cell>
          <cell r="M2780">
            <v>20</v>
          </cell>
          <cell r="N2780">
            <v>26</v>
          </cell>
          <cell r="O2780" t="str">
            <v>Управління НБУ в Харків.обл</v>
          </cell>
        </row>
        <row r="2781">
          <cell r="A2781">
            <v>351629</v>
          </cell>
          <cell r="B2781">
            <v>351629</v>
          </cell>
          <cell r="C2781" t="str">
            <v>ВАТ "МЕГАБАНК"</v>
          </cell>
          <cell r="D2781">
            <v>126</v>
          </cell>
          <cell r="E2781">
            <v>126</v>
          </cell>
          <cell r="F2781">
            <v>0</v>
          </cell>
          <cell r="G2781" t="str">
            <v>8</v>
          </cell>
          <cell r="H2781">
            <v>793</v>
          </cell>
          <cell r="I2781" t="str">
            <v>ВАТ "МЕГАБАНК" У М.ХАРКІВ</v>
          </cell>
          <cell r="J2781" t="str">
            <v>ВАТ "МЕГАБАНК"</v>
          </cell>
          <cell r="K2781" t="str">
            <v>UUIA</v>
          </cell>
          <cell r="L2781" t="str">
            <v>UUIA</v>
          </cell>
          <cell r="M2781">
            <v>20</v>
          </cell>
          <cell r="N2781">
            <v>20</v>
          </cell>
          <cell r="O2781" t="str">
            <v>Управління НБУ в Харків.обл</v>
          </cell>
        </row>
        <row r="2782">
          <cell r="A2782">
            <v>351652</v>
          </cell>
          <cell r="B2782">
            <v>351652</v>
          </cell>
          <cell r="C2782" t="str">
            <v>ХАК  "ЗЕМБАНК"</v>
          </cell>
          <cell r="D2782">
            <v>125</v>
          </cell>
          <cell r="E2782">
            <v>125</v>
          </cell>
          <cell r="F2782">
            <v>0</v>
          </cell>
          <cell r="G2782" t="str">
            <v>8</v>
          </cell>
          <cell r="H2782">
            <v>796</v>
          </cell>
          <cell r="I2782" t="str">
            <v>ХАК "ЗЕМБАНК", М.ХАРКІВ</v>
          </cell>
          <cell r="J2782" t="str">
            <v>ХАК  "ЗЕМБАНК"</v>
          </cell>
          <cell r="K2782" t="str">
            <v>UUIG</v>
          </cell>
          <cell r="L2782" t="str">
            <v>UUIG</v>
          </cell>
          <cell r="M2782">
            <v>20</v>
          </cell>
          <cell r="N2782">
            <v>20</v>
          </cell>
          <cell r="O2782" t="str">
            <v>Управління НБУ в Харків.обл</v>
          </cell>
        </row>
        <row r="2783">
          <cell r="A2783">
            <v>351663</v>
          </cell>
          <cell r="B2783">
            <v>351663</v>
          </cell>
          <cell r="C2783" t="str">
            <v>АКБ "МЕРКУРІЙ"</v>
          </cell>
          <cell r="D2783">
            <v>98</v>
          </cell>
          <cell r="E2783">
            <v>98</v>
          </cell>
          <cell r="F2783">
            <v>0</v>
          </cell>
          <cell r="G2783" t="str">
            <v>8</v>
          </cell>
          <cell r="H2783">
            <v>768</v>
          </cell>
          <cell r="I2783" t="str">
            <v>АКБ "МЕРКУРІЙ" У М.ХАРКОВІ</v>
          </cell>
          <cell r="J2783" t="str">
            <v>АКБ "МЕРКУРІЙ"</v>
          </cell>
          <cell r="K2783" t="str">
            <v>UUIK</v>
          </cell>
          <cell r="L2783" t="str">
            <v>UUIK</v>
          </cell>
          <cell r="M2783">
            <v>20</v>
          </cell>
          <cell r="N2783">
            <v>20</v>
          </cell>
          <cell r="O2783" t="str">
            <v>Управління НБУ в Харків.обл</v>
          </cell>
        </row>
        <row r="2784">
          <cell r="A2784">
            <v>351715</v>
          </cell>
          <cell r="B2784">
            <v>351715</v>
          </cell>
          <cell r="C2784" t="str">
            <v>АБ "ФАКТОРІАЛ-БАНК"</v>
          </cell>
          <cell r="D2784">
            <v>20</v>
          </cell>
          <cell r="E2784">
            <v>20</v>
          </cell>
          <cell r="F2784">
            <v>0</v>
          </cell>
          <cell r="G2784" t="str">
            <v>B</v>
          </cell>
          <cell r="H2784">
            <v>757</v>
          </cell>
          <cell r="I2784" t="str">
            <v>АБ "ФАКТОРІАЛ-БАНК",  М.ХАРКІВ</v>
          </cell>
          <cell r="J2784" t="str">
            <v>АБ "ФАКТОРІАЛ-БАНК"</v>
          </cell>
          <cell r="K2784" t="str">
            <v>UUIZ</v>
          </cell>
          <cell r="L2784" t="str">
            <v>UUIZ</v>
          </cell>
          <cell r="M2784">
            <v>20</v>
          </cell>
          <cell r="N2784">
            <v>20</v>
          </cell>
          <cell r="O2784" t="str">
            <v>Управління НБУ в Харків.обл</v>
          </cell>
        </row>
        <row r="2785">
          <cell r="A2785">
            <v>351760</v>
          </cell>
          <cell r="B2785">
            <v>351760</v>
          </cell>
          <cell r="C2785" t="str">
            <v>АКБ "БАЗИС"</v>
          </cell>
          <cell r="D2785">
            <v>144</v>
          </cell>
          <cell r="E2785">
            <v>144</v>
          </cell>
          <cell r="F2785">
            <v>0</v>
          </cell>
          <cell r="G2785" t="str">
            <v>8</v>
          </cell>
          <cell r="H2785">
            <v>765</v>
          </cell>
          <cell r="I2785" t="str">
            <v>АКЦ.КОМЕРЦІЙНИЙ БАНК "БАЗИС", М.ХАРКІВ</v>
          </cell>
          <cell r="J2785" t="str">
            <v>АКБ "БАЗИС"</v>
          </cell>
          <cell r="K2785" t="str">
            <v>UUIX</v>
          </cell>
          <cell r="L2785" t="str">
            <v>UUIX</v>
          </cell>
          <cell r="M2785">
            <v>20</v>
          </cell>
          <cell r="N2785">
            <v>20</v>
          </cell>
          <cell r="O2785" t="str">
            <v>Управління НБУ в Харків.обл</v>
          </cell>
        </row>
        <row r="2786">
          <cell r="A2786">
            <v>351823</v>
          </cell>
          <cell r="B2786">
            <v>300465</v>
          </cell>
          <cell r="D2786">
            <v>0</v>
          </cell>
          <cell r="E2786">
            <v>6</v>
          </cell>
          <cell r="F2786">
            <v>0</v>
          </cell>
          <cell r="G2786" t="str">
            <v>6</v>
          </cell>
          <cell r="H2786">
            <v>609</v>
          </cell>
          <cell r="I2786" t="str">
            <v>ФХАРКІВСЬКЕ ОБЛАСНЕ У ВАТОЩАД М.ХАРКІВ</v>
          </cell>
          <cell r="J2786" t="str">
            <v>ФХарківське обласне ВАТОщад</v>
          </cell>
          <cell r="K2786" t="str">
            <v>UULA</v>
          </cell>
          <cell r="L2786" t="str">
            <v>UULA</v>
          </cell>
          <cell r="M2786">
            <v>20</v>
          </cell>
          <cell r="N2786">
            <v>26</v>
          </cell>
          <cell r="O2786" t="str">
            <v>Управління НБУ в Харків.обл</v>
          </cell>
        </row>
        <row r="2787">
          <cell r="A2787">
            <v>351834</v>
          </cell>
          <cell r="B2787">
            <v>320003</v>
          </cell>
          <cell r="D2787">
            <v>0</v>
          </cell>
          <cell r="E2787">
            <v>225</v>
          </cell>
          <cell r="F2787">
            <v>0</v>
          </cell>
          <cell r="G2787" t="str">
            <v>B</v>
          </cell>
          <cell r="H2787">
            <v>756</v>
          </cell>
          <cell r="I2787" t="str">
            <v>Ф ВАТ КБ "НАДРА" Харківське РУ</v>
          </cell>
          <cell r="J2787" t="str">
            <v>Ф ВАТ КБ"Надра"ХарківськеРУ</v>
          </cell>
          <cell r="K2787" t="str">
            <v>UUJL</v>
          </cell>
          <cell r="L2787" t="str">
            <v>UUJL</v>
          </cell>
          <cell r="M2787">
            <v>20</v>
          </cell>
          <cell r="N2787">
            <v>26</v>
          </cell>
          <cell r="O2787" t="str">
            <v>Управління НБУ в Харків.обл</v>
          </cell>
        </row>
        <row r="2788">
          <cell r="A2788">
            <v>351878</v>
          </cell>
          <cell r="B2788">
            <v>351878</v>
          </cell>
          <cell r="C2788" t="str">
            <v>ВАТ "ІНПРОМБАНК"</v>
          </cell>
          <cell r="D2788">
            <v>135</v>
          </cell>
          <cell r="E2788">
            <v>135</v>
          </cell>
          <cell r="F2788">
            <v>0</v>
          </cell>
          <cell r="G2788" t="str">
            <v>8</v>
          </cell>
          <cell r="H2788">
            <v>750</v>
          </cell>
          <cell r="I2788" t="str">
            <v>ВАТ "ІНПРОМБАНК", М.ХАРКІВ</v>
          </cell>
          <cell r="J2788" t="str">
            <v>ВАТ "ІНПРОМБАНК"</v>
          </cell>
          <cell r="K2788" t="str">
            <v>UUJD</v>
          </cell>
          <cell r="L2788" t="str">
            <v>UUJD</v>
          </cell>
          <cell r="M2788">
            <v>20</v>
          </cell>
          <cell r="N2788">
            <v>20</v>
          </cell>
          <cell r="O2788" t="str">
            <v>Управління НБУ в Харків.обл</v>
          </cell>
        </row>
        <row r="2789">
          <cell r="A2789">
            <v>351931</v>
          </cell>
          <cell r="B2789">
            <v>351931</v>
          </cell>
          <cell r="C2789" t="str">
            <v>АКБ "ЗОЛОТІ ВОРОТА"</v>
          </cell>
          <cell r="D2789">
            <v>209</v>
          </cell>
          <cell r="E2789">
            <v>209</v>
          </cell>
          <cell r="F2789">
            <v>0</v>
          </cell>
          <cell r="G2789" t="str">
            <v>8</v>
          </cell>
          <cell r="H2789">
            <v>753</v>
          </cell>
          <cell r="I2789" t="str">
            <v>АКБ "ЗОЛОТІ ВОРОТА", М.ХАРКІВ</v>
          </cell>
          <cell r="J2789" t="str">
            <v>АКБ "ЗОЛОТІ ВОРОТА"</v>
          </cell>
          <cell r="K2789" t="str">
            <v>UUJG</v>
          </cell>
          <cell r="L2789" t="str">
            <v>UUJG</v>
          </cell>
          <cell r="M2789">
            <v>20</v>
          </cell>
          <cell r="N2789">
            <v>20</v>
          </cell>
          <cell r="O2789" t="str">
            <v>Управління НБУ в Харків.обл</v>
          </cell>
        </row>
        <row r="2790">
          <cell r="A2790">
            <v>351953</v>
          </cell>
          <cell r="B2790">
            <v>300788</v>
          </cell>
          <cell r="D2790">
            <v>0</v>
          </cell>
          <cell r="E2790">
            <v>84</v>
          </cell>
          <cell r="F2790">
            <v>0</v>
          </cell>
          <cell r="G2790" t="str">
            <v>8</v>
          </cell>
          <cell r="H2790">
            <v>771</v>
          </cell>
          <cell r="I2790" t="str">
            <v>ХАРКІВ. ФІЛІЯ АБ "ТАВРИКА" У М.ХАРКОВІ</v>
          </cell>
          <cell r="J2790" t="str">
            <v>ХАРКІВСЬКА ФАБ "ТАВРИКА"</v>
          </cell>
          <cell r="K2790" t="str">
            <v>UUIW</v>
          </cell>
          <cell r="L2790" t="str">
            <v>UUIW</v>
          </cell>
          <cell r="M2790">
            <v>20</v>
          </cell>
          <cell r="N2790">
            <v>26</v>
          </cell>
          <cell r="O2790" t="str">
            <v>Управління НБУ в Харків.обл</v>
          </cell>
        </row>
        <row r="2791">
          <cell r="A2791">
            <v>351964</v>
          </cell>
          <cell r="B2791">
            <v>322294</v>
          </cell>
          <cell r="D2791">
            <v>0</v>
          </cell>
          <cell r="E2791">
            <v>67</v>
          </cell>
          <cell r="F2791">
            <v>0</v>
          </cell>
          <cell r="G2791" t="str">
            <v>8</v>
          </cell>
          <cell r="H2791">
            <v>772</v>
          </cell>
          <cell r="I2791" t="str">
            <v>ФІЛІЯ ХАРКІВСЬКЕ РУ ВАТ "КБ"ЕКСПОБАНК"</v>
          </cell>
          <cell r="J2791" t="str">
            <v>ф.Харків.РУВАТ КБ Експобанк</v>
          </cell>
          <cell r="K2791" t="str">
            <v>UUJJ</v>
          </cell>
          <cell r="L2791" t="str">
            <v>UUJJ</v>
          </cell>
          <cell r="M2791">
            <v>20</v>
          </cell>
          <cell r="N2791">
            <v>26</v>
          </cell>
          <cell r="O2791" t="str">
            <v>Управління НБУ в Харків.обл</v>
          </cell>
        </row>
        <row r="2792">
          <cell r="A2792">
            <v>351975</v>
          </cell>
          <cell r="B2792">
            <v>351254</v>
          </cell>
          <cell r="D2792">
            <v>0</v>
          </cell>
          <cell r="E2792">
            <v>128</v>
          </cell>
          <cell r="F2792">
            <v>0</v>
          </cell>
          <cell r="G2792" t="str">
            <v>8</v>
          </cell>
          <cell r="H2792">
            <v>786</v>
          </cell>
          <cell r="I2792" t="str">
            <v>Ф-Я N 1 АКРБ  "РЕГІОН-БАНК",ХАРКІВ</v>
          </cell>
          <cell r="J2792" t="str">
            <v>Ф.N1 АКРБ"РЕГІОН-БАНК",Харк</v>
          </cell>
          <cell r="K2792" t="str">
            <v>UUJK</v>
          </cell>
          <cell r="L2792" t="str">
            <v>UUJK</v>
          </cell>
          <cell r="M2792">
            <v>20</v>
          </cell>
          <cell r="N2792">
            <v>20</v>
          </cell>
          <cell r="O2792" t="str">
            <v>Управління НБУ в Харків.обл</v>
          </cell>
        </row>
        <row r="2793">
          <cell r="A2793">
            <v>352015</v>
          </cell>
          <cell r="B2793">
            <v>300023</v>
          </cell>
          <cell r="D2793">
            <v>0</v>
          </cell>
          <cell r="E2793">
            <v>5</v>
          </cell>
          <cell r="F2793">
            <v>0</v>
          </cell>
          <cell r="G2793" t="str">
            <v>5</v>
          </cell>
          <cell r="H2793">
            <v>526</v>
          </cell>
          <cell r="I2793" t="str">
            <v>ХЕРСОНСЬКА ОФ АКБ"УСБ" М. ХЕРСОН</v>
          </cell>
          <cell r="J2793" t="str">
            <v>Херсон.обл.філія АКБ "УСБ"</v>
          </cell>
          <cell r="K2793" t="str">
            <v>UVCA</v>
          </cell>
          <cell r="L2793" t="str">
            <v>UVCA</v>
          </cell>
          <cell r="M2793">
            <v>21</v>
          </cell>
          <cell r="N2793">
            <v>26</v>
          </cell>
          <cell r="O2793" t="str">
            <v>Управління НБУ в Херсон.обл</v>
          </cell>
        </row>
        <row r="2794">
          <cell r="A2794">
            <v>352093</v>
          </cell>
          <cell r="B2794">
            <v>300335</v>
          </cell>
          <cell r="D2794">
            <v>0</v>
          </cell>
          <cell r="E2794">
            <v>36</v>
          </cell>
          <cell r="F2794">
            <v>0</v>
          </cell>
          <cell r="G2794" t="str">
            <v>7</v>
          </cell>
          <cell r="H2794">
            <v>768</v>
          </cell>
          <cell r="I2794" t="str">
            <v>ОБЛ.Д."РАЙФФАЙЗЕН БАНК АВАЛЬ",М.ХЕРСОН</v>
          </cell>
          <cell r="J2794" t="str">
            <v>О.Д."Райффайзен Банк Аваль"</v>
          </cell>
          <cell r="K2794" t="str">
            <v>UVIH</v>
          </cell>
          <cell r="L2794" t="str">
            <v>UVIH</v>
          </cell>
          <cell r="M2794">
            <v>21</v>
          </cell>
          <cell r="N2794">
            <v>26</v>
          </cell>
          <cell r="O2794" t="str">
            <v>Управління НБУ в Херсон.обл</v>
          </cell>
        </row>
        <row r="2795">
          <cell r="A2795">
            <v>352264</v>
          </cell>
          <cell r="B2795">
            <v>300012</v>
          </cell>
          <cell r="D2795">
            <v>0</v>
          </cell>
          <cell r="E2795">
            <v>3</v>
          </cell>
          <cell r="F2795">
            <v>0</v>
          </cell>
          <cell r="G2795" t="str">
            <v>3</v>
          </cell>
          <cell r="H2795">
            <v>310</v>
          </cell>
          <cell r="I2795" t="str">
            <v>Ф."В.ПІБ В М.НОВА КАХОВКА ХЕРСОН.ОБЛ."</v>
          </cell>
          <cell r="J2795" t="str">
            <v>Ф."Від.ПІБ В М.Н.Кахов.Херс</v>
          </cell>
          <cell r="K2795" t="str">
            <v>UVAB</v>
          </cell>
          <cell r="L2795" t="str">
            <v>UVA0</v>
          </cell>
          <cell r="M2795">
            <v>21</v>
          </cell>
          <cell r="N2795">
            <v>26</v>
          </cell>
          <cell r="O2795" t="str">
            <v>Управління НБУ в Херсон.обл</v>
          </cell>
        </row>
        <row r="2796">
          <cell r="A2796">
            <v>352286</v>
          </cell>
          <cell r="B2796">
            <v>300012</v>
          </cell>
          <cell r="D2796">
            <v>0</v>
          </cell>
          <cell r="E2796">
            <v>3</v>
          </cell>
          <cell r="F2796">
            <v>0</v>
          </cell>
          <cell r="G2796" t="str">
            <v>3</v>
          </cell>
          <cell r="H2796">
            <v>309</v>
          </cell>
          <cell r="I2796" t="str">
            <v>Ф."ВIДДІЛ. ПРОМIНВЕСТБАНКУ, М.ХЕРСОН"</v>
          </cell>
          <cell r="J2796" t="str">
            <v>Ф."Вiдділення ПІБ,м.Херсон"</v>
          </cell>
          <cell r="K2796" t="str">
            <v>UVAA</v>
          </cell>
          <cell r="L2796" t="str">
            <v>UVA0</v>
          </cell>
          <cell r="M2796">
            <v>21</v>
          </cell>
          <cell r="N2796">
            <v>26</v>
          </cell>
          <cell r="O2796" t="str">
            <v>Управління НБУ в Херсон.обл</v>
          </cell>
        </row>
        <row r="2797">
          <cell r="A2797">
            <v>352297</v>
          </cell>
          <cell r="B2797">
            <v>300001</v>
          </cell>
          <cell r="D2797">
            <v>0</v>
          </cell>
          <cell r="E2797">
            <v>1</v>
          </cell>
          <cell r="F2797">
            <v>0</v>
          </cell>
          <cell r="G2797" t="str">
            <v>1</v>
          </cell>
          <cell r="H2797">
            <v>111</v>
          </cell>
          <cell r="I2797" t="str">
            <v>УПРАВЛІННЯ НБУ В ХЕРСОНСЬКІЙ ОБЛАСТІ</v>
          </cell>
          <cell r="J2797" t="str">
            <v>Упр. НБУ в Херсонській обл.</v>
          </cell>
          <cell r="K2797" t="str">
            <v>UVHA</v>
          </cell>
          <cell r="L2797" t="str">
            <v>UVH0</v>
          </cell>
          <cell r="M2797">
            <v>21</v>
          </cell>
          <cell r="N2797">
            <v>27</v>
          </cell>
          <cell r="O2797" t="str">
            <v>Управління НБУ в Херсон.обл</v>
          </cell>
        </row>
        <row r="2798">
          <cell r="A2798">
            <v>352327</v>
          </cell>
          <cell r="B2798">
            <v>303484</v>
          </cell>
          <cell r="D2798">
            <v>0</v>
          </cell>
          <cell r="E2798">
            <v>273</v>
          </cell>
          <cell r="F2798">
            <v>0</v>
          </cell>
          <cell r="G2798" t="str">
            <v>8</v>
          </cell>
          <cell r="H2798">
            <v>762</v>
          </cell>
          <cell r="I2798" t="str">
            <v>Херсонська філіяКБ"Західінкомбанк"ТзОВ</v>
          </cell>
          <cell r="J2798" t="str">
            <v>ХФ КБ "Західінкомбанк" ТзОВ</v>
          </cell>
          <cell r="K2798" t="str">
            <v>UVIF</v>
          </cell>
          <cell r="L2798" t="str">
            <v>UVIF</v>
          </cell>
          <cell r="M2798">
            <v>21</v>
          </cell>
          <cell r="N2798">
            <v>2</v>
          </cell>
          <cell r="O2798" t="str">
            <v>Управління НБУ в Херсон.обл</v>
          </cell>
        </row>
        <row r="2799">
          <cell r="A2799">
            <v>352372</v>
          </cell>
          <cell r="B2799">
            <v>300249</v>
          </cell>
          <cell r="D2799">
            <v>0</v>
          </cell>
          <cell r="E2799">
            <v>37</v>
          </cell>
          <cell r="F2799">
            <v>0</v>
          </cell>
          <cell r="G2799" t="str">
            <v>8</v>
          </cell>
          <cell r="H2799">
            <v>767</v>
          </cell>
          <cell r="I2799" t="str">
            <v>ХЕРСОНСЬКА ФАБ"БРОКБІЗНЕСБАНК"М.ХЕРСОН</v>
          </cell>
          <cell r="J2799" t="str">
            <v>ХерсФіл АБ "БРОКБІЗНЕСБАНК"</v>
          </cell>
          <cell r="K2799" t="str">
            <v>UVIG</v>
          </cell>
          <cell r="L2799" t="str">
            <v>UVIG</v>
          </cell>
          <cell r="M2799">
            <v>21</v>
          </cell>
          <cell r="N2799">
            <v>26</v>
          </cell>
          <cell r="O2799" t="str">
            <v>Управління НБУ в Херсон.обл</v>
          </cell>
        </row>
        <row r="2800">
          <cell r="A2800">
            <v>352413</v>
          </cell>
          <cell r="B2800">
            <v>325912</v>
          </cell>
          <cell r="D2800">
            <v>0</v>
          </cell>
          <cell r="E2800">
            <v>88</v>
          </cell>
          <cell r="F2800">
            <v>0</v>
          </cell>
          <cell r="G2800" t="str">
            <v>B</v>
          </cell>
          <cell r="H2800">
            <v>784</v>
          </cell>
          <cell r="I2800" t="str">
            <v>Херсонська фiлiя ВАТ "КРЕДОБАНК"</v>
          </cell>
          <cell r="J2800" t="str">
            <v>Херсонська ф.ВАТ"КРЕДОБАНК"</v>
          </cell>
          <cell r="K2800" t="str">
            <v>UVIW</v>
          </cell>
          <cell r="L2800" t="str">
            <v>UVIW</v>
          </cell>
          <cell r="M2800">
            <v>21</v>
          </cell>
          <cell r="N2800">
            <v>13</v>
          </cell>
          <cell r="O2800" t="str">
            <v>Управління НБУ в Херсон.обл</v>
          </cell>
        </row>
        <row r="2801">
          <cell r="A2801">
            <v>352457</v>
          </cell>
          <cell r="B2801">
            <v>300465</v>
          </cell>
          <cell r="D2801">
            <v>0</v>
          </cell>
          <cell r="E2801">
            <v>6</v>
          </cell>
          <cell r="F2801">
            <v>0</v>
          </cell>
          <cell r="G2801" t="str">
            <v>6</v>
          </cell>
          <cell r="H2801">
            <v>603</v>
          </cell>
          <cell r="I2801" t="str">
            <v>ФХЕРСОНСЬКЕ ОБЛАСНЕ У ВАТОЩАД М.ХЕРСОН</v>
          </cell>
          <cell r="J2801" t="str">
            <v>ФХерсонське ОУ ВАТОщад</v>
          </cell>
          <cell r="K2801" t="str">
            <v>UVLA</v>
          </cell>
          <cell r="L2801" t="str">
            <v>UVLA</v>
          </cell>
          <cell r="M2801">
            <v>21</v>
          </cell>
          <cell r="N2801">
            <v>26</v>
          </cell>
          <cell r="O2801" t="str">
            <v>Управління НБУ в Херсон.обл</v>
          </cell>
        </row>
        <row r="2802">
          <cell r="A2802">
            <v>352479</v>
          </cell>
          <cell r="B2802">
            <v>305299</v>
          </cell>
          <cell r="D2802">
            <v>0</v>
          </cell>
          <cell r="E2802">
            <v>46</v>
          </cell>
          <cell r="F2802">
            <v>0</v>
          </cell>
          <cell r="G2802" t="str">
            <v>A</v>
          </cell>
          <cell r="H2802">
            <v>777</v>
          </cell>
          <cell r="I2802" t="str">
            <v>ХЕРСОНСЬКА Ф-Я ПРИВАТБАНКУ,М. ХЕРСОН</v>
          </cell>
          <cell r="J2802" t="str">
            <v>Херсонська ф-я ПриватБанку</v>
          </cell>
          <cell r="K2802" t="str">
            <v>UVIN</v>
          </cell>
          <cell r="L2802" t="str">
            <v>UVIN</v>
          </cell>
          <cell r="M2802">
            <v>21</v>
          </cell>
          <cell r="N2802">
            <v>3</v>
          </cell>
          <cell r="O2802" t="str">
            <v>Управління НБУ в Херсон.обл</v>
          </cell>
        </row>
        <row r="2803">
          <cell r="A2803">
            <v>352510</v>
          </cell>
          <cell r="B2803">
            <v>313849</v>
          </cell>
          <cell r="D2803">
            <v>0</v>
          </cell>
          <cell r="E2803">
            <v>101</v>
          </cell>
          <cell r="F2803">
            <v>0</v>
          </cell>
          <cell r="G2803" t="str">
            <v>8</v>
          </cell>
          <cell r="H2803">
            <v>794</v>
          </cell>
          <cell r="I2803" t="str">
            <v>Херсонська філія АКБ"ІНДУСТРІАЛБАНК"</v>
          </cell>
          <cell r="J2803" t="str">
            <v>ХФ АКБ"ІНДУСТРІАЛБАНК"</v>
          </cell>
          <cell r="K2803" t="str">
            <v>UVJI</v>
          </cell>
          <cell r="L2803" t="str">
            <v>UVJI</v>
          </cell>
          <cell r="M2803">
            <v>21</v>
          </cell>
          <cell r="N2803">
            <v>7</v>
          </cell>
          <cell r="O2803" t="str">
            <v>Управління НБУ в Херсон.обл</v>
          </cell>
        </row>
        <row r="2804">
          <cell r="A2804">
            <v>352628</v>
          </cell>
          <cell r="B2804">
            <v>320702</v>
          </cell>
          <cell r="D2804">
            <v>0</v>
          </cell>
          <cell r="E2804">
            <v>277</v>
          </cell>
          <cell r="F2804">
            <v>0</v>
          </cell>
          <cell r="G2804" t="str">
            <v>8</v>
          </cell>
          <cell r="H2804">
            <v>705</v>
          </cell>
          <cell r="I2804" t="str">
            <v>ОСТР. ФАКБ "НАЦ.КРЕДИТ" В М.ХЕРСОН</v>
          </cell>
          <cell r="J2804" t="str">
            <v>Остр.ФАКБ "НК" в м.Хер.</v>
          </cell>
          <cell r="K2804" t="str">
            <v>UVJL</v>
          </cell>
          <cell r="L2804" t="str">
            <v>UVJL</v>
          </cell>
          <cell r="M2804">
            <v>21</v>
          </cell>
          <cell r="N2804">
            <v>26</v>
          </cell>
          <cell r="O2804" t="str">
            <v>Управління НБУ в Херсон.обл</v>
          </cell>
        </row>
        <row r="2805">
          <cell r="A2805">
            <v>352639</v>
          </cell>
          <cell r="B2805">
            <v>322313</v>
          </cell>
          <cell r="D2805">
            <v>0</v>
          </cell>
          <cell r="E2805">
            <v>2</v>
          </cell>
          <cell r="F2805">
            <v>0</v>
          </cell>
          <cell r="G2805" t="str">
            <v>2</v>
          </cell>
          <cell r="H2805">
            <v>201</v>
          </cell>
          <cell r="I2805" t="str">
            <v>Ф-Я ВАТ "УКРЕКСІМБАНК", ХЕРСОН</v>
          </cell>
          <cell r="J2805" t="str">
            <v>Ф-я Укрексімбанк, Херсон</v>
          </cell>
          <cell r="K2805" t="str">
            <v>UVGA</v>
          </cell>
          <cell r="L2805" t="str">
            <v>UVGA</v>
          </cell>
          <cell r="M2805">
            <v>21</v>
          </cell>
          <cell r="N2805">
            <v>26</v>
          </cell>
          <cell r="O2805" t="str">
            <v>Управління НБУ в Херсон.обл</v>
          </cell>
        </row>
        <row r="2806">
          <cell r="A2806">
            <v>352640</v>
          </cell>
          <cell r="B2806">
            <v>328209</v>
          </cell>
          <cell r="D2806">
            <v>0</v>
          </cell>
          <cell r="E2806">
            <v>106</v>
          </cell>
          <cell r="F2806">
            <v>0</v>
          </cell>
          <cell r="G2806" t="str">
            <v>8</v>
          </cell>
          <cell r="H2806">
            <v>707</v>
          </cell>
          <cell r="I2806" t="str">
            <v>Ф-Я АБ "ПІВДЕННИЙ" У М.ХЕРСОНІ</v>
          </cell>
          <cell r="J2806" t="str">
            <v>ФАБ "ПІВДЕННИЙ", м.Херсон</v>
          </cell>
          <cell r="K2806" t="str">
            <v>UVJN</v>
          </cell>
          <cell r="L2806" t="str">
            <v>UVJN</v>
          </cell>
          <cell r="M2806">
            <v>21</v>
          </cell>
          <cell r="N2806">
            <v>15</v>
          </cell>
          <cell r="O2806" t="str">
            <v>Управління НБУ в Херсон.обл</v>
          </cell>
        </row>
        <row r="2807">
          <cell r="A2807">
            <v>352651</v>
          </cell>
          <cell r="B2807">
            <v>300863</v>
          </cell>
          <cell r="D2807">
            <v>0</v>
          </cell>
          <cell r="E2807">
            <v>289</v>
          </cell>
          <cell r="F2807">
            <v>0</v>
          </cell>
          <cell r="G2807" t="str">
            <v>9</v>
          </cell>
          <cell r="H2807">
            <v>795</v>
          </cell>
          <cell r="I2807" t="str">
            <v>ХЕРСОНСЬКА ФВАТ"КРЕДИТПРОМБАНК",ХЕРСОН</v>
          </cell>
          <cell r="J2807" t="str">
            <v>Херсон.ф-я "КРЕДИТПРОМБАНК"</v>
          </cell>
          <cell r="K2807" t="str">
            <v>UVJJ</v>
          </cell>
          <cell r="L2807" t="str">
            <v>UVJJ</v>
          </cell>
          <cell r="M2807">
            <v>21</v>
          </cell>
          <cell r="N2807">
            <v>26</v>
          </cell>
          <cell r="O2807" t="str">
            <v>Управління НБУ в Херсон.обл</v>
          </cell>
        </row>
        <row r="2808">
          <cell r="A2808">
            <v>352673</v>
          </cell>
          <cell r="B2808">
            <v>300926</v>
          </cell>
          <cell r="D2808">
            <v>0</v>
          </cell>
          <cell r="E2808">
            <v>899</v>
          </cell>
          <cell r="F2808">
            <v>0</v>
          </cell>
          <cell r="G2808" t="str">
            <v>8</v>
          </cell>
          <cell r="H2808">
            <v>898</v>
          </cell>
          <cell r="I2808" t="str">
            <v>ФАТ "УФГ" У М.ХЕРСОНІ</v>
          </cell>
          <cell r="J2808" t="str">
            <v>ФАТ "УФГ", м.Херсон</v>
          </cell>
          <cell r="K2808" t="str">
            <v>UVW1</v>
          </cell>
          <cell r="L2808" t="str">
            <v>U1WF</v>
          </cell>
          <cell r="M2808">
            <v>21</v>
          </cell>
          <cell r="N2808">
            <v>26</v>
          </cell>
          <cell r="O2808" t="str">
            <v>Управління НБУ в Херсон.обл</v>
          </cell>
        </row>
        <row r="2809">
          <cell r="A2809">
            <v>352703</v>
          </cell>
          <cell r="B2809">
            <v>300614</v>
          </cell>
          <cell r="D2809">
            <v>0</v>
          </cell>
          <cell r="E2809">
            <v>171</v>
          </cell>
          <cell r="F2809">
            <v>0</v>
          </cell>
          <cell r="G2809" t="str">
            <v>8</v>
          </cell>
          <cell r="H2809">
            <v>713</v>
          </cell>
          <cell r="I2809" t="str">
            <v>Ф."ХЕРС.Д"АТ"ІНДЕКС-БАНК"В М.ХЕРСОН</v>
          </cell>
          <cell r="J2809" t="str">
            <v>Ф."Хер.дир"АТ"ІНДЕКС-БАНК"</v>
          </cell>
          <cell r="K2809" t="str">
            <v>UVJR</v>
          </cell>
          <cell r="L2809" t="str">
            <v>UVJR</v>
          </cell>
          <cell r="M2809">
            <v>21</v>
          </cell>
          <cell r="N2809">
            <v>26</v>
          </cell>
          <cell r="O2809" t="str">
            <v>Управління НБУ в Херсон.обл</v>
          </cell>
        </row>
        <row r="2810">
          <cell r="A2810">
            <v>352725</v>
          </cell>
          <cell r="B2810">
            <v>353489</v>
          </cell>
          <cell r="D2810">
            <v>0</v>
          </cell>
          <cell r="E2810">
            <v>133</v>
          </cell>
          <cell r="F2810">
            <v>0</v>
          </cell>
          <cell r="G2810" t="str">
            <v>8</v>
          </cell>
          <cell r="H2810">
            <v>731</v>
          </cell>
          <cell r="I2810" t="str">
            <v>ХЕРСОНСЬКА ФІЛІЯ АБ "ПРИВАТІНВЕСТ"</v>
          </cell>
          <cell r="J2810" t="str">
            <v>Херсонська філ.Приватінвест</v>
          </cell>
          <cell r="K2810" t="str">
            <v>UVJU</v>
          </cell>
          <cell r="L2810" t="str">
            <v>UVJU</v>
          </cell>
          <cell r="M2810">
            <v>21</v>
          </cell>
          <cell r="N2810">
            <v>24</v>
          </cell>
          <cell r="O2810" t="str">
            <v>Управління НБУ в Херсон.обл</v>
          </cell>
        </row>
        <row r="2811">
          <cell r="A2811">
            <v>352736</v>
          </cell>
          <cell r="B2811">
            <v>322625</v>
          </cell>
          <cell r="D2811">
            <v>0</v>
          </cell>
          <cell r="E2811">
            <v>222</v>
          </cell>
          <cell r="F2811">
            <v>0</v>
          </cell>
          <cell r="G2811" t="str">
            <v>8</v>
          </cell>
          <cell r="H2811">
            <v>790</v>
          </cell>
          <cell r="I2811" t="str">
            <v>ХФ АБ "УКООПСПІЛКА"</v>
          </cell>
          <cell r="J2811" t="str">
            <v>ХФ АБ "Укоопспілка"</v>
          </cell>
          <cell r="K2811" t="str">
            <v>UVJC</v>
          </cell>
          <cell r="L2811" t="str">
            <v>UVJC</v>
          </cell>
          <cell r="M2811">
            <v>21</v>
          </cell>
          <cell r="N2811">
            <v>26</v>
          </cell>
          <cell r="O2811" t="str">
            <v>Управління НБУ в Херсон.обл</v>
          </cell>
        </row>
        <row r="2812">
          <cell r="A2812">
            <v>352770</v>
          </cell>
          <cell r="B2812">
            <v>320003</v>
          </cell>
          <cell r="D2812">
            <v>0</v>
          </cell>
          <cell r="E2812">
            <v>225</v>
          </cell>
          <cell r="F2812">
            <v>0</v>
          </cell>
          <cell r="G2812" t="str">
            <v>B</v>
          </cell>
          <cell r="H2812">
            <v>710</v>
          </cell>
          <cell r="I2812" t="str">
            <v>Ф ВАТ КБ"НАДРА" ХЕРСОН. РУ М. ХЕРСОН</v>
          </cell>
          <cell r="J2812" t="str">
            <v>ВАТКБ"Надра"Херсонське РУ</v>
          </cell>
          <cell r="K2812" t="str">
            <v>UVIB</v>
          </cell>
          <cell r="L2812" t="str">
            <v>UVIB</v>
          </cell>
          <cell r="M2812">
            <v>21</v>
          </cell>
          <cell r="N2812">
            <v>26</v>
          </cell>
          <cell r="O2812" t="str">
            <v>Управління НБУ в Херсон.обл</v>
          </cell>
        </row>
        <row r="2813">
          <cell r="A2813">
            <v>352800</v>
          </cell>
          <cell r="B2813">
            <v>321228</v>
          </cell>
          <cell r="D2813">
            <v>0</v>
          </cell>
          <cell r="E2813">
            <v>68</v>
          </cell>
          <cell r="F2813">
            <v>0</v>
          </cell>
          <cell r="G2813" t="str">
            <v>8</v>
          </cell>
          <cell r="H2813">
            <v>723</v>
          </cell>
          <cell r="I2813" t="str">
            <v>ХЕРСОНСЬКА ФТОВ"УКРПРОМБАНК",М.ХЕРСОН</v>
          </cell>
          <cell r="J2813" t="str">
            <v>Херс.філіяТОВ "Укрпромбанк"</v>
          </cell>
          <cell r="K2813" t="str">
            <v>UVKA</v>
          </cell>
          <cell r="L2813" t="str">
            <v>UVKA</v>
          </cell>
          <cell r="M2813">
            <v>21</v>
          </cell>
          <cell r="N2813">
            <v>26</v>
          </cell>
          <cell r="O2813" t="str">
            <v>Управління НБУ в Херсон.обл</v>
          </cell>
        </row>
        <row r="2814">
          <cell r="A2814">
            <v>352822</v>
          </cell>
          <cell r="B2814">
            <v>300089</v>
          </cell>
          <cell r="D2814">
            <v>0</v>
          </cell>
          <cell r="E2814">
            <v>26</v>
          </cell>
          <cell r="F2814">
            <v>0</v>
          </cell>
          <cell r="G2814" t="str">
            <v>8</v>
          </cell>
          <cell r="H2814">
            <v>796</v>
          </cell>
          <cell r="I2814" t="str">
            <v>Ф."ХЕРСОНТРАНСБАНК"АКБ"ТРАНСБАНК"</v>
          </cell>
          <cell r="J2814" t="str">
            <v>Ф."Херсон-Трансб"АКБ"Трансб</v>
          </cell>
          <cell r="K2814" t="str">
            <v>UVJK</v>
          </cell>
          <cell r="L2814" t="str">
            <v>UVJK</v>
          </cell>
          <cell r="M2814">
            <v>21</v>
          </cell>
          <cell r="N2814">
            <v>26</v>
          </cell>
          <cell r="O2814" t="str">
            <v>Управління НБУ в Херсон.обл</v>
          </cell>
        </row>
        <row r="2815">
          <cell r="A2815">
            <v>353100</v>
          </cell>
          <cell r="B2815">
            <v>353100</v>
          </cell>
          <cell r="C2815" t="str">
            <v>"ПОЛІКОМБАНК"</v>
          </cell>
          <cell r="D2815">
            <v>49</v>
          </cell>
          <cell r="E2815">
            <v>49</v>
          </cell>
          <cell r="F2815">
            <v>0</v>
          </cell>
          <cell r="G2815" t="str">
            <v>8</v>
          </cell>
          <cell r="H2815">
            <v>710</v>
          </cell>
          <cell r="I2815" t="str">
            <v>ЗАТ "ПОЛІКОМБАНК" М.ЧЕРНІГІВ</v>
          </cell>
          <cell r="J2815" t="str">
            <v>"ПОЛІКОМБАНК"</v>
          </cell>
          <cell r="K2815" t="str">
            <v>UYID</v>
          </cell>
          <cell r="L2815" t="str">
            <v>UYID</v>
          </cell>
          <cell r="M2815">
            <v>24</v>
          </cell>
          <cell r="N2815">
            <v>24</v>
          </cell>
          <cell r="O2815" t="str">
            <v>Упр.НБУ в Чернігівській.обл</v>
          </cell>
        </row>
        <row r="2816">
          <cell r="A2816">
            <v>353326</v>
          </cell>
          <cell r="B2816">
            <v>322711</v>
          </cell>
          <cell r="D2816">
            <v>0</v>
          </cell>
          <cell r="E2816">
            <v>238</v>
          </cell>
          <cell r="F2816">
            <v>0</v>
          </cell>
          <cell r="G2816" t="str">
            <v>8</v>
          </cell>
          <cell r="H2816">
            <v>703</v>
          </cell>
          <cell r="I2816" t="str">
            <v>ЧЕРНІГІВСЬКА Ф АБ "СИНТЕЗ" М.ЧЕРНІГІВ</v>
          </cell>
          <cell r="J2816" t="str">
            <v>Чернігівська ФАБ "СИНТЕЗ"</v>
          </cell>
          <cell r="K2816" t="str">
            <v>UYIW</v>
          </cell>
          <cell r="L2816" t="str">
            <v>UYIW</v>
          </cell>
          <cell r="M2816">
            <v>24</v>
          </cell>
          <cell r="N2816">
            <v>26</v>
          </cell>
          <cell r="O2816" t="str">
            <v>Упр.НБУ в Чернігівській.обл</v>
          </cell>
        </row>
        <row r="2817">
          <cell r="A2817">
            <v>353348</v>
          </cell>
          <cell r="B2817">
            <v>300335</v>
          </cell>
          <cell r="D2817">
            <v>0</v>
          </cell>
          <cell r="E2817">
            <v>36</v>
          </cell>
          <cell r="F2817">
            <v>0</v>
          </cell>
          <cell r="G2817" t="str">
            <v>7</v>
          </cell>
          <cell r="H2817">
            <v>734</v>
          </cell>
          <cell r="I2817" t="str">
            <v>ЧЕРНІГІВ.ОДВАТ "РАЙФФАЙЗЕН Б.АВАЛЬ"М.Ч</v>
          </cell>
          <cell r="J2817" t="str">
            <v>ЧД "РАЙФФАЙЗЕН БАНК АВАЛЬ"</v>
          </cell>
          <cell r="K2817" t="str">
            <v>UYIQ</v>
          </cell>
          <cell r="L2817" t="str">
            <v>UYIQ</v>
          </cell>
          <cell r="M2817">
            <v>24</v>
          </cell>
          <cell r="N2817">
            <v>26</v>
          </cell>
          <cell r="O2817" t="str">
            <v>Упр.НБУ в Чернігівській.обл</v>
          </cell>
        </row>
        <row r="2818">
          <cell r="A2818">
            <v>353423</v>
          </cell>
          <cell r="B2818">
            <v>300012</v>
          </cell>
          <cell r="D2818">
            <v>0</v>
          </cell>
          <cell r="E2818">
            <v>3</v>
          </cell>
          <cell r="F2818">
            <v>0</v>
          </cell>
          <cell r="G2818" t="str">
            <v>3</v>
          </cell>
          <cell r="H2818">
            <v>322</v>
          </cell>
          <cell r="I2818" t="str">
            <v>Ф-Я"ВІД.ПІБ В М.ПРИЛУКИ ЧЕРНІГІВ.ОБЛ."</v>
          </cell>
          <cell r="J2818" t="str">
            <v>Ф.ВІД.ПІБ М.ПРИЛУКИ ЧЕРНІГ.</v>
          </cell>
          <cell r="K2818" t="str">
            <v>UYAC</v>
          </cell>
          <cell r="L2818" t="str">
            <v>UYA0</v>
          </cell>
          <cell r="M2818">
            <v>24</v>
          </cell>
          <cell r="N2818">
            <v>26</v>
          </cell>
          <cell r="O2818" t="str">
            <v>Упр.НБУ в Чернігівській.обл</v>
          </cell>
        </row>
        <row r="2819">
          <cell r="A2819">
            <v>353434</v>
          </cell>
          <cell r="B2819">
            <v>300012</v>
          </cell>
          <cell r="D2819">
            <v>0</v>
          </cell>
          <cell r="E2819">
            <v>3</v>
          </cell>
          <cell r="F2819">
            <v>0</v>
          </cell>
          <cell r="G2819" t="str">
            <v>3</v>
          </cell>
          <cell r="H2819">
            <v>307</v>
          </cell>
          <cell r="I2819" t="str">
            <v>Ф."В.ПІБ В М.НІЖИН ЧЕРНІГІВСЬКОЇ ОБЛ."</v>
          </cell>
          <cell r="J2819" t="str">
            <v>Ф.ВІД.ПІБ В М.НІЖИН ЧЕРНІГ.</v>
          </cell>
          <cell r="K2819" t="str">
            <v>UYAB</v>
          </cell>
          <cell r="L2819" t="str">
            <v>UYA0</v>
          </cell>
          <cell r="M2819">
            <v>24</v>
          </cell>
          <cell r="N2819">
            <v>26</v>
          </cell>
          <cell r="O2819" t="str">
            <v>Упр.НБУ в Чернігівській.обл</v>
          </cell>
        </row>
        <row r="2820">
          <cell r="A2820">
            <v>353456</v>
          </cell>
          <cell r="B2820">
            <v>300012</v>
          </cell>
          <cell r="D2820">
            <v>0</v>
          </cell>
          <cell r="E2820">
            <v>3</v>
          </cell>
          <cell r="F2820">
            <v>0</v>
          </cell>
          <cell r="G2820" t="str">
            <v>3</v>
          </cell>
          <cell r="H2820">
            <v>309</v>
          </cell>
          <cell r="I2820" t="str">
            <v>Ф."ВІДДІЛ. ПРОМІНВЕСТБАНКУ,М.ЧЕРНІГІВ"</v>
          </cell>
          <cell r="J2820" t="str">
            <v>Ф."ВІДДІЛ. ПІБ, М.ЧЕРНІГІВ"</v>
          </cell>
          <cell r="K2820" t="str">
            <v>UYAA</v>
          </cell>
          <cell r="L2820" t="str">
            <v>UYA0</v>
          </cell>
          <cell r="M2820">
            <v>24</v>
          </cell>
          <cell r="N2820">
            <v>26</v>
          </cell>
          <cell r="O2820" t="str">
            <v>Упр.НБУ в Чернігівській.обл</v>
          </cell>
        </row>
        <row r="2821">
          <cell r="A2821">
            <v>353467</v>
          </cell>
          <cell r="B2821">
            <v>300001</v>
          </cell>
          <cell r="D2821">
            <v>0</v>
          </cell>
          <cell r="E2821">
            <v>1</v>
          </cell>
          <cell r="F2821">
            <v>0</v>
          </cell>
          <cell r="G2821" t="str">
            <v>1</v>
          </cell>
          <cell r="H2821">
            <v>108</v>
          </cell>
          <cell r="I2821" t="str">
            <v>УПРАВЛІННЯ НБУ В ЧЕРНІГІВСЬКІЙ ОБЛАСТІ</v>
          </cell>
          <cell r="J2821" t="str">
            <v>Упр.НБУ в Чернігівській обл</v>
          </cell>
          <cell r="K2821" t="str">
            <v>UYHA</v>
          </cell>
          <cell r="L2821" t="str">
            <v>UYH0</v>
          </cell>
          <cell r="M2821">
            <v>24</v>
          </cell>
          <cell r="N2821">
            <v>27</v>
          </cell>
          <cell r="O2821" t="str">
            <v>Упр.НБУ в Чернігівській.обл</v>
          </cell>
        </row>
        <row r="2822">
          <cell r="A2822">
            <v>353489</v>
          </cell>
          <cell r="B2822">
            <v>353489</v>
          </cell>
          <cell r="C2822" t="str">
            <v>"ПРИВАТІНВЕСТ"</v>
          </cell>
          <cell r="D2822">
            <v>133</v>
          </cell>
          <cell r="E2822">
            <v>133</v>
          </cell>
          <cell r="F2822">
            <v>0</v>
          </cell>
          <cell r="G2822" t="str">
            <v>B</v>
          </cell>
          <cell r="H2822">
            <v>706</v>
          </cell>
          <cell r="I2822" t="str">
            <v>ВАТ АБ "ПРИВАТІНВЕСТ" М.ЧЕРНІГІВ</v>
          </cell>
          <cell r="J2822" t="str">
            <v>"ПРИВАТІНВЕСТ"</v>
          </cell>
          <cell r="K2822" t="str">
            <v>UYIB</v>
          </cell>
          <cell r="L2822" t="str">
            <v>UYIB</v>
          </cell>
          <cell r="M2822">
            <v>24</v>
          </cell>
          <cell r="N2822">
            <v>24</v>
          </cell>
          <cell r="O2822" t="str">
            <v>Упр.НБУ в Чернігівській.обл</v>
          </cell>
        </row>
        <row r="2823">
          <cell r="A2823">
            <v>353508</v>
          </cell>
          <cell r="B2823">
            <v>322603</v>
          </cell>
          <cell r="D2823">
            <v>0</v>
          </cell>
          <cell r="E2823">
            <v>216</v>
          </cell>
          <cell r="F2823">
            <v>0</v>
          </cell>
          <cell r="G2823" t="str">
            <v>8</v>
          </cell>
          <cell r="H2823">
            <v>705</v>
          </cell>
          <cell r="I2823" t="str">
            <v>ЧФ ВАТ БАНКУ "БIГ ЕНЕРГІЯ" М.ЧЕРНІГІВ</v>
          </cell>
          <cell r="J2823" t="str">
            <v>ЧФ ВАТ Банку "БІГ Енергія"</v>
          </cell>
          <cell r="K2823" t="str">
            <v>UYJA</v>
          </cell>
          <cell r="L2823" t="str">
            <v>UYJA</v>
          </cell>
          <cell r="M2823">
            <v>24</v>
          </cell>
          <cell r="N2823">
            <v>26</v>
          </cell>
          <cell r="O2823" t="str">
            <v>Упр.НБУ в Чернігівській.обл</v>
          </cell>
        </row>
        <row r="2824">
          <cell r="A2824">
            <v>353553</v>
          </cell>
          <cell r="B2824">
            <v>300465</v>
          </cell>
          <cell r="D2824">
            <v>0</v>
          </cell>
          <cell r="E2824">
            <v>6</v>
          </cell>
          <cell r="F2824">
            <v>0</v>
          </cell>
          <cell r="G2824" t="str">
            <v>6</v>
          </cell>
          <cell r="H2824">
            <v>625</v>
          </cell>
          <cell r="I2824" t="str">
            <v>ФЧЕРНІГІВСЬКЕ ОБЛАС ВАТОЩАД М.ЧЕРНІГІВ</v>
          </cell>
          <cell r="J2824" t="str">
            <v>ФЧернігівське обласнВАТОщад</v>
          </cell>
          <cell r="K2824" t="str">
            <v>UYLA</v>
          </cell>
          <cell r="L2824" t="str">
            <v>UYLA</v>
          </cell>
          <cell r="M2824">
            <v>24</v>
          </cell>
          <cell r="N2824">
            <v>26</v>
          </cell>
          <cell r="O2824" t="str">
            <v>Упр.НБУ в Чернігівській.обл</v>
          </cell>
        </row>
        <row r="2825">
          <cell r="A2825">
            <v>353564</v>
          </cell>
          <cell r="B2825">
            <v>300142</v>
          </cell>
          <cell r="D2825">
            <v>0</v>
          </cell>
          <cell r="E2825">
            <v>18</v>
          </cell>
          <cell r="F2825">
            <v>0</v>
          </cell>
          <cell r="G2825" t="str">
            <v>8</v>
          </cell>
          <cell r="H2825">
            <v>743</v>
          </cell>
          <cell r="I2825" t="str">
            <v>ЧЕРНІГІВ. ФАТ"УКРІНБАНК" М.ЧЕРНІГІВ</v>
          </cell>
          <cell r="J2825" t="str">
            <v>Чернігівська ФАТ"Укрінбанк"</v>
          </cell>
          <cell r="K2825" t="str">
            <v>UYIE</v>
          </cell>
          <cell r="L2825" t="str">
            <v>UYIE</v>
          </cell>
          <cell r="M2825">
            <v>24</v>
          </cell>
          <cell r="N2825">
            <v>26</v>
          </cell>
          <cell r="O2825" t="str">
            <v>Упр.НБУ в Чернігівській.обл</v>
          </cell>
        </row>
        <row r="2826">
          <cell r="A2826">
            <v>353575</v>
          </cell>
          <cell r="B2826">
            <v>353575</v>
          </cell>
          <cell r="C2826" t="str">
            <v>ВАТ БАНК "ДЕМАРК"</v>
          </cell>
          <cell r="D2826">
            <v>137</v>
          </cell>
          <cell r="E2826">
            <v>137</v>
          </cell>
          <cell r="F2826">
            <v>0</v>
          </cell>
          <cell r="G2826" t="str">
            <v>8</v>
          </cell>
          <cell r="H2826">
            <v>744</v>
          </cell>
          <cell r="I2826" t="str">
            <v>ВАТ "БАНК"ДЕМАРК"  М.ЧЕРНІГІВ</v>
          </cell>
          <cell r="J2826" t="str">
            <v>ВАТ БАНК "ДЕМАРК"</v>
          </cell>
          <cell r="K2826" t="str">
            <v>UYIF</v>
          </cell>
          <cell r="L2826" t="str">
            <v>UYIF</v>
          </cell>
          <cell r="M2826">
            <v>24</v>
          </cell>
          <cell r="N2826">
            <v>24</v>
          </cell>
          <cell r="O2826" t="str">
            <v>Упр.НБУ в Чернігівській.обл</v>
          </cell>
        </row>
        <row r="2827">
          <cell r="A2827">
            <v>353586</v>
          </cell>
          <cell r="B2827">
            <v>305299</v>
          </cell>
          <cell r="D2827">
            <v>0</v>
          </cell>
          <cell r="E2827">
            <v>46</v>
          </cell>
          <cell r="F2827">
            <v>0</v>
          </cell>
          <cell r="G2827" t="str">
            <v>A</v>
          </cell>
          <cell r="H2827">
            <v>716</v>
          </cell>
          <cell r="I2827" t="str">
            <v>ЧЕРНІГІВСЬК.РУ ПРИВАТБАНКУ, М.ЧЕРНІГІВ</v>
          </cell>
          <cell r="J2827" t="str">
            <v>Чернігівське РУ ПриватБанку</v>
          </cell>
          <cell r="K2827" t="str">
            <v>UYJB</v>
          </cell>
          <cell r="L2827" t="str">
            <v>UYJB</v>
          </cell>
          <cell r="M2827">
            <v>24</v>
          </cell>
          <cell r="N2827">
            <v>3</v>
          </cell>
          <cell r="O2827" t="str">
            <v>Упр.НБУ в Чернігівській.обл</v>
          </cell>
        </row>
        <row r="2828">
          <cell r="A2828">
            <v>353627</v>
          </cell>
          <cell r="B2828">
            <v>320003</v>
          </cell>
          <cell r="D2828">
            <v>0</v>
          </cell>
          <cell r="E2828">
            <v>225</v>
          </cell>
          <cell r="F2828">
            <v>0</v>
          </cell>
          <cell r="G2828" t="str">
            <v>B</v>
          </cell>
          <cell r="H2828">
            <v>704</v>
          </cell>
          <cell r="I2828" t="str">
            <v>ФВАТ КБ"НАДРА"ЧЕРНІГІВСЬКЕ РУ,ЧЕРНІГІВ</v>
          </cell>
          <cell r="J2828" t="str">
            <v>Ф ВАТ КБ"НАДРА"Ч.РУ</v>
          </cell>
          <cell r="K2828" t="str">
            <v>UYJD</v>
          </cell>
          <cell r="L2828" t="str">
            <v>UYJD</v>
          </cell>
          <cell r="M2828">
            <v>24</v>
          </cell>
          <cell r="N2828">
            <v>26</v>
          </cell>
          <cell r="O2828" t="str">
            <v>Упр.НБУ в Чернігівській.обл</v>
          </cell>
        </row>
        <row r="2829">
          <cell r="A2829">
            <v>353649</v>
          </cell>
          <cell r="B2829">
            <v>322313</v>
          </cell>
          <cell r="D2829">
            <v>0</v>
          </cell>
          <cell r="E2829">
            <v>2</v>
          </cell>
          <cell r="F2829">
            <v>0</v>
          </cell>
          <cell r="G2829" t="str">
            <v>2</v>
          </cell>
          <cell r="H2829">
            <v>201</v>
          </cell>
          <cell r="I2829" t="str">
            <v>Ф-Я ВАТ "УКРЕКСІМБАНК",ЧЕРНІГІВ</v>
          </cell>
          <cell r="J2829" t="str">
            <v>Ф-я Укрексімбанк, Чернігів</v>
          </cell>
          <cell r="K2829" t="str">
            <v>UYGA</v>
          </cell>
          <cell r="L2829" t="str">
            <v>UYGA</v>
          </cell>
          <cell r="M2829">
            <v>24</v>
          </cell>
          <cell r="N2829">
            <v>26</v>
          </cell>
          <cell r="O2829" t="str">
            <v>Упр.НБУ в Чернігівській.обл</v>
          </cell>
        </row>
        <row r="2830">
          <cell r="A2830">
            <v>353661</v>
          </cell>
          <cell r="B2830">
            <v>321228</v>
          </cell>
          <cell r="D2830">
            <v>0</v>
          </cell>
          <cell r="E2830">
            <v>68</v>
          </cell>
          <cell r="F2830">
            <v>0</v>
          </cell>
          <cell r="G2830" t="str">
            <v>8</v>
          </cell>
          <cell r="H2830">
            <v>724</v>
          </cell>
          <cell r="I2830" t="str">
            <v>ЧЕРНІГІВ.Ф.ТОВ"УКРПРОМБАНК",М.ЧЕРНІГІВ</v>
          </cell>
          <cell r="J2830" t="str">
            <v>Чернігів.ф.ТОВ"Укрпромбанк"</v>
          </cell>
          <cell r="K2830" t="str">
            <v>UYJJ</v>
          </cell>
          <cell r="L2830" t="str">
            <v>UYJJ</v>
          </cell>
          <cell r="M2830">
            <v>24</v>
          </cell>
          <cell r="N2830">
            <v>26</v>
          </cell>
          <cell r="O2830" t="str">
            <v>Упр.НБУ в Чернігівській.обл</v>
          </cell>
        </row>
        <row r="2831">
          <cell r="A2831">
            <v>353694</v>
          </cell>
          <cell r="B2831">
            <v>300249</v>
          </cell>
          <cell r="D2831">
            <v>0</v>
          </cell>
          <cell r="E2831">
            <v>37</v>
          </cell>
          <cell r="F2831">
            <v>0</v>
          </cell>
          <cell r="G2831" t="str">
            <v>8</v>
          </cell>
          <cell r="H2831">
            <v>803</v>
          </cell>
          <cell r="I2831" t="str">
            <v>ЧЕРН.ФІЛ АБ"БРОКБІЗНЕСБАНК" М.ЧЕРНІГІВ</v>
          </cell>
          <cell r="J2831" t="str">
            <v>Черніг.ФАБ "БРОКБІЗНЕСБАНК"</v>
          </cell>
          <cell r="K2831" t="str">
            <v>UYFB</v>
          </cell>
          <cell r="L2831" t="str">
            <v>UYFB</v>
          </cell>
          <cell r="M2831">
            <v>24</v>
          </cell>
          <cell r="N2831">
            <v>26</v>
          </cell>
          <cell r="O2831" t="str">
            <v>Упр.НБУ в Чернігівській.обл</v>
          </cell>
        </row>
        <row r="2832">
          <cell r="A2832">
            <v>353702</v>
          </cell>
          <cell r="B2832">
            <v>300670</v>
          </cell>
          <cell r="D2832">
            <v>0</v>
          </cell>
          <cell r="E2832">
            <v>202</v>
          </cell>
          <cell r="F2832">
            <v>0</v>
          </cell>
          <cell r="G2832" t="str">
            <v>8</v>
          </cell>
          <cell r="H2832">
            <v>903</v>
          </cell>
          <cell r="I2832" t="str">
            <v>ЧЕРНІГІВФВАТКБ"ХРЕЩАТИК"М.ЧЕРНІГІВ</v>
          </cell>
          <cell r="J2832" t="str">
            <v>ЧернігівськФВАТКБ"Хрещатик"</v>
          </cell>
          <cell r="K2832" t="str">
            <v>UYFC</v>
          </cell>
          <cell r="L2832" t="str">
            <v>UYFC</v>
          </cell>
          <cell r="M2832">
            <v>24</v>
          </cell>
          <cell r="N2832">
            <v>26</v>
          </cell>
          <cell r="O2832" t="str">
            <v>Упр.НБУ в Чернігівській.обл</v>
          </cell>
        </row>
        <row r="2833">
          <cell r="A2833">
            <v>353713</v>
          </cell>
          <cell r="B2833">
            <v>325912</v>
          </cell>
          <cell r="D2833">
            <v>0</v>
          </cell>
          <cell r="E2833">
            <v>88</v>
          </cell>
          <cell r="F2833">
            <v>0</v>
          </cell>
          <cell r="G2833" t="str">
            <v>B</v>
          </cell>
          <cell r="H2833">
            <v>204</v>
          </cell>
          <cell r="I2833" t="str">
            <v>Чернігівська філія ВАТ "КРЕДОБАНК"</v>
          </cell>
          <cell r="J2833" t="str">
            <v>Чернігівська ф-я"КРЕДОБАНК"</v>
          </cell>
          <cell r="K2833" t="str">
            <v>UYFD</v>
          </cell>
          <cell r="L2833" t="str">
            <v>UYFD</v>
          </cell>
          <cell r="M2833">
            <v>24</v>
          </cell>
          <cell r="N2833">
            <v>13</v>
          </cell>
          <cell r="O2833" t="str">
            <v>Упр.НБУ в Чернігівській.обл</v>
          </cell>
        </row>
        <row r="2834">
          <cell r="A2834">
            <v>353757</v>
          </cell>
          <cell r="B2834">
            <v>380537</v>
          </cell>
          <cell r="D2834">
            <v>0</v>
          </cell>
          <cell r="E2834">
            <v>76</v>
          </cell>
          <cell r="F2834">
            <v>0</v>
          </cell>
          <cell r="G2834" t="str">
            <v>B</v>
          </cell>
          <cell r="H2834">
            <v>503</v>
          </cell>
          <cell r="I2834" t="str">
            <v>ЧЕРНІГІВ.Ф.ВАТ "ВІЕЙБІБАНК" М.ЧЕРНІГІВ</v>
          </cell>
          <cell r="J2834" t="str">
            <v>Чернігів.Ф.ВАТ "ВіЕйБіБанк"</v>
          </cell>
          <cell r="K2834" t="str">
            <v>UYFA</v>
          </cell>
          <cell r="L2834" t="str">
            <v>UYFA</v>
          </cell>
          <cell r="M2834">
            <v>24</v>
          </cell>
          <cell r="N2834">
            <v>26</v>
          </cell>
          <cell r="O2834" t="str">
            <v>Упр.НБУ в Чернігівській.обл</v>
          </cell>
        </row>
        <row r="2835">
          <cell r="A2835">
            <v>354002</v>
          </cell>
          <cell r="B2835">
            <v>300670</v>
          </cell>
          <cell r="D2835">
            <v>0</v>
          </cell>
          <cell r="E2835">
            <v>202</v>
          </cell>
          <cell r="F2835">
            <v>0</v>
          </cell>
          <cell r="G2835" t="str">
            <v>8</v>
          </cell>
          <cell r="H2835">
            <v>803</v>
          </cell>
          <cell r="I2835" t="str">
            <v>ЧЕРКАСЬКАФВАТКБ"ХРЕЩАТИК"М.ЧЕРКАСИ</v>
          </cell>
          <cell r="J2835" t="str">
            <v>ЧеркаськаФВАТКБ"Хрещатик"</v>
          </cell>
          <cell r="K2835" t="str">
            <v>UXFA</v>
          </cell>
          <cell r="L2835" t="str">
            <v>UXFA</v>
          </cell>
          <cell r="M2835">
            <v>23</v>
          </cell>
          <cell r="N2835">
            <v>26</v>
          </cell>
          <cell r="O2835" t="str">
            <v>Управління НБУ в Чеpкас.обл</v>
          </cell>
        </row>
        <row r="2836">
          <cell r="A2836">
            <v>354013</v>
          </cell>
          <cell r="B2836">
            <v>300023</v>
          </cell>
          <cell r="D2836">
            <v>0</v>
          </cell>
          <cell r="E2836">
            <v>5</v>
          </cell>
          <cell r="F2836">
            <v>0</v>
          </cell>
          <cell r="G2836" t="str">
            <v>5</v>
          </cell>
          <cell r="H2836">
            <v>508</v>
          </cell>
          <cell r="I2836" t="str">
            <v>ЧЕРКАСЬКА ОФ"УКРСОЦБАНК", М.ЧЕРКАСИ</v>
          </cell>
          <cell r="J2836" t="str">
            <v>Черкаська ОФ"Укрсоцбанк"</v>
          </cell>
          <cell r="K2836" t="str">
            <v>UXCA</v>
          </cell>
          <cell r="L2836" t="str">
            <v>UXCA</v>
          </cell>
          <cell r="M2836">
            <v>23</v>
          </cell>
          <cell r="N2836">
            <v>26</v>
          </cell>
          <cell r="O2836" t="str">
            <v>Управління НБУ в Чеpкас.обл</v>
          </cell>
        </row>
        <row r="2837">
          <cell r="A2837">
            <v>354024</v>
          </cell>
          <cell r="B2837">
            <v>300001</v>
          </cell>
          <cell r="D2837">
            <v>0</v>
          </cell>
          <cell r="E2837">
            <v>1</v>
          </cell>
          <cell r="F2837">
            <v>0</v>
          </cell>
          <cell r="G2837" t="str">
            <v>1</v>
          </cell>
          <cell r="H2837">
            <v>105</v>
          </cell>
          <cell r="I2837" t="str">
            <v>УПРАВЛІННЯ НБУ В ЧЕРКАСЬКІЙ ОБЛАСТІ</v>
          </cell>
          <cell r="J2837" t="str">
            <v>Упр. НБУ в Чеpкаській обл.</v>
          </cell>
          <cell r="K2837" t="str">
            <v>UXHA</v>
          </cell>
          <cell r="L2837" t="str">
            <v>UXH0</v>
          </cell>
          <cell r="M2837">
            <v>23</v>
          </cell>
          <cell r="N2837">
            <v>27</v>
          </cell>
          <cell r="O2837" t="str">
            <v>Управління НБУ в Чеpкас.обл</v>
          </cell>
        </row>
        <row r="2838">
          <cell r="A2838">
            <v>354091</v>
          </cell>
          <cell r="B2838">
            <v>300012</v>
          </cell>
          <cell r="D2838">
            <v>0</v>
          </cell>
          <cell r="E2838">
            <v>3</v>
          </cell>
          <cell r="F2838">
            <v>0</v>
          </cell>
          <cell r="G2838" t="str">
            <v>3</v>
          </cell>
          <cell r="H2838">
            <v>346</v>
          </cell>
          <cell r="I2838" t="str">
            <v>Ф."ВІДДІЛ. ПРОМІНВЕСТБАНКУ, М.ЧЕРКАСИ"</v>
          </cell>
          <cell r="J2838" t="str">
            <v>Ф."ВІДДІЛ. ПІБ, М. ЧЕРКАСИ"</v>
          </cell>
          <cell r="K2838" t="str">
            <v>UXAA</v>
          </cell>
          <cell r="L2838" t="str">
            <v>UXA0</v>
          </cell>
          <cell r="M2838">
            <v>23</v>
          </cell>
          <cell r="N2838">
            <v>26</v>
          </cell>
          <cell r="O2838" t="str">
            <v>Управління НБУ в Чеpкас.обл</v>
          </cell>
        </row>
        <row r="2839">
          <cell r="A2839">
            <v>354295</v>
          </cell>
          <cell r="B2839">
            <v>300658</v>
          </cell>
          <cell r="D2839">
            <v>0</v>
          </cell>
          <cell r="E2839">
            <v>251</v>
          </cell>
          <cell r="F2839">
            <v>0</v>
          </cell>
          <cell r="G2839" t="str">
            <v>B</v>
          </cell>
          <cell r="H2839">
            <v>702</v>
          </cell>
          <cell r="I2839" t="str">
            <v>ЧФ ВАТ "ПІРЕУС БАНК МКБ",М.ЧЕРКАСИ</v>
          </cell>
          <cell r="J2839" t="str">
            <v>ЧФ ВАТ "ПІРЕУС БАНК МКБ"</v>
          </cell>
          <cell r="K2839" t="str">
            <v>UXIH</v>
          </cell>
          <cell r="L2839" t="str">
            <v>UXIH</v>
          </cell>
          <cell r="M2839">
            <v>23</v>
          </cell>
          <cell r="N2839">
            <v>26</v>
          </cell>
          <cell r="O2839" t="str">
            <v>Управління НБУ в Чеpкас.обл</v>
          </cell>
        </row>
        <row r="2840">
          <cell r="A2840">
            <v>354314</v>
          </cell>
          <cell r="B2840">
            <v>300142</v>
          </cell>
          <cell r="D2840">
            <v>0</v>
          </cell>
          <cell r="E2840">
            <v>18</v>
          </cell>
          <cell r="F2840">
            <v>0</v>
          </cell>
          <cell r="G2840" t="str">
            <v>8</v>
          </cell>
          <cell r="H2840">
            <v>701</v>
          </cell>
          <cell r="I2840" t="str">
            <v>ЧЕРКАСЬКА ФАТ"УКРІНБАНК" М.ЧЕРКАСИ</v>
          </cell>
          <cell r="J2840" t="str">
            <v>Черкаська ФАТ"Укрінбанк"</v>
          </cell>
          <cell r="K2840" t="str">
            <v>UXIA</v>
          </cell>
          <cell r="L2840" t="str">
            <v>UXIA</v>
          </cell>
          <cell r="M2840">
            <v>23</v>
          </cell>
          <cell r="N2840">
            <v>26</v>
          </cell>
          <cell r="O2840" t="str">
            <v>Управління НБУ в Чеpкас.обл</v>
          </cell>
        </row>
        <row r="2841">
          <cell r="A2841">
            <v>354336</v>
          </cell>
          <cell r="B2841">
            <v>300142</v>
          </cell>
          <cell r="D2841">
            <v>0</v>
          </cell>
          <cell r="E2841">
            <v>18</v>
          </cell>
          <cell r="F2841">
            <v>0</v>
          </cell>
          <cell r="G2841" t="str">
            <v>8</v>
          </cell>
          <cell r="H2841">
            <v>703</v>
          </cell>
          <cell r="I2841" t="str">
            <v>ДНІПРОВСЬКА ФАТ "УКРІНБАНК" М.ЧЕРКАСИ</v>
          </cell>
          <cell r="J2841" t="str">
            <v>Дніпровська ФАТ"Укрінбанк"</v>
          </cell>
          <cell r="K2841" t="str">
            <v>UXID</v>
          </cell>
          <cell r="L2841" t="str">
            <v>UXID</v>
          </cell>
          <cell r="M2841">
            <v>23</v>
          </cell>
          <cell r="N2841">
            <v>26</v>
          </cell>
          <cell r="O2841" t="str">
            <v>Управління НБУ в Чеpкас.обл</v>
          </cell>
        </row>
        <row r="2842">
          <cell r="A2842">
            <v>354347</v>
          </cell>
          <cell r="B2842">
            <v>305299</v>
          </cell>
          <cell r="D2842">
            <v>0</v>
          </cell>
          <cell r="E2842">
            <v>46</v>
          </cell>
          <cell r="F2842">
            <v>0</v>
          </cell>
          <cell r="G2842" t="str">
            <v>A</v>
          </cell>
          <cell r="H2842">
            <v>704</v>
          </cell>
          <cell r="I2842" t="str">
            <v>ЧЕРК.Ф.ГРУ ЗАТ КБ ПРИВАТБАНК М.ЧЕРКАСИ</v>
          </cell>
          <cell r="J2842" t="str">
            <v>Черкаське ГРУ ПриватБанку</v>
          </cell>
          <cell r="K2842" t="str">
            <v>UXIG</v>
          </cell>
          <cell r="L2842" t="str">
            <v>UXIG</v>
          </cell>
          <cell r="M2842">
            <v>23</v>
          </cell>
          <cell r="N2842">
            <v>3</v>
          </cell>
          <cell r="O2842" t="str">
            <v>Управління НБУ в Чеpкас.обл</v>
          </cell>
        </row>
        <row r="2843">
          <cell r="A2843">
            <v>354381</v>
          </cell>
          <cell r="B2843">
            <v>300012</v>
          </cell>
          <cell r="D2843">
            <v>0</v>
          </cell>
          <cell r="E2843">
            <v>3</v>
          </cell>
          <cell r="F2843">
            <v>0</v>
          </cell>
          <cell r="G2843" t="str">
            <v>3</v>
          </cell>
          <cell r="H2843">
            <v>333</v>
          </cell>
          <cell r="I2843" t="str">
            <v>Ф-Я"ВІД.ПІБ В М.УМАНЬ ЧЕРКАСЬКОЇ ОБЛ."</v>
          </cell>
          <cell r="J2843" t="str">
            <v>ф."Від.ПІБ в УМАНЬ Черк.обл</v>
          </cell>
          <cell r="K2843" t="str">
            <v>UXAE</v>
          </cell>
          <cell r="L2843" t="str">
            <v>UXA0</v>
          </cell>
          <cell r="M2843">
            <v>23</v>
          </cell>
          <cell r="N2843">
            <v>26</v>
          </cell>
          <cell r="O2843" t="str">
            <v>Управління НБУ в Чеpкас.обл</v>
          </cell>
        </row>
        <row r="2844">
          <cell r="A2844">
            <v>354411</v>
          </cell>
          <cell r="B2844">
            <v>300335</v>
          </cell>
          <cell r="D2844">
            <v>0</v>
          </cell>
          <cell r="E2844">
            <v>36</v>
          </cell>
          <cell r="F2844">
            <v>0</v>
          </cell>
          <cell r="G2844" t="str">
            <v>7</v>
          </cell>
          <cell r="H2844">
            <v>708</v>
          </cell>
          <cell r="I2844" t="str">
            <v>ЧЕР.ОД"РАЙФФАЙЗЕН БАНК АВАЛЬ"М.ЧЕРКАСИ</v>
          </cell>
          <cell r="J2844" t="str">
            <v>Ч.ОД"Райффайзен Банк Аваль"</v>
          </cell>
          <cell r="K2844" t="str">
            <v>UXIK</v>
          </cell>
          <cell r="L2844" t="str">
            <v>UXIK</v>
          </cell>
          <cell r="M2844">
            <v>23</v>
          </cell>
          <cell r="N2844">
            <v>26</v>
          </cell>
          <cell r="O2844" t="str">
            <v>Управління НБУ в Чеpкас.обл</v>
          </cell>
        </row>
        <row r="2845">
          <cell r="A2845">
            <v>354466</v>
          </cell>
          <cell r="B2845">
            <v>325912</v>
          </cell>
          <cell r="D2845">
            <v>0</v>
          </cell>
          <cell r="E2845">
            <v>88</v>
          </cell>
          <cell r="F2845">
            <v>0</v>
          </cell>
          <cell r="G2845" t="str">
            <v>B</v>
          </cell>
          <cell r="H2845">
            <v>716</v>
          </cell>
          <cell r="I2845" t="str">
            <v>Черкаська філія ВАТ "КРЕДОБАНК"</v>
          </cell>
          <cell r="J2845" t="str">
            <v>Черкаська ф. ВАТ"КРЕДОБАНК"</v>
          </cell>
          <cell r="K2845" t="str">
            <v>UXIM</v>
          </cell>
          <cell r="L2845" t="str">
            <v>UXIM</v>
          </cell>
          <cell r="M2845">
            <v>23</v>
          </cell>
          <cell r="N2845">
            <v>13</v>
          </cell>
          <cell r="O2845" t="str">
            <v>Управління НБУ в Чеpкас.обл</v>
          </cell>
        </row>
        <row r="2846">
          <cell r="A2846">
            <v>354488</v>
          </cell>
          <cell r="B2846">
            <v>300272</v>
          </cell>
          <cell r="D2846">
            <v>0</v>
          </cell>
          <cell r="E2846">
            <v>31</v>
          </cell>
          <cell r="F2846">
            <v>0</v>
          </cell>
          <cell r="G2846" t="str">
            <v>B</v>
          </cell>
          <cell r="H2846">
            <v>721</v>
          </cell>
          <cell r="I2846" t="str">
            <v>ЧЕРКАСЬКА ФІЛ АБ "ЕНЕРГОБАНК"М.ЧЕРКАСИ</v>
          </cell>
          <cell r="J2846" t="str">
            <v>Черкаська ф.АБ "Енергобанк"</v>
          </cell>
          <cell r="K2846" t="str">
            <v>UXIO</v>
          </cell>
          <cell r="L2846" t="str">
            <v>UXIO</v>
          </cell>
          <cell r="M2846">
            <v>23</v>
          </cell>
          <cell r="N2846">
            <v>26</v>
          </cell>
          <cell r="O2846" t="str">
            <v>Управління НБУ в Чеpкас.обл</v>
          </cell>
        </row>
        <row r="2847">
          <cell r="A2847">
            <v>354507</v>
          </cell>
          <cell r="B2847">
            <v>300465</v>
          </cell>
          <cell r="D2847">
            <v>0</v>
          </cell>
          <cell r="E2847">
            <v>6</v>
          </cell>
          <cell r="F2847">
            <v>0</v>
          </cell>
          <cell r="G2847" t="str">
            <v>6</v>
          </cell>
          <cell r="H2847">
            <v>603</v>
          </cell>
          <cell r="I2847" t="str">
            <v>ФЧЕРКАСЬКЕ ОУ ВАТ ОЩАДБАНК М.ЧЕРКАСИ</v>
          </cell>
          <cell r="J2847" t="str">
            <v>ФЧеркаське ОУ ВАТОщадбанк</v>
          </cell>
          <cell r="K2847" t="str">
            <v>UXLA</v>
          </cell>
          <cell r="L2847" t="str">
            <v>UXLA</v>
          </cell>
          <cell r="M2847">
            <v>23</v>
          </cell>
          <cell r="N2847">
            <v>26</v>
          </cell>
          <cell r="O2847" t="str">
            <v>Управління НБУ в Чеpкас.обл</v>
          </cell>
        </row>
        <row r="2848">
          <cell r="A2848">
            <v>354529</v>
          </cell>
          <cell r="B2848">
            <v>300465</v>
          </cell>
          <cell r="D2848">
            <v>0</v>
          </cell>
          <cell r="E2848">
            <v>6</v>
          </cell>
          <cell r="F2848">
            <v>0</v>
          </cell>
          <cell r="G2848" t="str">
            <v>6</v>
          </cell>
          <cell r="H2848">
            <v>605</v>
          </cell>
          <cell r="I2848" t="str">
            <v>ФГОРОДИЩЕНСЬКЕ ВІДД ВАТОЩАД М.ГОРОДИЩЕ</v>
          </cell>
          <cell r="J2848" t="str">
            <v>ФГородищенськеВАТОщадбанк</v>
          </cell>
          <cell r="K2848" t="str">
            <v>UXLD</v>
          </cell>
          <cell r="L2848" t="str">
            <v>UXLA</v>
          </cell>
          <cell r="M2848">
            <v>23</v>
          </cell>
          <cell r="N2848">
            <v>26</v>
          </cell>
          <cell r="O2848" t="str">
            <v>Управління НБУ в Чеpкас.обл</v>
          </cell>
        </row>
        <row r="2849">
          <cell r="A2849">
            <v>354530</v>
          </cell>
          <cell r="B2849">
            <v>300465</v>
          </cell>
          <cell r="D2849">
            <v>0</v>
          </cell>
          <cell r="E2849">
            <v>6</v>
          </cell>
          <cell r="F2849">
            <v>0</v>
          </cell>
          <cell r="G2849" t="str">
            <v>6</v>
          </cell>
          <cell r="H2849">
            <v>606</v>
          </cell>
          <cell r="I2849" t="str">
            <v>ФДРАБІВСЬКЕ ВІДДІЛЕ ВАТОЩАД СМТ.ДРАБІВ</v>
          </cell>
          <cell r="J2849" t="str">
            <v>ФДрабівськеВАТОщадбанк</v>
          </cell>
          <cell r="K2849" t="str">
            <v>UXLE</v>
          </cell>
          <cell r="L2849" t="str">
            <v>UXLA</v>
          </cell>
          <cell r="M2849">
            <v>23</v>
          </cell>
          <cell r="N2849">
            <v>26</v>
          </cell>
          <cell r="O2849" t="str">
            <v>Управління НБУ в Чеpкас.обл</v>
          </cell>
        </row>
        <row r="2850">
          <cell r="A2850">
            <v>354541</v>
          </cell>
          <cell r="B2850">
            <v>300465</v>
          </cell>
          <cell r="D2850">
            <v>0</v>
          </cell>
          <cell r="E2850">
            <v>6</v>
          </cell>
          <cell r="F2850">
            <v>0</v>
          </cell>
          <cell r="G2850" t="str">
            <v>6</v>
          </cell>
          <cell r="H2850">
            <v>607</v>
          </cell>
          <cell r="I2850" t="str">
            <v>ФЖАШКІВСЬКЕ ВІДДІЛЕНН ВАТОЩАД М.ЖАШКІВ</v>
          </cell>
          <cell r="J2850" t="str">
            <v>ФЖашківськеВАТОщадбанк</v>
          </cell>
          <cell r="K2850" t="str">
            <v>UXLF</v>
          </cell>
          <cell r="L2850" t="str">
            <v>UXLA</v>
          </cell>
          <cell r="M2850">
            <v>23</v>
          </cell>
          <cell r="N2850">
            <v>26</v>
          </cell>
          <cell r="O2850" t="str">
            <v>Управління НБУ в Чеpкас.обл</v>
          </cell>
        </row>
        <row r="2851">
          <cell r="A2851">
            <v>354552</v>
          </cell>
          <cell r="B2851">
            <v>300465</v>
          </cell>
          <cell r="D2851">
            <v>0</v>
          </cell>
          <cell r="E2851">
            <v>6</v>
          </cell>
          <cell r="F2851">
            <v>0</v>
          </cell>
          <cell r="G2851" t="str">
            <v>6</v>
          </cell>
          <cell r="H2851">
            <v>608</v>
          </cell>
          <cell r="I2851" t="str">
            <v>ФЗВЕНИГОРОДСЬКЕ ВІД ВАТОЩАД М.ЗВЕНИГОР</v>
          </cell>
          <cell r="J2851" t="str">
            <v>ФЗвенигородськеВАТОщадбанк</v>
          </cell>
          <cell r="K2851" t="str">
            <v>UXLG</v>
          </cell>
          <cell r="L2851" t="str">
            <v>UXLA</v>
          </cell>
          <cell r="M2851">
            <v>23</v>
          </cell>
          <cell r="N2851">
            <v>26</v>
          </cell>
          <cell r="O2851" t="str">
            <v>Управління НБУ в Чеpкас.обл</v>
          </cell>
        </row>
        <row r="2852">
          <cell r="A2852">
            <v>354574</v>
          </cell>
          <cell r="B2852">
            <v>300465</v>
          </cell>
          <cell r="D2852">
            <v>0</v>
          </cell>
          <cell r="E2852">
            <v>6</v>
          </cell>
          <cell r="F2852">
            <v>0</v>
          </cell>
          <cell r="G2852" t="str">
            <v>6</v>
          </cell>
          <cell r="H2852">
            <v>613</v>
          </cell>
          <cell r="I2852" t="str">
            <v>ФЗОЛОТОНІСЬКЕ ВІДДІ ВАТОЩАД М.ЗОЛОТОНО</v>
          </cell>
          <cell r="J2852" t="str">
            <v>ФЗолотоніське ВАТОщадбанк</v>
          </cell>
          <cell r="K2852" t="str">
            <v>UXLH</v>
          </cell>
          <cell r="L2852" t="str">
            <v>UXLA</v>
          </cell>
          <cell r="M2852">
            <v>23</v>
          </cell>
          <cell r="N2852">
            <v>26</v>
          </cell>
          <cell r="O2852" t="str">
            <v>Управління НБУ в Чеpкас.обл</v>
          </cell>
        </row>
        <row r="2853">
          <cell r="A2853">
            <v>354585</v>
          </cell>
          <cell r="B2853">
            <v>300465</v>
          </cell>
          <cell r="D2853">
            <v>0</v>
          </cell>
          <cell r="E2853">
            <v>6</v>
          </cell>
          <cell r="F2853">
            <v>0</v>
          </cell>
          <cell r="G2853" t="str">
            <v>6</v>
          </cell>
          <cell r="H2853">
            <v>614</v>
          </cell>
          <cell r="I2853" t="str">
            <v>ФКАНІВСЬКЕ ВІДДІЛЕННЯ  ВАТОЩАД М.КАНІВ</v>
          </cell>
          <cell r="J2853" t="str">
            <v>ФКанівськеВАТОщадбанк</v>
          </cell>
          <cell r="K2853" t="str">
            <v>UXLI</v>
          </cell>
          <cell r="L2853" t="str">
            <v>UXLA</v>
          </cell>
          <cell r="M2853">
            <v>23</v>
          </cell>
          <cell r="N2853">
            <v>26</v>
          </cell>
          <cell r="O2853" t="str">
            <v>Управління НБУ в Чеpкас.обл</v>
          </cell>
        </row>
        <row r="2854">
          <cell r="A2854">
            <v>354596</v>
          </cell>
          <cell r="B2854">
            <v>300465</v>
          </cell>
          <cell r="D2854">
            <v>0</v>
          </cell>
          <cell r="E2854">
            <v>6</v>
          </cell>
          <cell r="F2854">
            <v>0</v>
          </cell>
          <cell r="G2854" t="str">
            <v>6</v>
          </cell>
          <cell r="H2854">
            <v>615</v>
          </cell>
          <cell r="I2854" t="str">
            <v>ФКАМ`ЯНСЬКЕ ВІДДІЛЕ ВАТОЩАД М.КАМ`ЯНКА</v>
          </cell>
          <cell r="J2854" t="str">
            <v>ФКам`янськеВАТОщадбанк</v>
          </cell>
          <cell r="K2854" t="str">
            <v>UXLJ</v>
          </cell>
          <cell r="L2854" t="str">
            <v>UXLA</v>
          </cell>
          <cell r="M2854">
            <v>23</v>
          </cell>
          <cell r="N2854">
            <v>26</v>
          </cell>
          <cell r="O2854" t="str">
            <v>Управління НБУ в Чеpкас.обл</v>
          </cell>
        </row>
        <row r="2855">
          <cell r="A2855">
            <v>354604</v>
          </cell>
          <cell r="B2855">
            <v>300465</v>
          </cell>
          <cell r="D2855">
            <v>0</v>
          </cell>
          <cell r="E2855">
            <v>6</v>
          </cell>
          <cell r="F2855">
            <v>0</v>
          </cell>
          <cell r="G2855" t="str">
            <v>6</v>
          </cell>
          <cell r="H2855">
            <v>626</v>
          </cell>
          <cell r="I2855" t="str">
            <v>ФКАТЕРИНОПІЛЬСЬКЕ В ВАТОЩАД СМТ.КАТЕРИ</v>
          </cell>
          <cell r="J2855" t="str">
            <v>ФКатеринопільськеВАТОщад</v>
          </cell>
          <cell r="K2855" t="str">
            <v>UXLK</v>
          </cell>
          <cell r="L2855" t="str">
            <v>UXLA</v>
          </cell>
          <cell r="M2855">
            <v>23</v>
          </cell>
          <cell r="N2855">
            <v>26</v>
          </cell>
          <cell r="O2855" t="str">
            <v>Управління НБУ в Чеpкас.обл</v>
          </cell>
        </row>
        <row r="2856">
          <cell r="A2856">
            <v>354615</v>
          </cell>
          <cell r="B2856">
            <v>300465</v>
          </cell>
          <cell r="D2856">
            <v>0</v>
          </cell>
          <cell r="E2856">
            <v>6</v>
          </cell>
          <cell r="F2856">
            <v>0</v>
          </cell>
          <cell r="G2856" t="str">
            <v>6</v>
          </cell>
          <cell r="H2856">
            <v>627</v>
          </cell>
          <cell r="I2856" t="str">
            <v>ФКОРСУНЬ-ШЕВЧЕНКІВС ВАТОЩАД М.КОРСУНЬ-</v>
          </cell>
          <cell r="J2856" t="str">
            <v>ФКорсунь-ШевченківсьВАТОщад</v>
          </cell>
          <cell r="K2856" t="str">
            <v>UXLL</v>
          </cell>
          <cell r="L2856" t="str">
            <v>UXLA</v>
          </cell>
          <cell r="M2856">
            <v>23</v>
          </cell>
          <cell r="N2856">
            <v>26</v>
          </cell>
          <cell r="O2856" t="str">
            <v>Управління НБУ в Чеpкас.обл</v>
          </cell>
        </row>
        <row r="2857">
          <cell r="A2857">
            <v>354626</v>
          </cell>
          <cell r="B2857">
            <v>300465</v>
          </cell>
          <cell r="D2857">
            <v>0</v>
          </cell>
          <cell r="E2857">
            <v>6</v>
          </cell>
          <cell r="F2857">
            <v>0</v>
          </cell>
          <cell r="G2857" t="str">
            <v>6</v>
          </cell>
          <cell r="H2857">
            <v>628</v>
          </cell>
          <cell r="I2857" t="str">
            <v>ФЛИСЯНСЬКЕ ВІДДІЛЕН ВАТОЩАД СМТ.ЛИСЯНК</v>
          </cell>
          <cell r="J2857" t="str">
            <v>ФЛисянське від. ВАТОщадбанк</v>
          </cell>
          <cell r="K2857" t="str">
            <v>UXLM</v>
          </cell>
          <cell r="L2857" t="str">
            <v>UXLA</v>
          </cell>
          <cell r="M2857">
            <v>23</v>
          </cell>
          <cell r="N2857">
            <v>26</v>
          </cell>
          <cell r="O2857" t="str">
            <v>Управління НБУ в Чеpкас.обл</v>
          </cell>
        </row>
        <row r="2858">
          <cell r="A2858">
            <v>354637</v>
          </cell>
          <cell r="B2858">
            <v>300465</v>
          </cell>
          <cell r="D2858">
            <v>0</v>
          </cell>
          <cell r="E2858">
            <v>6</v>
          </cell>
          <cell r="F2858">
            <v>0</v>
          </cell>
          <cell r="G2858" t="str">
            <v>6</v>
          </cell>
          <cell r="H2858">
            <v>629</v>
          </cell>
          <cell r="I2858" t="str">
            <v>ФМАНЬКІВСЬКЕ ВІДДІЛ ВАТОЩАД СМТ.МАНЬКІ</v>
          </cell>
          <cell r="J2858" t="str">
            <v>ФМаньківське від. ВАТОщадба</v>
          </cell>
          <cell r="K2858" t="str">
            <v>UXLN</v>
          </cell>
          <cell r="L2858" t="str">
            <v>UXLA</v>
          </cell>
          <cell r="M2858">
            <v>23</v>
          </cell>
          <cell r="N2858">
            <v>26</v>
          </cell>
          <cell r="O2858" t="str">
            <v>Управління НБУ в Чеpкас.обл</v>
          </cell>
        </row>
        <row r="2859">
          <cell r="A2859">
            <v>354648</v>
          </cell>
          <cell r="B2859">
            <v>300465</v>
          </cell>
          <cell r="D2859">
            <v>0</v>
          </cell>
          <cell r="E2859">
            <v>6</v>
          </cell>
          <cell r="F2859">
            <v>0</v>
          </cell>
          <cell r="G2859" t="str">
            <v>6</v>
          </cell>
          <cell r="H2859">
            <v>633</v>
          </cell>
          <cell r="I2859" t="str">
            <v>ФМОНАСТИРИЩЕНСЬКЕ В ВАТОЩАД М.МОНАСТИР</v>
          </cell>
          <cell r="J2859" t="str">
            <v>ФМонастирищенське ВАТОщад</v>
          </cell>
          <cell r="K2859" t="str">
            <v>UXLO</v>
          </cell>
          <cell r="L2859" t="str">
            <v>UXLA</v>
          </cell>
          <cell r="M2859">
            <v>23</v>
          </cell>
          <cell r="N2859">
            <v>26</v>
          </cell>
          <cell r="O2859" t="str">
            <v>Управління НБУ в Чеpкас.обл</v>
          </cell>
        </row>
        <row r="2860">
          <cell r="A2860">
            <v>354659</v>
          </cell>
          <cell r="B2860">
            <v>300465</v>
          </cell>
          <cell r="D2860">
            <v>0</v>
          </cell>
          <cell r="E2860">
            <v>6</v>
          </cell>
          <cell r="F2860">
            <v>0</v>
          </cell>
          <cell r="G2860" t="str">
            <v>6</v>
          </cell>
          <cell r="H2860">
            <v>634</v>
          </cell>
          <cell r="I2860" t="str">
            <v>ФСМІЛЯНСЬКЕ ВІДДІЛЕННЯ ВАТОЩАД М.СМІЛА</v>
          </cell>
          <cell r="J2860" t="str">
            <v>ФСмілянське відділенВАТОщад</v>
          </cell>
          <cell r="K2860" t="str">
            <v>UXLP</v>
          </cell>
          <cell r="L2860" t="str">
            <v>UXLA</v>
          </cell>
          <cell r="M2860">
            <v>23</v>
          </cell>
          <cell r="N2860">
            <v>26</v>
          </cell>
          <cell r="O2860" t="str">
            <v>Управління НБУ в Чеpкас.обл</v>
          </cell>
        </row>
        <row r="2861">
          <cell r="A2861">
            <v>354660</v>
          </cell>
          <cell r="B2861">
            <v>300465</v>
          </cell>
          <cell r="D2861">
            <v>0</v>
          </cell>
          <cell r="E2861">
            <v>6</v>
          </cell>
          <cell r="F2861">
            <v>0</v>
          </cell>
          <cell r="G2861" t="str">
            <v>6</v>
          </cell>
          <cell r="H2861">
            <v>635</v>
          </cell>
          <cell r="I2861" t="str">
            <v>ФТАЛЬНІВСЬКЕ ВІДДІЛЕН ВАТОЩАД М.ТАЛЬНЕ</v>
          </cell>
          <cell r="J2861" t="str">
            <v>ФТальнівське ВАТОщадбанк</v>
          </cell>
          <cell r="K2861" t="str">
            <v>UXLQ</v>
          </cell>
          <cell r="L2861" t="str">
            <v>UXLA</v>
          </cell>
          <cell r="M2861">
            <v>23</v>
          </cell>
          <cell r="N2861">
            <v>26</v>
          </cell>
          <cell r="O2861" t="str">
            <v>Управління НБУ в Чеpкас.обл</v>
          </cell>
        </row>
        <row r="2862">
          <cell r="A2862">
            <v>354671</v>
          </cell>
          <cell r="B2862">
            <v>300465</v>
          </cell>
          <cell r="D2862">
            <v>0</v>
          </cell>
          <cell r="E2862">
            <v>6</v>
          </cell>
          <cell r="F2862">
            <v>0</v>
          </cell>
          <cell r="G2862" t="str">
            <v>6</v>
          </cell>
          <cell r="H2862">
            <v>636</v>
          </cell>
          <cell r="I2862" t="str">
            <v>ФУМАНСЬКЕ ВІДДІЛЕННЯ № ВАТОЩАД М.УМАНЬ</v>
          </cell>
          <cell r="J2862" t="str">
            <v>ФУманське ВАТОщадбанк</v>
          </cell>
          <cell r="K2862" t="str">
            <v>UXLR</v>
          </cell>
          <cell r="L2862" t="str">
            <v>UXLA</v>
          </cell>
          <cell r="M2862">
            <v>23</v>
          </cell>
          <cell r="N2862">
            <v>26</v>
          </cell>
          <cell r="O2862" t="str">
            <v>Управління НБУ в Чеpкас.обл</v>
          </cell>
        </row>
        <row r="2863">
          <cell r="A2863">
            <v>354682</v>
          </cell>
          <cell r="B2863">
            <v>300465</v>
          </cell>
          <cell r="D2863">
            <v>0</v>
          </cell>
          <cell r="E2863">
            <v>6</v>
          </cell>
          <cell r="F2863">
            <v>0</v>
          </cell>
          <cell r="G2863" t="str">
            <v>6</v>
          </cell>
          <cell r="H2863">
            <v>637</v>
          </cell>
          <cell r="I2863" t="str">
            <v>ФХРИСТИНІВСЬКЕ ВІДД ВАТОЩАД М.ХРИСТИНІ</v>
          </cell>
          <cell r="J2863" t="str">
            <v>ФХристинівськеВАТОщадбанк</v>
          </cell>
          <cell r="K2863" t="str">
            <v>UXLS</v>
          </cell>
          <cell r="L2863" t="str">
            <v>UXLA</v>
          </cell>
          <cell r="M2863">
            <v>23</v>
          </cell>
          <cell r="N2863">
            <v>26</v>
          </cell>
          <cell r="O2863" t="str">
            <v>Управління НБУ в Чеpкас.обл</v>
          </cell>
        </row>
        <row r="2864">
          <cell r="A2864">
            <v>354701</v>
          </cell>
          <cell r="B2864">
            <v>300465</v>
          </cell>
          <cell r="D2864">
            <v>0</v>
          </cell>
          <cell r="E2864">
            <v>6</v>
          </cell>
          <cell r="F2864">
            <v>0</v>
          </cell>
          <cell r="G2864" t="str">
            <v>6</v>
          </cell>
          <cell r="H2864">
            <v>649</v>
          </cell>
          <cell r="I2864" t="str">
            <v>ФЧОРНОБАЇВСЬКЕ ВІДД ВАТОЩАД СМТ.ЧОРНОБ</v>
          </cell>
          <cell r="J2864" t="str">
            <v>ФЧорнобаївськеВАТОщадбанк</v>
          </cell>
          <cell r="K2864" t="str">
            <v>UXLT</v>
          </cell>
          <cell r="L2864" t="str">
            <v>UXLA</v>
          </cell>
          <cell r="M2864">
            <v>23</v>
          </cell>
          <cell r="N2864">
            <v>26</v>
          </cell>
          <cell r="O2864" t="str">
            <v>Управління НБУ в Чеpкас.обл</v>
          </cell>
        </row>
        <row r="2865">
          <cell r="A2865">
            <v>354712</v>
          </cell>
          <cell r="B2865">
            <v>300465</v>
          </cell>
          <cell r="D2865">
            <v>0</v>
          </cell>
          <cell r="E2865">
            <v>6</v>
          </cell>
          <cell r="F2865">
            <v>0</v>
          </cell>
          <cell r="G2865" t="str">
            <v>6</v>
          </cell>
          <cell r="H2865">
            <v>653</v>
          </cell>
          <cell r="I2865" t="str">
            <v>ФЧЕРКАСЬКЕ ВІДДІЛЕНН ВАТОЩАД М.ЧЕРКАСИ</v>
          </cell>
          <cell r="J2865" t="str">
            <v>ФЧеркаськеВАТОщадбанк</v>
          </cell>
          <cell r="K2865" t="str">
            <v>UXLU</v>
          </cell>
          <cell r="L2865" t="str">
            <v>UXLA</v>
          </cell>
          <cell r="M2865">
            <v>23</v>
          </cell>
          <cell r="N2865">
            <v>26</v>
          </cell>
          <cell r="O2865" t="str">
            <v>Управління НБУ в Чеpкас.обл</v>
          </cell>
        </row>
        <row r="2866">
          <cell r="A2866">
            <v>354734</v>
          </cell>
          <cell r="B2866">
            <v>300465</v>
          </cell>
          <cell r="D2866">
            <v>0</v>
          </cell>
          <cell r="E2866">
            <v>6</v>
          </cell>
          <cell r="F2866">
            <v>0</v>
          </cell>
          <cell r="G2866" t="str">
            <v>6</v>
          </cell>
          <cell r="H2866">
            <v>655</v>
          </cell>
          <cell r="I2866" t="str">
            <v>ФЧИГИРИНСЬКЕ ВІДДІЛЕ ВАТОЩАД М.ЧИГИРИН</v>
          </cell>
          <cell r="J2866" t="str">
            <v>ФЧигиринськеВАТОщадбанк</v>
          </cell>
          <cell r="K2866" t="str">
            <v>UXLV</v>
          </cell>
          <cell r="L2866" t="str">
            <v>UXLA</v>
          </cell>
          <cell r="M2866">
            <v>23</v>
          </cell>
          <cell r="N2866">
            <v>26</v>
          </cell>
          <cell r="O2866" t="str">
            <v>Управління НБУ в Чеpкас.обл</v>
          </cell>
        </row>
        <row r="2867">
          <cell r="A2867">
            <v>354745</v>
          </cell>
          <cell r="B2867">
            <v>300465</v>
          </cell>
          <cell r="D2867">
            <v>0</v>
          </cell>
          <cell r="E2867">
            <v>6</v>
          </cell>
          <cell r="F2867">
            <v>0</v>
          </cell>
          <cell r="G2867" t="str">
            <v>6</v>
          </cell>
          <cell r="H2867">
            <v>601</v>
          </cell>
          <cell r="I2867" t="str">
            <v>ФСОСНІВСЬКЕ ВІДДІЛЕН ВАТОЩАД М.ЧЕРКАСИ</v>
          </cell>
          <cell r="J2867" t="str">
            <v>ФСоснівськеВАТОщадбанк</v>
          </cell>
          <cell r="K2867" t="str">
            <v>UXLB</v>
          </cell>
          <cell r="L2867" t="str">
            <v>UXLA</v>
          </cell>
          <cell r="M2867">
            <v>23</v>
          </cell>
          <cell r="N2867">
            <v>26</v>
          </cell>
          <cell r="O2867" t="str">
            <v>Управління НБУ в Чеpкас.обл</v>
          </cell>
        </row>
        <row r="2868">
          <cell r="A2868">
            <v>354767</v>
          </cell>
          <cell r="B2868">
            <v>300465</v>
          </cell>
          <cell r="D2868">
            <v>0</v>
          </cell>
          <cell r="E2868">
            <v>6</v>
          </cell>
          <cell r="F2868">
            <v>0</v>
          </cell>
          <cell r="G2868" t="str">
            <v>6</v>
          </cell>
          <cell r="H2868">
            <v>658</v>
          </cell>
          <cell r="I2868" t="str">
            <v>ФШПОЛЯНСЬКЕ ВІДДІЛЕННЯ ВАТОЩАД М.ШПОЛА</v>
          </cell>
          <cell r="J2868" t="str">
            <v>ФШполянськеВАТОщадбанк</v>
          </cell>
          <cell r="K2868" t="str">
            <v>UXLW</v>
          </cell>
          <cell r="L2868" t="str">
            <v>UXLA</v>
          </cell>
          <cell r="M2868">
            <v>23</v>
          </cell>
          <cell r="N2868">
            <v>26</v>
          </cell>
          <cell r="O2868" t="str">
            <v>Управління НБУ в Чеpкас.обл</v>
          </cell>
        </row>
        <row r="2869">
          <cell r="A2869">
            <v>354789</v>
          </cell>
          <cell r="B2869">
            <v>322313</v>
          </cell>
          <cell r="D2869">
            <v>0</v>
          </cell>
          <cell r="E2869">
            <v>2</v>
          </cell>
          <cell r="F2869">
            <v>0</v>
          </cell>
          <cell r="G2869" t="str">
            <v>2</v>
          </cell>
          <cell r="H2869">
            <v>201</v>
          </cell>
          <cell r="I2869" t="str">
            <v>Ф-Я ВАТ"УКРЕКСІМБАНК",ЧЕРКАСИ</v>
          </cell>
          <cell r="J2869" t="str">
            <v>Ф-я Укрексімбанк, Черкаси</v>
          </cell>
          <cell r="K2869" t="str">
            <v>UXGA</v>
          </cell>
          <cell r="L2869" t="str">
            <v>UXGA</v>
          </cell>
          <cell r="M2869">
            <v>23</v>
          </cell>
          <cell r="N2869">
            <v>26</v>
          </cell>
          <cell r="O2869" t="str">
            <v>Управління НБУ в Чеpкас.обл</v>
          </cell>
        </row>
        <row r="2870">
          <cell r="A2870">
            <v>354853</v>
          </cell>
          <cell r="B2870">
            <v>300056</v>
          </cell>
          <cell r="D2870">
            <v>0</v>
          </cell>
          <cell r="E2870">
            <v>13</v>
          </cell>
          <cell r="F2870">
            <v>0</v>
          </cell>
          <cell r="G2870" t="str">
            <v>8</v>
          </cell>
          <cell r="H2870">
            <v>713</v>
          </cell>
          <cell r="I2870" t="str">
            <v>ЧЕРКАСЬКА ФАКБ "ЛЕГБАНК", М.ЧЕРКАСИ</v>
          </cell>
          <cell r="J2870" t="str">
            <v>ЧЕРКАСЬКА ФАКБ "ЛЕГБАНК"</v>
          </cell>
          <cell r="K2870" t="str">
            <v>UXIT</v>
          </cell>
          <cell r="L2870" t="str">
            <v>UXIT</v>
          </cell>
          <cell r="M2870">
            <v>23</v>
          </cell>
          <cell r="N2870">
            <v>26</v>
          </cell>
          <cell r="O2870" t="str">
            <v>Управління НБУ в Чеpкас.обл</v>
          </cell>
        </row>
        <row r="2871">
          <cell r="A2871">
            <v>354864</v>
          </cell>
          <cell r="B2871">
            <v>319092</v>
          </cell>
          <cell r="D2871">
            <v>0</v>
          </cell>
          <cell r="E2871">
            <v>280</v>
          </cell>
          <cell r="F2871">
            <v>0</v>
          </cell>
          <cell r="G2871" t="str">
            <v>B</v>
          </cell>
          <cell r="H2871">
            <v>727</v>
          </cell>
          <cell r="I2871" t="str">
            <v>ЧФ АБ "КИЇВСЬКА РУСЬ", М.ЧЕРКАСИ</v>
          </cell>
          <cell r="J2871" t="str">
            <v>Черкаська ФАБ"КИЇВСЬКА РУСЬ</v>
          </cell>
          <cell r="K2871" t="str">
            <v>UXIV</v>
          </cell>
          <cell r="L2871" t="str">
            <v>UXIV</v>
          </cell>
          <cell r="M2871">
            <v>23</v>
          </cell>
          <cell r="N2871">
            <v>26</v>
          </cell>
          <cell r="O2871" t="str">
            <v>Управління НБУ в Чеpкас.обл</v>
          </cell>
        </row>
        <row r="2872">
          <cell r="A2872">
            <v>354875</v>
          </cell>
          <cell r="B2872">
            <v>334992</v>
          </cell>
          <cell r="D2872">
            <v>0</v>
          </cell>
          <cell r="E2872">
            <v>59</v>
          </cell>
          <cell r="F2872">
            <v>0</v>
          </cell>
          <cell r="G2872" t="str">
            <v>8</v>
          </cell>
          <cell r="H2872">
            <v>728</v>
          </cell>
          <cell r="I2872" t="str">
            <v>ЧФ ВАТ КБ"ПРОМЕКОНОМБАНК", М.ЧЕРКАСИ</v>
          </cell>
          <cell r="J2872" t="str">
            <v>ЧФ ВАТ КБ "ПРОМЕКОНОМБАНК"</v>
          </cell>
          <cell r="K2872" t="str">
            <v>UXIW</v>
          </cell>
          <cell r="L2872" t="str">
            <v>UXIW</v>
          </cell>
          <cell r="M2872">
            <v>23</v>
          </cell>
          <cell r="N2872">
            <v>4</v>
          </cell>
          <cell r="O2872" t="str">
            <v>Управління НБУ в Чеpкас.обл</v>
          </cell>
        </row>
        <row r="2873">
          <cell r="A2873">
            <v>354897</v>
          </cell>
          <cell r="B2873">
            <v>300249</v>
          </cell>
          <cell r="D2873">
            <v>0</v>
          </cell>
          <cell r="E2873">
            <v>37</v>
          </cell>
          <cell r="F2873">
            <v>0</v>
          </cell>
          <cell r="G2873" t="str">
            <v>8</v>
          </cell>
          <cell r="H2873">
            <v>720</v>
          </cell>
          <cell r="I2873" t="str">
            <v>ЧФ АБ "БРОКБІЗНЕСБАНК", М.ЧЕРКАСИ</v>
          </cell>
          <cell r="J2873" t="str">
            <v>Черк.ф. АБ "БРОКБІЗНЕСБАНК"</v>
          </cell>
          <cell r="K2873" t="str">
            <v>UXIZ</v>
          </cell>
          <cell r="L2873" t="str">
            <v>UXIZ</v>
          </cell>
          <cell r="M2873">
            <v>23</v>
          </cell>
          <cell r="N2873">
            <v>26</v>
          </cell>
          <cell r="O2873" t="str">
            <v>Управління НБУ в Чеpкас.обл</v>
          </cell>
        </row>
        <row r="2874">
          <cell r="A2874">
            <v>354916</v>
          </cell>
          <cell r="B2874">
            <v>320003</v>
          </cell>
          <cell r="D2874">
            <v>0</v>
          </cell>
          <cell r="E2874">
            <v>225</v>
          </cell>
          <cell r="F2874">
            <v>0</v>
          </cell>
          <cell r="G2874" t="str">
            <v>B</v>
          </cell>
          <cell r="H2874">
            <v>745</v>
          </cell>
          <cell r="I2874" t="str">
            <v>Ф ВАТ КБ "НАДРА" Черкаське РУ</v>
          </cell>
          <cell r="J2874" t="str">
            <v>Ф ВАТ КБ"Надра"ЧеркаськеРУ</v>
          </cell>
          <cell r="K2874" t="str">
            <v>UXJD</v>
          </cell>
          <cell r="L2874" t="str">
            <v>UXJD</v>
          </cell>
          <cell r="M2874">
            <v>23</v>
          </cell>
          <cell r="N2874">
            <v>26</v>
          </cell>
          <cell r="O2874" t="str">
            <v>Управління НБУ в Чеpкас.обл</v>
          </cell>
        </row>
        <row r="2875">
          <cell r="A2875">
            <v>354927</v>
          </cell>
          <cell r="B2875">
            <v>321228</v>
          </cell>
          <cell r="D2875">
            <v>0</v>
          </cell>
          <cell r="E2875">
            <v>68</v>
          </cell>
          <cell r="F2875">
            <v>0</v>
          </cell>
          <cell r="G2875" t="str">
            <v>8</v>
          </cell>
          <cell r="H2875">
            <v>746</v>
          </cell>
          <cell r="I2875" t="str">
            <v>ЧЕРКАСЬКА Ф.ТОВ"УКРПРОМБАНК",М.ЧЕРКАСИ</v>
          </cell>
          <cell r="J2875" t="str">
            <v>Черк.філіяТОВ "Укрпромбанк"</v>
          </cell>
          <cell r="K2875" t="str">
            <v>UXJJ</v>
          </cell>
          <cell r="L2875" t="str">
            <v>UXJJ</v>
          </cell>
          <cell r="M2875">
            <v>23</v>
          </cell>
          <cell r="N2875">
            <v>26</v>
          </cell>
          <cell r="O2875" t="str">
            <v>Управління НБУ в Чеpкас.обл</v>
          </cell>
        </row>
        <row r="2876">
          <cell r="A2876">
            <v>354938</v>
          </cell>
          <cell r="B2876">
            <v>321767</v>
          </cell>
          <cell r="D2876">
            <v>0</v>
          </cell>
          <cell r="E2876">
            <v>42</v>
          </cell>
          <cell r="F2876">
            <v>0</v>
          </cell>
          <cell r="G2876" t="str">
            <v>B</v>
          </cell>
          <cell r="H2876">
            <v>750</v>
          </cell>
          <cell r="I2876" t="str">
            <v>ЧЕРКАСЬКА Ф ВАТ ВТБ БАНК У М.ЧЕРКАСИ</v>
          </cell>
          <cell r="J2876" t="str">
            <v>Черкаська Ф ВАТ ВТБ Банк</v>
          </cell>
          <cell r="K2876" t="str">
            <v>UXJN</v>
          </cell>
          <cell r="L2876" t="str">
            <v>UXJN</v>
          </cell>
          <cell r="M2876">
            <v>23</v>
          </cell>
          <cell r="N2876">
            <v>26</v>
          </cell>
          <cell r="O2876" t="str">
            <v>Управління НБУ в Чеpкас.обл</v>
          </cell>
        </row>
        <row r="2877">
          <cell r="A2877">
            <v>354972</v>
          </cell>
          <cell r="B2877">
            <v>320702</v>
          </cell>
          <cell r="D2877">
            <v>0</v>
          </cell>
          <cell r="E2877">
            <v>277</v>
          </cell>
          <cell r="F2877">
            <v>0</v>
          </cell>
          <cell r="G2877" t="str">
            <v>8</v>
          </cell>
          <cell r="H2877">
            <v>712</v>
          </cell>
          <cell r="I2877" t="str">
            <v>ФАКБ "НАЦ.КРЕДИТ" В М.КАНІВ</v>
          </cell>
          <cell r="J2877" t="str">
            <v>ФАКБ "НК" в.м.Канів</v>
          </cell>
          <cell r="K2877" t="str">
            <v>UXIU</v>
          </cell>
          <cell r="L2877" t="str">
            <v>UXIU</v>
          </cell>
          <cell r="M2877">
            <v>23</v>
          </cell>
          <cell r="N2877">
            <v>26</v>
          </cell>
          <cell r="O2877" t="str">
            <v>Управління НБУ в Чеpкас.обл</v>
          </cell>
        </row>
        <row r="2878">
          <cell r="A2878">
            <v>354983</v>
          </cell>
          <cell r="B2878">
            <v>300926</v>
          </cell>
          <cell r="D2878">
            <v>0</v>
          </cell>
          <cell r="E2878">
            <v>899</v>
          </cell>
          <cell r="F2878">
            <v>0</v>
          </cell>
          <cell r="G2878" t="str">
            <v>8</v>
          </cell>
          <cell r="H2878">
            <v>726</v>
          </cell>
          <cell r="I2878" t="str">
            <v>ФАТ "УФГ" У М. ЧЕРКАСИ</v>
          </cell>
          <cell r="J2878" t="str">
            <v>ФАТ "УФГ", м.Черкаси</v>
          </cell>
          <cell r="K2878" t="str">
            <v>UXW1</v>
          </cell>
          <cell r="L2878" t="str">
            <v>U1WF</v>
          </cell>
          <cell r="M2878">
            <v>23</v>
          </cell>
          <cell r="N2878">
            <v>26</v>
          </cell>
          <cell r="O2878" t="str">
            <v>Управління НБУ в Чеpкас.обл</v>
          </cell>
        </row>
        <row r="2879">
          <cell r="A2879">
            <v>356000</v>
          </cell>
          <cell r="B2879">
            <v>328384</v>
          </cell>
          <cell r="D2879">
            <v>0</v>
          </cell>
          <cell r="E2879">
            <v>258</v>
          </cell>
          <cell r="F2879">
            <v>0</v>
          </cell>
          <cell r="G2879" t="str">
            <v>8</v>
          </cell>
          <cell r="H2879">
            <v>749</v>
          </cell>
          <cell r="I2879" t="str">
            <v>ФІЛІЯ АКБ "ІМЕКСБАНК" У М.ЧЕРНІВЦІ</v>
          </cell>
          <cell r="J2879" t="str">
            <v>ЧЕРНІВЕЦЬКФ АКБ "ІМЕКСБАНК"</v>
          </cell>
          <cell r="K2879" t="str">
            <v>UZJH</v>
          </cell>
          <cell r="L2879" t="str">
            <v>UZJH</v>
          </cell>
          <cell r="M2879">
            <v>25</v>
          </cell>
          <cell r="N2879">
            <v>15</v>
          </cell>
          <cell r="O2879" t="str">
            <v>Управління НБУ в Чернів.обл</v>
          </cell>
        </row>
        <row r="2880">
          <cell r="A2880">
            <v>356011</v>
          </cell>
          <cell r="B2880">
            <v>300023</v>
          </cell>
          <cell r="D2880">
            <v>0</v>
          </cell>
          <cell r="E2880">
            <v>5</v>
          </cell>
          <cell r="F2880">
            <v>0</v>
          </cell>
          <cell r="G2880" t="str">
            <v>5</v>
          </cell>
          <cell r="H2880">
            <v>506</v>
          </cell>
          <cell r="I2880" t="str">
            <v>ЧЕРНІВЕЦЬКА.ОФ АКБ "УСБ" М.ЧЕРНІВЦІ</v>
          </cell>
          <cell r="J2880" t="str">
            <v>Чернівецька обл.Ф АКБ"УСБ"</v>
          </cell>
          <cell r="K2880" t="str">
            <v>UZCA</v>
          </cell>
          <cell r="L2880" t="str">
            <v>UZCA</v>
          </cell>
          <cell r="M2880">
            <v>25</v>
          </cell>
          <cell r="N2880">
            <v>26</v>
          </cell>
          <cell r="O2880" t="str">
            <v>Управління НБУ в Чернів.обл</v>
          </cell>
        </row>
        <row r="2881">
          <cell r="A2881">
            <v>356163</v>
          </cell>
          <cell r="B2881">
            <v>300012</v>
          </cell>
          <cell r="D2881">
            <v>0</v>
          </cell>
          <cell r="E2881">
            <v>3</v>
          </cell>
          <cell r="F2881">
            <v>0</v>
          </cell>
          <cell r="G2881" t="str">
            <v>3</v>
          </cell>
          <cell r="H2881">
            <v>306</v>
          </cell>
          <cell r="I2881" t="str">
            <v>Ф."ВІДДІЛ.ПРОМІНВЕСТБАНКУ, М.ЧЕРНІВЦІ"</v>
          </cell>
          <cell r="J2881" t="str">
            <v>Ф."ВІДДІЛ. ПІБ, М.ЧЕРНІВЦІ"</v>
          </cell>
          <cell r="K2881" t="str">
            <v>UZA0</v>
          </cell>
          <cell r="L2881" t="str">
            <v>UZA0</v>
          </cell>
          <cell r="M2881">
            <v>25</v>
          </cell>
          <cell r="N2881">
            <v>26</v>
          </cell>
          <cell r="O2881" t="str">
            <v>Управління НБУ в Чернів.обл</v>
          </cell>
        </row>
        <row r="2882">
          <cell r="A2882">
            <v>356185</v>
          </cell>
          <cell r="B2882">
            <v>300001</v>
          </cell>
          <cell r="D2882">
            <v>0</v>
          </cell>
          <cell r="E2882">
            <v>1</v>
          </cell>
          <cell r="F2882">
            <v>0</v>
          </cell>
          <cell r="G2882" t="str">
            <v>1</v>
          </cell>
          <cell r="H2882">
            <v>106</v>
          </cell>
          <cell r="I2882" t="str">
            <v>УПРАВЛІННЯ НБУ В ЧЕРНІВЕЦЬКІЙ ОБЛАСТІ</v>
          </cell>
          <cell r="J2882" t="str">
            <v>Упр. НБУ в Чернівецькій обл</v>
          </cell>
          <cell r="K2882" t="str">
            <v>UZHA</v>
          </cell>
          <cell r="L2882" t="str">
            <v>UZH0</v>
          </cell>
          <cell r="M2882">
            <v>25</v>
          </cell>
          <cell r="N2882">
            <v>27</v>
          </cell>
          <cell r="O2882" t="str">
            <v>Управління НБУ в Чернів.обл</v>
          </cell>
        </row>
        <row r="2883">
          <cell r="A2883">
            <v>356204</v>
          </cell>
          <cell r="B2883">
            <v>300142</v>
          </cell>
          <cell r="D2883">
            <v>0</v>
          </cell>
          <cell r="E2883">
            <v>18</v>
          </cell>
          <cell r="F2883">
            <v>0</v>
          </cell>
          <cell r="G2883" t="str">
            <v>8</v>
          </cell>
          <cell r="H2883">
            <v>701</v>
          </cell>
          <cell r="I2883" t="str">
            <v>ЧЕРHІВЕЦЬКА ФАТ"УКРІНБАНК" М.ЧЕРНІВЦІ</v>
          </cell>
          <cell r="J2883" t="str">
            <v>Чернівецька ФАТ"Укрінбанк"</v>
          </cell>
          <cell r="K2883" t="str">
            <v>UZIB</v>
          </cell>
          <cell r="L2883" t="str">
            <v>UZIB</v>
          </cell>
          <cell r="M2883">
            <v>25</v>
          </cell>
          <cell r="N2883">
            <v>26</v>
          </cell>
          <cell r="O2883" t="str">
            <v>Управління НБУ в Чернів.обл</v>
          </cell>
        </row>
        <row r="2884">
          <cell r="A2884">
            <v>356226</v>
          </cell>
          <cell r="B2884">
            <v>322625</v>
          </cell>
          <cell r="D2884">
            <v>0</v>
          </cell>
          <cell r="E2884">
            <v>222</v>
          </cell>
          <cell r="F2884">
            <v>0</v>
          </cell>
          <cell r="G2884" t="str">
            <v>8</v>
          </cell>
          <cell r="H2884">
            <v>716</v>
          </cell>
          <cell r="I2884" t="str">
            <v>ЧФ АБ "УКООПСПІЛКА"</v>
          </cell>
          <cell r="J2884" t="str">
            <v>ЧФ АБ"Укоопспілка"</v>
          </cell>
          <cell r="K2884" t="str">
            <v>UZIF</v>
          </cell>
          <cell r="L2884" t="str">
            <v>UZIF</v>
          </cell>
          <cell r="M2884">
            <v>25</v>
          </cell>
          <cell r="N2884">
            <v>26</v>
          </cell>
          <cell r="O2884" t="str">
            <v>Управління НБУ в Чернів.обл</v>
          </cell>
        </row>
        <row r="2885">
          <cell r="A2885">
            <v>356271</v>
          </cell>
          <cell r="B2885">
            <v>322313</v>
          </cell>
          <cell r="D2885">
            <v>0</v>
          </cell>
          <cell r="E2885">
            <v>2</v>
          </cell>
          <cell r="F2885">
            <v>0</v>
          </cell>
          <cell r="G2885" t="str">
            <v>2</v>
          </cell>
          <cell r="H2885">
            <v>216</v>
          </cell>
          <cell r="I2885" t="str">
            <v>Ф-Я ВАТ "УКРЕКСІМБАНК", ЧЕРНІВЦІ</v>
          </cell>
          <cell r="J2885" t="str">
            <v>Ф-я Укрексімбанк,Чернівці</v>
          </cell>
          <cell r="K2885" t="str">
            <v>UZGA</v>
          </cell>
          <cell r="L2885" t="str">
            <v>UZGA</v>
          </cell>
          <cell r="M2885">
            <v>25</v>
          </cell>
          <cell r="N2885">
            <v>26</v>
          </cell>
          <cell r="O2885" t="str">
            <v>Управління НБУ в Чернів.обл</v>
          </cell>
        </row>
        <row r="2886">
          <cell r="A2886">
            <v>356282</v>
          </cell>
          <cell r="B2886">
            <v>305299</v>
          </cell>
          <cell r="D2886">
            <v>0</v>
          </cell>
          <cell r="E2886">
            <v>46</v>
          </cell>
          <cell r="F2886">
            <v>0</v>
          </cell>
          <cell r="G2886" t="str">
            <v>A</v>
          </cell>
          <cell r="H2886">
            <v>709</v>
          </cell>
          <cell r="I2886" t="str">
            <v>ЧЕРНІВЕЦЬКА ФІЛІЯ ПРИВАТБАНКУ,ЧЕРНІВЦІ</v>
          </cell>
          <cell r="J2886" t="str">
            <v>Чернівец.філ. ПриватБанку</v>
          </cell>
          <cell r="K2886" t="str">
            <v>UZII</v>
          </cell>
          <cell r="L2886" t="str">
            <v>UZII</v>
          </cell>
          <cell r="M2886">
            <v>25</v>
          </cell>
          <cell r="N2886">
            <v>3</v>
          </cell>
          <cell r="O2886" t="str">
            <v>Управління НБУ в Чернів.обл</v>
          </cell>
        </row>
        <row r="2887">
          <cell r="A2887">
            <v>356293</v>
          </cell>
          <cell r="B2887">
            <v>321228</v>
          </cell>
          <cell r="D2887">
            <v>0</v>
          </cell>
          <cell r="E2887">
            <v>68</v>
          </cell>
          <cell r="F2887">
            <v>0</v>
          </cell>
          <cell r="G2887" t="str">
            <v>8</v>
          </cell>
          <cell r="H2887">
            <v>713</v>
          </cell>
          <cell r="I2887" t="str">
            <v>ЧЕРНІВЕЦ.Ф.ТОВ"УКРПРОМБАНК",М.ЧЕРНІВЦІ</v>
          </cell>
          <cell r="J2887" t="str">
            <v>Чернівец.ф.ТОВ"Укрпромбанк"</v>
          </cell>
          <cell r="K2887" t="str">
            <v>UZIQ</v>
          </cell>
          <cell r="L2887" t="str">
            <v>UZIQ</v>
          </cell>
          <cell r="M2887">
            <v>25</v>
          </cell>
          <cell r="N2887">
            <v>26</v>
          </cell>
          <cell r="O2887" t="str">
            <v>Управління НБУ в Чернів.обл</v>
          </cell>
        </row>
        <row r="2888">
          <cell r="A2888">
            <v>356323</v>
          </cell>
          <cell r="B2888">
            <v>300926</v>
          </cell>
          <cell r="D2888">
            <v>0</v>
          </cell>
          <cell r="E2888">
            <v>899</v>
          </cell>
          <cell r="F2888">
            <v>0</v>
          </cell>
          <cell r="G2888" t="str">
            <v>8</v>
          </cell>
          <cell r="H2888">
            <v>742</v>
          </cell>
          <cell r="I2888" t="str">
            <v>ЧЕРН.ОБЛ.Ф-Я АТ "УФГ" М.ЧЕРНІВЦІ</v>
          </cell>
          <cell r="J2888" t="str">
            <v>Чернівецька обласна ФАТ"УФГ</v>
          </cell>
          <cell r="K2888" t="str">
            <v>UZW2</v>
          </cell>
          <cell r="L2888" t="str">
            <v>U1WF</v>
          </cell>
          <cell r="M2888">
            <v>25</v>
          </cell>
          <cell r="N2888">
            <v>26</v>
          </cell>
          <cell r="O2888" t="str">
            <v>Управління НБУ в Чернів.обл</v>
          </cell>
        </row>
        <row r="2889">
          <cell r="A2889">
            <v>356334</v>
          </cell>
          <cell r="B2889">
            <v>300465</v>
          </cell>
          <cell r="D2889">
            <v>0</v>
          </cell>
          <cell r="E2889">
            <v>6</v>
          </cell>
          <cell r="F2889">
            <v>0</v>
          </cell>
          <cell r="G2889" t="str">
            <v>6</v>
          </cell>
          <cell r="H2889">
            <v>600</v>
          </cell>
          <cell r="I2889" t="str">
            <v>ФЧЕРНІВЕЦЬКЕ ОБЛАСН ВАТОЩАД М.ЧЕРНІВЦІ</v>
          </cell>
          <cell r="J2889" t="str">
            <v>ФЧернівецьке обласнеВАТОщад</v>
          </cell>
          <cell r="K2889" t="str">
            <v>UZLA</v>
          </cell>
          <cell r="L2889" t="str">
            <v>UZLA</v>
          </cell>
          <cell r="M2889">
            <v>25</v>
          </cell>
          <cell r="N2889">
            <v>26</v>
          </cell>
          <cell r="O2889" t="str">
            <v>Управління НБУ в Чернів.обл</v>
          </cell>
        </row>
        <row r="2890">
          <cell r="A2890">
            <v>356345</v>
          </cell>
          <cell r="B2890">
            <v>300465</v>
          </cell>
          <cell r="D2890">
            <v>0</v>
          </cell>
          <cell r="E2890">
            <v>6</v>
          </cell>
          <cell r="F2890">
            <v>0</v>
          </cell>
          <cell r="G2890" t="str">
            <v>6</v>
          </cell>
          <cell r="H2890">
            <v>601</v>
          </cell>
          <cell r="I2890" t="str">
            <v>ФВИЖНИЦЬКЕ ВІДДІЛЕНН ВАТОЩАД М.ВИЖНИЦЯ</v>
          </cell>
          <cell r="J2890" t="str">
            <v>ФВижницьке відділеннВАТОщад</v>
          </cell>
          <cell r="K2890" t="str">
            <v>UZLB</v>
          </cell>
          <cell r="L2890" t="str">
            <v>UZLB</v>
          </cell>
          <cell r="M2890">
            <v>25</v>
          </cell>
          <cell r="N2890">
            <v>26</v>
          </cell>
          <cell r="O2890" t="str">
            <v>Управління НБУ в Чернів.обл</v>
          </cell>
        </row>
        <row r="2891">
          <cell r="A2891">
            <v>356356</v>
          </cell>
          <cell r="B2891">
            <v>300465</v>
          </cell>
          <cell r="D2891">
            <v>0</v>
          </cell>
          <cell r="E2891">
            <v>6</v>
          </cell>
          <cell r="F2891">
            <v>0</v>
          </cell>
          <cell r="G2891" t="str">
            <v>6</v>
          </cell>
          <cell r="H2891">
            <v>602</v>
          </cell>
          <cell r="I2891" t="str">
            <v>ФГЛИБОЦЬКЕ ВІДДІЛЕН ВАТОЩАД СМТ.ГЛИБОК</v>
          </cell>
          <cell r="J2891" t="str">
            <v>ФГлибоцьке відділеннВАТОщад</v>
          </cell>
          <cell r="K2891" t="str">
            <v>UZLC</v>
          </cell>
          <cell r="L2891" t="str">
            <v>UZLC</v>
          </cell>
          <cell r="M2891">
            <v>25</v>
          </cell>
          <cell r="N2891">
            <v>26</v>
          </cell>
          <cell r="O2891" t="str">
            <v>Управління НБУ в Чернів.обл</v>
          </cell>
        </row>
        <row r="2892">
          <cell r="A2892">
            <v>356367</v>
          </cell>
          <cell r="B2892">
            <v>300465</v>
          </cell>
          <cell r="D2892">
            <v>0</v>
          </cell>
          <cell r="E2892">
            <v>6</v>
          </cell>
          <cell r="F2892">
            <v>0</v>
          </cell>
          <cell r="G2892" t="str">
            <v>6</v>
          </cell>
          <cell r="H2892">
            <v>603</v>
          </cell>
          <cell r="I2892" t="str">
            <v>ФЗАСТАВНІВСЬКЕ ВІДД ВАТОЩАД М.ЗАСТАВНА</v>
          </cell>
          <cell r="J2892" t="str">
            <v>ФЗаставнівське віддіВАТОщад</v>
          </cell>
          <cell r="K2892" t="str">
            <v>UZLD</v>
          </cell>
          <cell r="L2892" t="str">
            <v>UZLD</v>
          </cell>
          <cell r="M2892">
            <v>25</v>
          </cell>
          <cell r="N2892">
            <v>26</v>
          </cell>
          <cell r="O2892" t="str">
            <v>Управління НБУ в Чернів.обл</v>
          </cell>
        </row>
        <row r="2893">
          <cell r="A2893">
            <v>356378</v>
          </cell>
          <cell r="B2893">
            <v>300465</v>
          </cell>
          <cell r="D2893">
            <v>0</v>
          </cell>
          <cell r="E2893">
            <v>6</v>
          </cell>
          <cell r="F2893">
            <v>0</v>
          </cell>
          <cell r="G2893" t="str">
            <v>6</v>
          </cell>
          <cell r="H2893">
            <v>604</v>
          </cell>
          <cell r="I2893" t="str">
            <v>ФКЕЛЬМЕНЕЦЬКЕ ВІДДІ ВАТОЩАД СМТ.КЕЛЬМЕ</v>
          </cell>
          <cell r="J2893" t="str">
            <v>ФКельменецьке відділВАТОщад</v>
          </cell>
          <cell r="K2893" t="str">
            <v>UZLE</v>
          </cell>
          <cell r="L2893" t="str">
            <v>UZLE</v>
          </cell>
          <cell r="M2893">
            <v>25</v>
          </cell>
          <cell r="N2893">
            <v>26</v>
          </cell>
          <cell r="O2893" t="str">
            <v>Управління НБУ в Чернів.обл</v>
          </cell>
        </row>
        <row r="2894">
          <cell r="A2894">
            <v>356419</v>
          </cell>
          <cell r="B2894">
            <v>300465</v>
          </cell>
          <cell r="D2894">
            <v>0</v>
          </cell>
          <cell r="E2894">
            <v>6</v>
          </cell>
          <cell r="F2894">
            <v>0</v>
          </cell>
          <cell r="G2894" t="str">
            <v>6</v>
          </cell>
          <cell r="H2894">
            <v>618</v>
          </cell>
          <cell r="I2894" t="str">
            <v>ФСОКИРЯНСЬКЕ ВІДДІЛ ВАТОЩАД М.СОКИРЯНИ</v>
          </cell>
          <cell r="J2894" t="str">
            <v>ФСокирянське відділеВАТОщад</v>
          </cell>
          <cell r="K2894" t="str">
            <v>UZLI</v>
          </cell>
          <cell r="L2894" t="str">
            <v>UZLI</v>
          </cell>
          <cell r="M2894">
            <v>25</v>
          </cell>
          <cell r="N2894">
            <v>26</v>
          </cell>
          <cell r="O2894" t="str">
            <v>Управління НБУ в Чернів.обл</v>
          </cell>
        </row>
        <row r="2895">
          <cell r="A2895">
            <v>356420</v>
          </cell>
          <cell r="B2895">
            <v>300465</v>
          </cell>
          <cell r="D2895">
            <v>0</v>
          </cell>
          <cell r="E2895">
            <v>6</v>
          </cell>
          <cell r="F2895">
            <v>0</v>
          </cell>
          <cell r="G2895" t="str">
            <v>6</v>
          </cell>
          <cell r="H2895">
            <v>619</v>
          </cell>
          <cell r="I2895" t="str">
            <v>ФСТОРОЖИНЕЦЬКЕ ВІДД ВАТОЩАД М.СТОРОЖИН</v>
          </cell>
          <cell r="J2895" t="str">
            <v>ФСторожинецьке віддіВАТОщад</v>
          </cell>
          <cell r="K2895" t="str">
            <v>UZLJ</v>
          </cell>
          <cell r="L2895" t="str">
            <v>UZLJ</v>
          </cell>
          <cell r="M2895">
            <v>25</v>
          </cell>
          <cell r="N2895">
            <v>26</v>
          </cell>
          <cell r="O2895" t="str">
            <v>Управління НБУ в Чернів.обл</v>
          </cell>
        </row>
        <row r="2896">
          <cell r="A2896">
            <v>356431</v>
          </cell>
          <cell r="B2896">
            <v>300465</v>
          </cell>
          <cell r="D2896">
            <v>0</v>
          </cell>
          <cell r="E2896">
            <v>6</v>
          </cell>
          <cell r="F2896">
            <v>0</v>
          </cell>
          <cell r="G2896" t="str">
            <v>6</v>
          </cell>
          <cell r="H2896">
            <v>610</v>
          </cell>
          <cell r="I2896" t="str">
            <v>ФХОТИНСЬКЕ ВІДДІЛЕННЯ  ВАТОЩАД М.ХОТИН</v>
          </cell>
          <cell r="J2896" t="str">
            <v>ФХотинське відділеннВАТОщад</v>
          </cell>
          <cell r="K2896" t="str">
            <v>UZLK</v>
          </cell>
          <cell r="L2896" t="str">
            <v>UZLK</v>
          </cell>
          <cell r="M2896">
            <v>25</v>
          </cell>
          <cell r="N2896">
            <v>26</v>
          </cell>
          <cell r="O2896" t="str">
            <v>Управління НБУ в Чернів.обл</v>
          </cell>
        </row>
        <row r="2897">
          <cell r="A2897">
            <v>356464</v>
          </cell>
          <cell r="B2897">
            <v>300335</v>
          </cell>
          <cell r="D2897">
            <v>0</v>
          </cell>
          <cell r="E2897">
            <v>36</v>
          </cell>
          <cell r="F2897">
            <v>0</v>
          </cell>
          <cell r="G2897" t="str">
            <v>7</v>
          </cell>
          <cell r="H2897">
            <v>714</v>
          </cell>
          <cell r="I2897" t="str">
            <v>ЧЕРН.ОБ.ДИР.ВАТ"РАЙФФАЙЗЕН БАНК АВАЛЬ"</v>
          </cell>
          <cell r="J2897" t="str">
            <v>ЧОД "Райффайзен Банк Аваль"</v>
          </cell>
          <cell r="K2897" t="str">
            <v>UZIJ</v>
          </cell>
          <cell r="L2897" t="str">
            <v>UZIJ</v>
          </cell>
          <cell r="M2897">
            <v>25</v>
          </cell>
          <cell r="N2897">
            <v>26</v>
          </cell>
          <cell r="O2897" t="str">
            <v>Управління НБУ в Чернів.обл</v>
          </cell>
        </row>
        <row r="2898">
          <cell r="A2898">
            <v>356505</v>
          </cell>
          <cell r="B2898">
            <v>320003</v>
          </cell>
          <cell r="D2898">
            <v>0</v>
          </cell>
          <cell r="E2898">
            <v>225</v>
          </cell>
          <cell r="F2898">
            <v>0</v>
          </cell>
          <cell r="G2898" t="str">
            <v>B</v>
          </cell>
          <cell r="H2898">
            <v>728</v>
          </cell>
          <cell r="I2898" t="str">
            <v>Ф ВАТ КБ"НАДРА" ЧЕР. РУ М. ЧЕРНІВЦІ</v>
          </cell>
          <cell r="J2898" t="str">
            <v>ВАТКБ"Надра"Чернівецьке РУ</v>
          </cell>
          <cell r="K2898" t="str">
            <v>UZIP</v>
          </cell>
          <cell r="L2898" t="str">
            <v>UZIP</v>
          </cell>
          <cell r="M2898">
            <v>25</v>
          </cell>
          <cell r="N2898">
            <v>26</v>
          </cell>
          <cell r="O2898" t="str">
            <v>Управління НБУ в Чернів.обл</v>
          </cell>
        </row>
        <row r="2899">
          <cell r="A2899">
            <v>356516</v>
          </cell>
          <cell r="B2899">
            <v>322948</v>
          </cell>
          <cell r="D2899">
            <v>0</v>
          </cell>
          <cell r="E2899">
            <v>248</v>
          </cell>
          <cell r="F2899">
            <v>0</v>
          </cell>
          <cell r="G2899" t="str">
            <v>B</v>
          </cell>
          <cell r="H2899">
            <v>745</v>
          </cell>
          <cell r="I2899" t="str">
            <v>ЧЕРНІВЕЦЬКА Ф АКБ "ФОРУМ" М.ЧЕРНІВЦІ</v>
          </cell>
          <cell r="J2899" t="str">
            <v>Чернівецька Ф АКБ "Форум"</v>
          </cell>
          <cell r="K2899" t="str">
            <v>UZJJ</v>
          </cell>
          <cell r="L2899" t="str">
            <v>UZJJ</v>
          </cell>
          <cell r="M2899">
            <v>25</v>
          </cell>
          <cell r="N2899">
            <v>26</v>
          </cell>
          <cell r="O2899" t="str">
            <v>Управління НБУ в Чернів.обл</v>
          </cell>
        </row>
        <row r="2900">
          <cell r="A2900">
            <v>356538</v>
          </cell>
          <cell r="B2900">
            <v>325912</v>
          </cell>
          <cell r="D2900">
            <v>0</v>
          </cell>
          <cell r="E2900">
            <v>88</v>
          </cell>
          <cell r="F2900">
            <v>0</v>
          </cell>
          <cell r="G2900" t="str">
            <v>B</v>
          </cell>
          <cell r="H2900">
            <v>503</v>
          </cell>
          <cell r="I2900" t="str">
            <v>Чернівецька філія ВАТ "КРЕДОБАНК"</v>
          </cell>
          <cell r="J2900" t="str">
            <v>Чернівецька ф.ВАТ"КРЕДОБАНК</v>
          </cell>
          <cell r="K2900" t="str">
            <v>UZFA</v>
          </cell>
          <cell r="L2900" t="str">
            <v>UZFA</v>
          </cell>
          <cell r="M2900">
            <v>25</v>
          </cell>
          <cell r="N2900">
            <v>13</v>
          </cell>
          <cell r="O2900" t="str">
            <v>Управління НБУ в Чернів.обл</v>
          </cell>
        </row>
        <row r="2901">
          <cell r="A2901">
            <v>356549</v>
          </cell>
          <cell r="B2901">
            <v>300089</v>
          </cell>
          <cell r="D2901">
            <v>0</v>
          </cell>
          <cell r="E2901">
            <v>26</v>
          </cell>
          <cell r="F2901">
            <v>0</v>
          </cell>
          <cell r="G2901" t="str">
            <v>8</v>
          </cell>
          <cell r="H2901">
            <v>803</v>
          </cell>
          <cell r="I2901" t="str">
            <v>ФІЛІЯ АКБ "ТРАНСБАНК" У М.ЧЕРНІВЦІ</v>
          </cell>
          <cell r="J2901" t="str">
            <v>Філ.АКБ"Трансбанк"м.Чернівц</v>
          </cell>
          <cell r="K2901" t="str">
            <v>UZFB</v>
          </cell>
          <cell r="L2901" t="str">
            <v>UZFB</v>
          </cell>
          <cell r="M2901">
            <v>25</v>
          </cell>
          <cell r="N2901">
            <v>26</v>
          </cell>
          <cell r="O2901" t="str">
            <v>Управління НБУ в Чернів.обл</v>
          </cell>
        </row>
        <row r="2902">
          <cell r="A2902">
            <v>356561</v>
          </cell>
          <cell r="B2902">
            <v>300614</v>
          </cell>
          <cell r="D2902">
            <v>0</v>
          </cell>
          <cell r="E2902">
            <v>171</v>
          </cell>
          <cell r="F2902">
            <v>0</v>
          </cell>
          <cell r="G2902" t="str">
            <v>8</v>
          </cell>
          <cell r="H2902">
            <v>740</v>
          </cell>
          <cell r="I2902" t="str">
            <v>Ф-Я"ЧЕРНІВЕЦ.Д""ІНДЕКС-БАНК"М.ЧЕРНІВЦІ</v>
          </cell>
          <cell r="J2902" t="str">
            <v>Ф"ЧЕРНІВ.Д"АТ"ІНДЕКС-БАНК"</v>
          </cell>
          <cell r="K2902" t="str">
            <v>UZJI</v>
          </cell>
          <cell r="L2902" t="str">
            <v>UZJI</v>
          </cell>
          <cell r="M2902">
            <v>25</v>
          </cell>
          <cell r="N2902">
            <v>26</v>
          </cell>
          <cell r="O2902" t="str">
            <v>Управління НБУ в Чернів.обл</v>
          </cell>
        </row>
        <row r="2903">
          <cell r="A2903">
            <v>356572</v>
          </cell>
          <cell r="B2903">
            <v>300904</v>
          </cell>
          <cell r="D2903">
            <v>0</v>
          </cell>
          <cell r="E2903">
            <v>304</v>
          </cell>
          <cell r="F2903">
            <v>0</v>
          </cell>
          <cell r="G2903" t="str">
            <v>8</v>
          </cell>
          <cell r="H2903">
            <v>741</v>
          </cell>
          <cell r="I2903" t="str">
            <v>ЧЕРНІВЕЦ.Ф.ТОВ"ФОРТУНА-БАНК"М.ЧЕРНІВЦІ</v>
          </cell>
          <cell r="J2903" t="str">
            <v>Чернівецька ф"Фортуна-банк"</v>
          </cell>
          <cell r="K2903" t="str">
            <v>UZJK</v>
          </cell>
          <cell r="L2903" t="str">
            <v>UZJK</v>
          </cell>
          <cell r="M2903">
            <v>25</v>
          </cell>
          <cell r="N2903">
            <v>26</v>
          </cell>
          <cell r="O2903" t="str">
            <v>Управління НБУ в Чернів.обл</v>
          </cell>
        </row>
        <row r="2904">
          <cell r="A2904">
            <v>356583</v>
          </cell>
          <cell r="B2904">
            <v>321767</v>
          </cell>
          <cell r="D2904">
            <v>0</v>
          </cell>
          <cell r="E2904">
            <v>42</v>
          </cell>
          <cell r="F2904">
            <v>0</v>
          </cell>
          <cell r="G2904" t="str">
            <v>B</v>
          </cell>
          <cell r="H2904">
            <v>700</v>
          </cell>
          <cell r="I2904" t="str">
            <v>ЧЕРНІВЕЦЬКА Ф ВАТ ВТБ БАНК, ЧЕРНІВЦІ</v>
          </cell>
          <cell r="J2904" t="str">
            <v>Чернівецька Ф ВАТ ВТБ Банк</v>
          </cell>
          <cell r="K2904" t="str">
            <v>UZJG</v>
          </cell>
          <cell r="L2904" t="str">
            <v>UZJG</v>
          </cell>
          <cell r="M2904">
            <v>25</v>
          </cell>
          <cell r="N2904">
            <v>26</v>
          </cell>
          <cell r="O2904" t="str">
            <v>Управління НБУ в Чернів.обл</v>
          </cell>
        </row>
        <row r="2905">
          <cell r="A2905">
            <v>356602</v>
          </cell>
          <cell r="B2905">
            <v>300670</v>
          </cell>
          <cell r="D2905">
            <v>0</v>
          </cell>
          <cell r="E2905">
            <v>202</v>
          </cell>
          <cell r="F2905">
            <v>0</v>
          </cell>
          <cell r="G2905" t="str">
            <v>8</v>
          </cell>
          <cell r="H2905">
            <v>903</v>
          </cell>
          <cell r="I2905" t="str">
            <v>ЧЕРНІВЕЦЬКАФВАТКБ"ХРЕЩАТИК"М.ЧЕРНІВЦІ</v>
          </cell>
          <cell r="J2905" t="str">
            <v>ЧернівецькаФВАТКБ"Хрещатик"</v>
          </cell>
          <cell r="K2905" t="str">
            <v>UZFC</v>
          </cell>
          <cell r="L2905" t="str">
            <v>UZFC</v>
          </cell>
          <cell r="M2905">
            <v>25</v>
          </cell>
          <cell r="N2905">
            <v>26</v>
          </cell>
          <cell r="O2905" t="str">
            <v>Управління НБУ в Чернів.обл</v>
          </cell>
        </row>
        <row r="2906">
          <cell r="A2906">
            <v>356624</v>
          </cell>
          <cell r="B2906">
            <v>300249</v>
          </cell>
          <cell r="D2906">
            <v>0</v>
          </cell>
          <cell r="E2906">
            <v>37</v>
          </cell>
          <cell r="F2906">
            <v>0</v>
          </cell>
          <cell r="G2906" t="str">
            <v>8</v>
          </cell>
          <cell r="H2906">
            <v>204</v>
          </cell>
          <cell r="I2906" t="str">
            <v>ЧЕРНІВ.ФІЛ.АБ"БРОКБІЗНЕСБАНК"М.ЧЕРНІВЦ</v>
          </cell>
          <cell r="J2906" t="str">
            <v>Чернів.ф.АБ"БРОКБІЗНЕСБАНК"</v>
          </cell>
          <cell r="K2906" t="str">
            <v>UZFD</v>
          </cell>
          <cell r="L2906" t="str">
            <v>UZFD</v>
          </cell>
          <cell r="M2906">
            <v>25</v>
          </cell>
          <cell r="N2906">
            <v>26</v>
          </cell>
          <cell r="O2906" t="str">
            <v>Управління НБУ в Чернів.обл</v>
          </cell>
        </row>
        <row r="2907">
          <cell r="A2907">
            <v>356657</v>
          </cell>
          <cell r="B2907">
            <v>380537</v>
          </cell>
          <cell r="D2907">
            <v>0</v>
          </cell>
          <cell r="E2907">
            <v>76</v>
          </cell>
          <cell r="F2907">
            <v>0</v>
          </cell>
          <cell r="G2907" t="str">
            <v>B</v>
          </cell>
          <cell r="H2907">
            <v>759</v>
          </cell>
          <cell r="I2907" t="str">
            <v>БУКОВИНСЬКА Ф. "ВІЕЙБІБАНК" М.ЧЕРНІВЦІ</v>
          </cell>
          <cell r="J2907" t="str">
            <v>Буковинська Ф "ВіЕйБіБанк"</v>
          </cell>
          <cell r="K2907" t="str">
            <v>UZJL</v>
          </cell>
          <cell r="L2907" t="str">
            <v>UZJL</v>
          </cell>
          <cell r="M2907">
            <v>25</v>
          </cell>
          <cell r="N2907">
            <v>26</v>
          </cell>
          <cell r="O2907" t="str">
            <v>Управління НБУ в Чернів.обл</v>
          </cell>
        </row>
        <row r="2908">
          <cell r="A2908">
            <v>362061</v>
          </cell>
          <cell r="B2908">
            <v>300465</v>
          </cell>
          <cell r="D2908">
            <v>0</v>
          </cell>
          <cell r="E2908">
            <v>6</v>
          </cell>
          <cell r="F2908">
            <v>0</v>
          </cell>
          <cell r="G2908" t="str">
            <v>6</v>
          </cell>
          <cell r="H2908">
            <v>607</v>
          </cell>
          <cell r="I2908" t="str">
            <v>ФВІННИЦЬКЕ РАЙОННЕ В ВАТОЩАД М.ВІННИЦЯ</v>
          </cell>
          <cell r="J2908" t="str">
            <v>ФВінницьке районне вВАТОщад</v>
          </cell>
          <cell r="K2908" t="str">
            <v>UALF</v>
          </cell>
          <cell r="L2908" t="str">
            <v>UALA</v>
          </cell>
          <cell r="M2908">
            <v>1</v>
          </cell>
          <cell r="N2908">
            <v>26</v>
          </cell>
          <cell r="O2908" t="str">
            <v>Управління НБУ у Вінниц.обл</v>
          </cell>
        </row>
        <row r="2909">
          <cell r="A2909">
            <v>362102</v>
          </cell>
          <cell r="B2909">
            <v>300465</v>
          </cell>
          <cell r="D2909">
            <v>0</v>
          </cell>
          <cell r="E2909">
            <v>6</v>
          </cell>
          <cell r="F2909">
            <v>0</v>
          </cell>
          <cell r="G2909" t="str">
            <v>6</v>
          </cell>
          <cell r="H2909">
            <v>611</v>
          </cell>
          <cell r="I2909" t="str">
            <v>ФКОЗЯТИНСЬКЕ ВІДДІЛ ВАТОЩАД М  .КОЗЯТИ</v>
          </cell>
          <cell r="J2909" t="str">
            <v>ФКозятинське відділеВАТОщад</v>
          </cell>
          <cell r="K2909" t="str">
            <v>UALJ</v>
          </cell>
          <cell r="L2909" t="str">
            <v>UALA</v>
          </cell>
          <cell r="M2909">
            <v>1</v>
          </cell>
          <cell r="N2909">
            <v>26</v>
          </cell>
          <cell r="O2909" t="str">
            <v>Управління НБУ у Вінниц.обл</v>
          </cell>
        </row>
        <row r="2910">
          <cell r="A2910">
            <v>362157</v>
          </cell>
          <cell r="B2910">
            <v>300465</v>
          </cell>
          <cell r="D2910">
            <v>0</v>
          </cell>
          <cell r="E2910">
            <v>6</v>
          </cell>
          <cell r="F2910">
            <v>0</v>
          </cell>
          <cell r="G2910" t="str">
            <v>6</v>
          </cell>
          <cell r="H2910">
            <v>616</v>
          </cell>
          <cell r="I2910" t="str">
            <v>ФМОГИЛІВ-ПОДІЛЬСЬКЕ ВАТОЩАД М.МОГИЛІВ-</v>
          </cell>
          <cell r="J2910" t="str">
            <v>ФМогилів-Подільське ВАТОщад</v>
          </cell>
          <cell r="K2910" t="str">
            <v>UALO</v>
          </cell>
          <cell r="L2910" t="str">
            <v>UALA</v>
          </cell>
          <cell r="M2910">
            <v>1</v>
          </cell>
          <cell r="N2910">
            <v>26</v>
          </cell>
          <cell r="O2910" t="str">
            <v>Управління НБУ у Вінниц.обл</v>
          </cell>
        </row>
        <row r="2911">
          <cell r="A2911">
            <v>362180</v>
          </cell>
          <cell r="B2911">
            <v>300465</v>
          </cell>
          <cell r="D2911">
            <v>0</v>
          </cell>
          <cell r="E2911">
            <v>6</v>
          </cell>
          <cell r="F2911">
            <v>0</v>
          </cell>
          <cell r="G2911" t="str">
            <v>6</v>
          </cell>
          <cell r="H2911">
            <v>619</v>
          </cell>
          <cell r="I2911" t="str">
            <v>ФОРАТІВСЬКЕ ВІДДІЛЕ ВАТОЩАД СМТ.ОРАТІВ</v>
          </cell>
          <cell r="J2911" t="str">
            <v>ФОратівське відділенВАТОщад</v>
          </cell>
          <cell r="K2911" t="str">
            <v>UALR</v>
          </cell>
          <cell r="L2911" t="str">
            <v>UALA</v>
          </cell>
          <cell r="M2911">
            <v>1</v>
          </cell>
          <cell r="N2911">
            <v>26</v>
          </cell>
          <cell r="O2911" t="str">
            <v>Управління НБУ у Вінниц.обл</v>
          </cell>
        </row>
        <row r="2912">
          <cell r="A2912">
            <v>362191</v>
          </cell>
          <cell r="B2912">
            <v>300465</v>
          </cell>
          <cell r="D2912">
            <v>0</v>
          </cell>
          <cell r="E2912">
            <v>6</v>
          </cell>
          <cell r="F2912">
            <v>0</v>
          </cell>
          <cell r="G2912" t="str">
            <v>6</v>
          </cell>
          <cell r="H2912">
            <v>610</v>
          </cell>
          <cell r="I2912" t="str">
            <v>ФІЛЛІНЕЦЬКЕ ВІДДІЛЕН ВАТОЩАД М.ІЛЛІНЦІ</v>
          </cell>
          <cell r="J2912" t="str">
            <v>ФІллінецьке відділенВАТОщад</v>
          </cell>
          <cell r="K2912" t="str">
            <v>UALI</v>
          </cell>
          <cell r="L2912" t="str">
            <v>UALA</v>
          </cell>
          <cell r="M2912">
            <v>1</v>
          </cell>
          <cell r="N2912">
            <v>26</v>
          </cell>
          <cell r="O2912" t="str">
            <v>Управління НБУ у Вінниц.обл</v>
          </cell>
        </row>
        <row r="2913">
          <cell r="A2913">
            <v>362265</v>
          </cell>
          <cell r="B2913">
            <v>300465</v>
          </cell>
          <cell r="D2913">
            <v>0</v>
          </cell>
          <cell r="E2913">
            <v>6</v>
          </cell>
          <cell r="F2913">
            <v>0</v>
          </cell>
          <cell r="G2913" t="str">
            <v>6</v>
          </cell>
          <cell r="H2913">
            <v>627</v>
          </cell>
          <cell r="I2913" t="str">
            <v>ФХМІЛЬНИЦЬКЕ ВІДДІЛ ВАТОЩАД М.ХМІЛЬНИК</v>
          </cell>
          <cell r="J2913" t="str">
            <v>ФХмільницьке відділеВАТОщад</v>
          </cell>
          <cell r="K2913" t="str">
            <v>UALZ</v>
          </cell>
          <cell r="L2913" t="str">
            <v>UALA</v>
          </cell>
          <cell r="M2913">
            <v>1</v>
          </cell>
          <cell r="N2913">
            <v>26</v>
          </cell>
          <cell r="O2913" t="str">
            <v>Управління НБУ у Вінниц.обл</v>
          </cell>
        </row>
        <row r="2914">
          <cell r="A2914">
            <v>362317</v>
          </cell>
          <cell r="B2914">
            <v>300465</v>
          </cell>
          <cell r="D2914">
            <v>0</v>
          </cell>
          <cell r="E2914">
            <v>6</v>
          </cell>
          <cell r="F2914">
            <v>0</v>
          </cell>
          <cell r="G2914" t="str">
            <v>6</v>
          </cell>
          <cell r="H2914">
            <v>632</v>
          </cell>
          <cell r="I2914" t="str">
            <v>ФВІННИЦЬКЕ МІСЬКЕ ВІ ВАТОЩАД М.ВІННИЦЯ</v>
          </cell>
          <cell r="J2914" t="str">
            <v>ФВінницьке міське віВАТОщад</v>
          </cell>
          <cell r="K2914" t="str">
            <v>UAMI</v>
          </cell>
          <cell r="L2914" t="str">
            <v>UALA</v>
          </cell>
          <cell r="M2914">
            <v>1</v>
          </cell>
          <cell r="N2914">
            <v>26</v>
          </cell>
          <cell r="O2914" t="str">
            <v>Управління НБУ у Вінниц.обл</v>
          </cell>
        </row>
        <row r="2915">
          <cell r="A2915">
            <v>364003</v>
          </cell>
          <cell r="B2915">
            <v>328384</v>
          </cell>
          <cell r="D2915">
            <v>0</v>
          </cell>
          <cell r="E2915">
            <v>258</v>
          </cell>
          <cell r="F2915">
            <v>0</v>
          </cell>
          <cell r="G2915" t="str">
            <v>8</v>
          </cell>
          <cell r="H2915">
            <v>903</v>
          </cell>
          <cell r="I2915" t="str">
            <v>ФІЛІЯ АКБ "ІМЕКСБАНК" У М.ЛУГАНСЬК</v>
          </cell>
          <cell r="J2915" t="str">
            <v>ЛФ АКБ "ІМЕКСБАНК"</v>
          </cell>
          <cell r="K2915" t="str">
            <v>UMFA</v>
          </cell>
          <cell r="L2915" t="str">
            <v>UMFA</v>
          </cell>
          <cell r="M2915">
            <v>12</v>
          </cell>
          <cell r="N2915">
            <v>15</v>
          </cell>
          <cell r="O2915" t="str">
            <v>Управління НБУ в Луганс.обл</v>
          </cell>
        </row>
        <row r="2916">
          <cell r="A2916">
            <v>364014</v>
          </cell>
          <cell r="B2916">
            <v>300465</v>
          </cell>
          <cell r="D2916">
            <v>0</v>
          </cell>
          <cell r="E2916">
            <v>6</v>
          </cell>
          <cell r="F2916">
            <v>0</v>
          </cell>
          <cell r="G2916" t="str">
            <v>6</v>
          </cell>
          <cell r="H2916">
            <v>613</v>
          </cell>
          <cell r="I2916" t="str">
            <v>ФКРАСНОДОНСЬКЕ ВІДД ВАТОЩАД М.КРАСНОДО</v>
          </cell>
          <cell r="J2916" t="str">
            <v>ФКраснодонське віддіВАТОщад</v>
          </cell>
          <cell r="K2916" t="str">
            <v>UMLL</v>
          </cell>
          <cell r="L2916" t="str">
            <v>UMLL</v>
          </cell>
          <cell r="M2916">
            <v>12</v>
          </cell>
          <cell r="N2916">
            <v>26</v>
          </cell>
          <cell r="O2916" t="str">
            <v>Управління НБУ в Луганс.обл</v>
          </cell>
        </row>
        <row r="2917">
          <cell r="A2917">
            <v>364025</v>
          </cell>
          <cell r="B2917">
            <v>300465</v>
          </cell>
          <cell r="D2917">
            <v>0</v>
          </cell>
          <cell r="E2917">
            <v>6</v>
          </cell>
          <cell r="F2917">
            <v>0</v>
          </cell>
          <cell r="G2917" t="str">
            <v>6</v>
          </cell>
          <cell r="H2917">
            <v>614</v>
          </cell>
          <cell r="I2917" t="str">
            <v>ФБІЛОВОДСЬКЕ ВІДДІЛ ВАТОЩАД СМТ.БІЛОВО</v>
          </cell>
          <cell r="J2917" t="str">
            <v>ФБіловодське відділеВАТОщад</v>
          </cell>
          <cell r="K2917" t="str">
            <v>UMLM</v>
          </cell>
          <cell r="L2917" t="str">
            <v>UMLM</v>
          </cell>
          <cell r="M2917">
            <v>12</v>
          </cell>
          <cell r="N2917">
            <v>26</v>
          </cell>
          <cell r="O2917" t="str">
            <v>Управління НБУ в Луганс.обл</v>
          </cell>
        </row>
        <row r="2918">
          <cell r="A2918">
            <v>364036</v>
          </cell>
          <cell r="B2918">
            <v>300465</v>
          </cell>
          <cell r="D2918">
            <v>0</v>
          </cell>
          <cell r="E2918">
            <v>6</v>
          </cell>
          <cell r="F2918">
            <v>0</v>
          </cell>
          <cell r="G2918" t="str">
            <v>6</v>
          </cell>
          <cell r="H2918">
            <v>615</v>
          </cell>
          <cell r="I2918" t="str">
            <v>ФНОВОПСКОВСЬКЕ ВІДД ВАТОЩАД СМТ.НОВОПС</v>
          </cell>
          <cell r="J2918" t="str">
            <v>ФНовопсковське віддіВАТОщад</v>
          </cell>
          <cell r="K2918" t="str">
            <v>UMLN</v>
          </cell>
          <cell r="L2918" t="str">
            <v>UMLN</v>
          </cell>
          <cell r="M2918">
            <v>12</v>
          </cell>
          <cell r="N2918">
            <v>26</v>
          </cell>
          <cell r="O2918" t="str">
            <v>Управління НБУ в Луганс.обл</v>
          </cell>
        </row>
        <row r="2919">
          <cell r="A2919">
            <v>364058</v>
          </cell>
          <cell r="B2919">
            <v>300465</v>
          </cell>
          <cell r="D2919">
            <v>0</v>
          </cell>
          <cell r="E2919">
            <v>6</v>
          </cell>
          <cell r="F2919">
            <v>0</v>
          </cell>
          <cell r="G2919" t="str">
            <v>6</v>
          </cell>
          <cell r="H2919">
            <v>604</v>
          </cell>
          <cell r="I2919" t="str">
            <v>ФСТАРОБІЛЬСЬКЕ ВІДД ВАТОЩАД М.СТАРОБІЛ</v>
          </cell>
          <cell r="J2919" t="str">
            <v>ФСтаробільське віддіВАТОщад</v>
          </cell>
          <cell r="K2919" t="str">
            <v>UMLC</v>
          </cell>
          <cell r="L2919" t="str">
            <v>UMLC</v>
          </cell>
          <cell r="M2919">
            <v>12</v>
          </cell>
          <cell r="N2919">
            <v>26</v>
          </cell>
          <cell r="O2919" t="str">
            <v>Управління НБУ в Луганс.обл</v>
          </cell>
        </row>
        <row r="2920">
          <cell r="A2920">
            <v>364069</v>
          </cell>
          <cell r="B2920">
            <v>300465</v>
          </cell>
          <cell r="D2920">
            <v>0</v>
          </cell>
          <cell r="E2920">
            <v>6</v>
          </cell>
          <cell r="F2920">
            <v>0</v>
          </cell>
          <cell r="G2920" t="str">
            <v>6</v>
          </cell>
          <cell r="H2920">
            <v>605</v>
          </cell>
          <cell r="I2920" t="str">
            <v>ФСВАТIВСЬКЕ ВІДДІЛЕН ВАТОЩАД М.СВАТОВЕ</v>
          </cell>
          <cell r="J2920" t="str">
            <v>ФСватiвське відділенВАТОщад</v>
          </cell>
          <cell r="K2920" t="str">
            <v>UMLD</v>
          </cell>
          <cell r="L2920" t="str">
            <v>UMLD</v>
          </cell>
          <cell r="M2920">
            <v>12</v>
          </cell>
          <cell r="N2920">
            <v>26</v>
          </cell>
          <cell r="O2920" t="str">
            <v>Управління НБУ в Луганс.обл</v>
          </cell>
        </row>
        <row r="2921">
          <cell r="A2921">
            <v>364070</v>
          </cell>
          <cell r="B2921">
            <v>300465</v>
          </cell>
          <cell r="D2921">
            <v>0</v>
          </cell>
          <cell r="E2921">
            <v>6</v>
          </cell>
          <cell r="F2921">
            <v>0</v>
          </cell>
          <cell r="G2921" t="str">
            <v>6</v>
          </cell>
          <cell r="H2921">
            <v>606</v>
          </cell>
          <cell r="I2921" t="str">
            <v>ФЛИСИЧАНСЬКЕ ВІДДІЛ ВАТОЩАД М.ЛИСИЧАНС</v>
          </cell>
          <cell r="J2921" t="str">
            <v>ФЛисичанське відділеВАТОщад</v>
          </cell>
          <cell r="K2921" t="str">
            <v>UMLE</v>
          </cell>
          <cell r="L2921" t="str">
            <v>UMLE</v>
          </cell>
          <cell r="M2921">
            <v>12</v>
          </cell>
          <cell r="N2921">
            <v>26</v>
          </cell>
          <cell r="O2921" t="str">
            <v>Управління НБУ в Луганс.обл</v>
          </cell>
        </row>
        <row r="2922">
          <cell r="A2922">
            <v>364081</v>
          </cell>
          <cell r="B2922">
            <v>300465</v>
          </cell>
          <cell r="D2922">
            <v>0</v>
          </cell>
          <cell r="E2922">
            <v>6</v>
          </cell>
          <cell r="F2922">
            <v>0</v>
          </cell>
          <cell r="G2922" t="str">
            <v>6</v>
          </cell>
          <cell r="H2922">
            <v>607</v>
          </cell>
          <cell r="I2922" t="str">
            <v>ФАЛЧЕВСЬКЕ ВІДДІЛЕН ВАТОЩАД М.АЛЧЕВСЬК</v>
          </cell>
          <cell r="J2922" t="str">
            <v>ФАлчевське відділеннВАТОщад</v>
          </cell>
          <cell r="K2922" t="str">
            <v>UMLF</v>
          </cell>
          <cell r="L2922" t="str">
            <v>UMLF</v>
          </cell>
          <cell r="M2922">
            <v>12</v>
          </cell>
          <cell r="N2922">
            <v>26</v>
          </cell>
          <cell r="O2922" t="str">
            <v>Управління НБУ в Луганс.обл</v>
          </cell>
        </row>
        <row r="2923">
          <cell r="A2923">
            <v>364092</v>
          </cell>
          <cell r="B2923">
            <v>300465</v>
          </cell>
          <cell r="D2923">
            <v>0</v>
          </cell>
          <cell r="E2923">
            <v>6</v>
          </cell>
          <cell r="F2923">
            <v>0</v>
          </cell>
          <cell r="G2923" t="str">
            <v>6</v>
          </cell>
          <cell r="H2923">
            <v>608</v>
          </cell>
          <cell r="I2923" t="str">
            <v>ФСТАХАНОВСЬКЕ ВІДДІ ВАТОЩАД М.СТАХАНОВ</v>
          </cell>
          <cell r="J2923" t="str">
            <v>ФСтахановське відділВАТОщад</v>
          </cell>
          <cell r="K2923" t="str">
            <v>UMLG</v>
          </cell>
          <cell r="L2923" t="str">
            <v>UMLG</v>
          </cell>
          <cell r="M2923">
            <v>12</v>
          </cell>
          <cell r="N2923">
            <v>26</v>
          </cell>
          <cell r="O2923" t="str">
            <v>Управління НБУ в Луганс.обл</v>
          </cell>
        </row>
        <row r="2924">
          <cell r="A2924">
            <v>364100</v>
          </cell>
          <cell r="B2924">
            <v>300465</v>
          </cell>
          <cell r="D2924">
            <v>0</v>
          </cell>
          <cell r="E2924">
            <v>6</v>
          </cell>
          <cell r="F2924">
            <v>0</v>
          </cell>
          <cell r="G2924" t="str">
            <v>6</v>
          </cell>
          <cell r="H2924">
            <v>619</v>
          </cell>
          <cell r="I2924" t="str">
            <v>ФБІЛОКУРАКИНСЬКЕ ВІ ВАТОЩАД СМТ.БІЛОКУ</v>
          </cell>
          <cell r="J2924" t="str">
            <v>ФБілокуракинське відВАТОщад</v>
          </cell>
          <cell r="K2924" t="str">
            <v>UMLR</v>
          </cell>
          <cell r="L2924" t="str">
            <v>UMLR</v>
          </cell>
          <cell r="M2924">
            <v>12</v>
          </cell>
          <cell r="N2924">
            <v>26</v>
          </cell>
          <cell r="O2924" t="str">
            <v>Управління НБУ в Луганс.обл</v>
          </cell>
        </row>
        <row r="2925">
          <cell r="A2925">
            <v>364111</v>
          </cell>
          <cell r="B2925">
            <v>300465</v>
          </cell>
          <cell r="D2925">
            <v>0</v>
          </cell>
          <cell r="E2925">
            <v>6</v>
          </cell>
          <cell r="F2925">
            <v>0</v>
          </cell>
          <cell r="G2925" t="str">
            <v>6</v>
          </cell>
          <cell r="H2925">
            <v>610</v>
          </cell>
          <cell r="I2925" t="str">
            <v>ФРОВЕНЬКІВСЬКЕ ВІДД ВАТОЩАД М.РОВЕНЬКИ</v>
          </cell>
          <cell r="J2925" t="str">
            <v>ФРовеньківське віддіВАТОщад</v>
          </cell>
          <cell r="K2925" t="str">
            <v>UMLI</v>
          </cell>
          <cell r="L2925" t="str">
            <v>UMLI</v>
          </cell>
          <cell r="M2925">
            <v>12</v>
          </cell>
          <cell r="N2925">
            <v>26</v>
          </cell>
          <cell r="O2925" t="str">
            <v>Управління НБУ в Луганс.обл</v>
          </cell>
        </row>
        <row r="2926">
          <cell r="A2926">
            <v>364122</v>
          </cell>
          <cell r="B2926">
            <v>300465</v>
          </cell>
          <cell r="D2926">
            <v>0</v>
          </cell>
          <cell r="E2926">
            <v>6</v>
          </cell>
          <cell r="F2926">
            <v>0</v>
          </cell>
          <cell r="G2926" t="str">
            <v>6</v>
          </cell>
          <cell r="H2926">
            <v>611</v>
          </cell>
          <cell r="I2926" t="str">
            <v>ФСТАНИЧНО-ЛУГАНСЬКЕ ВАТОЩАД СМТ.СТАНИЧ</v>
          </cell>
          <cell r="J2926" t="str">
            <v>ФСтанично-Луганське ВАТОщад</v>
          </cell>
          <cell r="K2926" t="str">
            <v>UMLJ</v>
          </cell>
          <cell r="L2926" t="str">
            <v>UMLJ</v>
          </cell>
          <cell r="M2926">
            <v>12</v>
          </cell>
          <cell r="N2926">
            <v>26</v>
          </cell>
          <cell r="O2926" t="str">
            <v>Управління НБУ в Луганс.обл</v>
          </cell>
        </row>
        <row r="2927">
          <cell r="A2927">
            <v>364133</v>
          </cell>
          <cell r="B2927">
            <v>300465</v>
          </cell>
          <cell r="D2927">
            <v>0</v>
          </cell>
          <cell r="E2927">
            <v>6</v>
          </cell>
          <cell r="F2927">
            <v>0</v>
          </cell>
          <cell r="G2927" t="str">
            <v>6</v>
          </cell>
          <cell r="H2927">
            <v>609</v>
          </cell>
          <cell r="I2927" t="str">
            <v>ФКРАСНОЛУЦЬКЕ ВІДДІЛ ВАТОЩАД М.КРАСНИЙ</v>
          </cell>
          <cell r="J2927" t="str">
            <v>ФКраснолуцьке відділВАТОщад</v>
          </cell>
          <cell r="K2927" t="str">
            <v>UMLH</v>
          </cell>
          <cell r="L2927" t="str">
            <v>UMLH</v>
          </cell>
          <cell r="M2927">
            <v>12</v>
          </cell>
          <cell r="N2927">
            <v>26</v>
          </cell>
          <cell r="O2927" t="str">
            <v>Управління НБУ в Луганс.обл</v>
          </cell>
        </row>
        <row r="2928">
          <cell r="A2928">
            <v>364144</v>
          </cell>
          <cell r="B2928">
            <v>300465</v>
          </cell>
          <cell r="D2928">
            <v>0</v>
          </cell>
          <cell r="E2928">
            <v>6</v>
          </cell>
          <cell r="F2928">
            <v>0</v>
          </cell>
          <cell r="G2928" t="str">
            <v>6</v>
          </cell>
          <cell r="H2928">
            <v>626</v>
          </cell>
          <cell r="I2928" t="str">
            <v>ФБРЯНКІВСЬКЕ ВІДДІЛЕН ВАТОЩАД М.БРЯНКА</v>
          </cell>
          <cell r="J2928" t="str">
            <v>ФБрянківське відділеВАТОщад</v>
          </cell>
          <cell r="K2928" t="str">
            <v>UMLY</v>
          </cell>
          <cell r="L2928" t="str">
            <v>UMLY</v>
          </cell>
          <cell r="M2928">
            <v>12</v>
          </cell>
          <cell r="N2928">
            <v>26</v>
          </cell>
          <cell r="O2928" t="str">
            <v>Управління НБУ в Луганс.обл</v>
          </cell>
        </row>
        <row r="2929">
          <cell r="A2929">
            <v>364166</v>
          </cell>
          <cell r="B2929">
            <v>300465</v>
          </cell>
          <cell r="D2929">
            <v>0</v>
          </cell>
          <cell r="E2929">
            <v>6</v>
          </cell>
          <cell r="F2929">
            <v>0</v>
          </cell>
          <cell r="G2929" t="str">
            <v>6</v>
          </cell>
          <cell r="H2929">
            <v>628</v>
          </cell>
          <cell r="I2929" t="str">
            <v>ФСЄВЕРОДОНЕЦЬКЕ ВІД ВАТОЩАД М.СЄВЕРОДО</v>
          </cell>
          <cell r="J2929" t="str">
            <v>ФСєверодонецьке віддВАТОщад</v>
          </cell>
          <cell r="K2929" t="str">
            <v>UMMA</v>
          </cell>
          <cell r="L2929" t="str">
            <v>UMMA</v>
          </cell>
          <cell r="M2929">
            <v>12</v>
          </cell>
          <cell r="N2929">
            <v>26</v>
          </cell>
          <cell r="O2929" t="str">
            <v>Управління НБУ в Луганс.обл</v>
          </cell>
        </row>
        <row r="2930">
          <cell r="A2930">
            <v>364199</v>
          </cell>
          <cell r="B2930">
            <v>300465</v>
          </cell>
          <cell r="D2930">
            <v>0</v>
          </cell>
          <cell r="E2930">
            <v>6</v>
          </cell>
          <cell r="F2930">
            <v>0</v>
          </cell>
          <cell r="G2930" t="str">
            <v>6</v>
          </cell>
          <cell r="H2930">
            <v>618</v>
          </cell>
          <cell r="I2930" t="str">
            <v>ФНОВОАЙДАРСЬКЕ ВІДД ВАТОЩАД СМТ.НОВОАЙ</v>
          </cell>
          <cell r="J2930" t="str">
            <v>ФНовоайдарське віддіВАТОщад</v>
          </cell>
          <cell r="K2930" t="str">
            <v>UMLQ</v>
          </cell>
          <cell r="L2930" t="str">
            <v>UMLQ</v>
          </cell>
          <cell r="M2930">
            <v>12</v>
          </cell>
          <cell r="N2930">
            <v>26</v>
          </cell>
          <cell r="O2930" t="str">
            <v>Управління НБУ в Луганс.обл</v>
          </cell>
        </row>
        <row r="2931">
          <cell r="A2931">
            <v>364207</v>
          </cell>
          <cell r="B2931">
            <v>300465</v>
          </cell>
          <cell r="D2931">
            <v>0</v>
          </cell>
          <cell r="E2931">
            <v>6</v>
          </cell>
          <cell r="F2931">
            <v>0</v>
          </cell>
          <cell r="G2931" t="str">
            <v>6</v>
          </cell>
          <cell r="H2931">
            <v>629</v>
          </cell>
          <cell r="I2931" t="str">
            <v>ФПЕРВОМАЙСЬКЕ ВІДДІ ВАТОЩАД М.ПЕРВОМАЙ</v>
          </cell>
          <cell r="J2931" t="str">
            <v>ФПервомайське відділВАТОщад</v>
          </cell>
          <cell r="K2931" t="str">
            <v>UMMB</v>
          </cell>
          <cell r="L2931" t="str">
            <v>UMMB</v>
          </cell>
          <cell r="M2931">
            <v>12</v>
          </cell>
          <cell r="N2931">
            <v>26</v>
          </cell>
          <cell r="O2931" t="str">
            <v>Управління НБУ в Луганс.обл</v>
          </cell>
        </row>
        <row r="2932">
          <cell r="A2932">
            <v>364229</v>
          </cell>
          <cell r="B2932">
            <v>300465</v>
          </cell>
          <cell r="D2932">
            <v>0</v>
          </cell>
          <cell r="E2932">
            <v>6</v>
          </cell>
          <cell r="F2932">
            <v>0</v>
          </cell>
          <cell r="G2932" t="str">
            <v>6</v>
          </cell>
          <cell r="H2932">
            <v>621</v>
          </cell>
          <cell r="I2932" t="str">
            <v>ФАНТРАЦИТІВСЬКЕ ВІД ВАТОЩАД М.АНТРАЦИТ</v>
          </cell>
          <cell r="J2932" t="str">
            <v>ФАнтрацитівське віддВАТОщад</v>
          </cell>
          <cell r="K2932" t="str">
            <v>UMLT</v>
          </cell>
          <cell r="L2932" t="str">
            <v>UMLT</v>
          </cell>
          <cell r="M2932">
            <v>12</v>
          </cell>
          <cell r="N2932">
            <v>26</v>
          </cell>
          <cell r="O2932" t="str">
            <v>Управління НБУ в Луганс.обл</v>
          </cell>
        </row>
        <row r="2933">
          <cell r="A2933">
            <v>364230</v>
          </cell>
          <cell r="B2933">
            <v>300465</v>
          </cell>
          <cell r="D2933">
            <v>0</v>
          </cell>
          <cell r="E2933">
            <v>6</v>
          </cell>
          <cell r="F2933">
            <v>0</v>
          </cell>
          <cell r="G2933" t="str">
            <v>6</v>
          </cell>
          <cell r="H2933">
            <v>622</v>
          </cell>
          <cell r="I2933" t="str">
            <v>ФСЛОВ`ЯНОСЕРБСЬКЕ В ВАТОЩАД СМТ.СЛОВ`Я</v>
          </cell>
          <cell r="J2933" t="str">
            <v>ФСлов`яносербське віВАТОщад</v>
          </cell>
          <cell r="K2933" t="str">
            <v>UMLU</v>
          </cell>
          <cell r="L2933" t="str">
            <v>UMLU</v>
          </cell>
          <cell r="M2933">
            <v>12</v>
          </cell>
          <cell r="N2933">
            <v>26</v>
          </cell>
          <cell r="O2933" t="str">
            <v>Управління НБУ в Луганс.обл</v>
          </cell>
        </row>
        <row r="2934">
          <cell r="A2934">
            <v>364241</v>
          </cell>
          <cell r="B2934">
            <v>300465</v>
          </cell>
          <cell r="D2934">
            <v>0</v>
          </cell>
          <cell r="E2934">
            <v>6</v>
          </cell>
          <cell r="F2934">
            <v>0</v>
          </cell>
          <cell r="G2934" t="str">
            <v>6</v>
          </cell>
          <cell r="H2934">
            <v>623</v>
          </cell>
          <cell r="I2934" t="str">
            <v>ФСВЕРДЛОВСЬКЕ ВІДДІ ВАТОЩАД М.СВЕРДЛОВ</v>
          </cell>
          <cell r="J2934" t="str">
            <v>ФСвердловське відділВАТОщад</v>
          </cell>
          <cell r="K2934" t="str">
            <v>UMLV</v>
          </cell>
          <cell r="L2934" t="str">
            <v>UMLV</v>
          </cell>
          <cell r="M2934">
            <v>12</v>
          </cell>
          <cell r="N2934">
            <v>26</v>
          </cell>
          <cell r="O2934" t="str">
            <v>Управління НБУ в Луганс.обл</v>
          </cell>
        </row>
        <row r="2935">
          <cell r="A2935">
            <v>364252</v>
          </cell>
          <cell r="B2935">
            <v>300465</v>
          </cell>
          <cell r="D2935">
            <v>0</v>
          </cell>
          <cell r="E2935">
            <v>6</v>
          </cell>
          <cell r="F2935">
            <v>0</v>
          </cell>
          <cell r="G2935" t="str">
            <v>6</v>
          </cell>
          <cell r="H2935">
            <v>624</v>
          </cell>
          <cell r="I2935" t="str">
            <v>ФКРЕМІНСЬКЕ ВІДДІЛЕ ВАТОЩАД М.КРЕМІННА</v>
          </cell>
          <cell r="J2935" t="str">
            <v>ФКремінське відділенВАТОщад</v>
          </cell>
          <cell r="K2935" t="str">
            <v>UMLW</v>
          </cell>
          <cell r="L2935" t="str">
            <v>UMLW</v>
          </cell>
          <cell r="M2935">
            <v>12</v>
          </cell>
          <cell r="N2935">
            <v>26</v>
          </cell>
          <cell r="O2935" t="str">
            <v>Управління НБУ в Луганс.обл</v>
          </cell>
        </row>
        <row r="2936">
          <cell r="A2936">
            <v>364263</v>
          </cell>
          <cell r="B2936">
            <v>300465</v>
          </cell>
          <cell r="D2936">
            <v>0</v>
          </cell>
          <cell r="E2936">
            <v>6</v>
          </cell>
          <cell r="F2936">
            <v>0</v>
          </cell>
          <cell r="G2936" t="str">
            <v>6</v>
          </cell>
          <cell r="H2936">
            <v>612</v>
          </cell>
          <cell r="I2936" t="str">
            <v>ФРУБІЖАНСЬКЕ ВІДДІЛЕ ВАТОЩАД М.РУБІЖНЕ</v>
          </cell>
          <cell r="J2936" t="str">
            <v>ФРубіжанське відділеВАТОщад</v>
          </cell>
          <cell r="K2936" t="str">
            <v>UMLK</v>
          </cell>
          <cell r="L2936" t="str">
            <v>UMLK</v>
          </cell>
          <cell r="M2936">
            <v>12</v>
          </cell>
          <cell r="N2936">
            <v>26</v>
          </cell>
          <cell r="O2936" t="str">
            <v>Управління НБУ в Луганс.обл</v>
          </cell>
        </row>
        <row r="2937">
          <cell r="A2937">
            <v>364274</v>
          </cell>
          <cell r="B2937">
            <v>380399</v>
          </cell>
          <cell r="D2937">
            <v>0</v>
          </cell>
          <cell r="E2937">
            <v>315</v>
          </cell>
          <cell r="F2937">
            <v>0</v>
          </cell>
          <cell r="G2937" t="str">
            <v>8</v>
          </cell>
          <cell r="H2937">
            <v>798</v>
          </cell>
          <cell r="I2937" t="str">
            <v>Ф"ЛУГАН.ДИР.ТОВ УКБ"КАМБІО",М.ЛУГАНСЬК</v>
          </cell>
          <cell r="J2937" t="str">
            <v>Ф"ЛУГАН.ДИР.ТОВ УКБ"КАМБІО"</v>
          </cell>
          <cell r="K2937" t="str">
            <v>UMKQ</v>
          </cell>
          <cell r="L2937" t="str">
            <v>UMKQ</v>
          </cell>
          <cell r="M2937">
            <v>12</v>
          </cell>
          <cell r="N2937">
            <v>26</v>
          </cell>
          <cell r="O2937" t="str">
            <v>Управління НБУ в Луганс.обл</v>
          </cell>
        </row>
        <row r="2938">
          <cell r="A2938">
            <v>364296</v>
          </cell>
          <cell r="B2938">
            <v>300465</v>
          </cell>
          <cell r="D2938">
            <v>0</v>
          </cell>
          <cell r="E2938">
            <v>6</v>
          </cell>
          <cell r="F2938">
            <v>0</v>
          </cell>
          <cell r="G2938" t="str">
            <v>6</v>
          </cell>
          <cell r="H2938">
            <v>631</v>
          </cell>
          <cell r="I2938" t="str">
            <v>ФЛУТУГИНСЬКЕ ВІДДІЛ ВАТОЩАД М.ЛУТУГИНЕ</v>
          </cell>
          <cell r="J2938" t="str">
            <v>ФЛутугинське відділеВАТОщад</v>
          </cell>
          <cell r="K2938" t="str">
            <v>UMMD</v>
          </cell>
          <cell r="L2938" t="str">
            <v>UMMD</v>
          </cell>
          <cell r="M2938">
            <v>12</v>
          </cell>
          <cell r="N2938">
            <v>26</v>
          </cell>
          <cell r="O2938" t="str">
            <v>Управління НБУ в Луганс.обл</v>
          </cell>
        </row>
        <row r="2939">
          <cell r="A2939">
            <v>364304</v>
          </cell>
          <cell r="B2939">
            <v>300670</v>
          </cell>
          <cell r="D2939">
            <v>0</v>
          </cell>
          <cell r="E2939">
            <v>202</v>
          </cell>
          <cell r="F2939">
            <v>0</v>
          </cell>
          <cell r="G2939" t="str">
            <v>8</v>
          </cell>
          <cell r="H2939">
            <v>802</v>
          </cell>
          <cell r="I2939" t="str">
            <v>ЛУГАН.Ф-Я ВАТ КБ "ХРЕЩАТИК",М.ЛУГАНСЬК</v>
          </cell>
          <cell r="J2939" t="str">
            <v>Луган.ф-я ВАТ КБ "Хрещатик"</v>
          </cell>
          <cell r="K2939" t="str">
            <v>UMKS</v>
          </cell>
          <cell r="L2939" t="str">
            <v>UMKS</v>
          </cell>
          <cell r="M2939">
            <v>12</v>
          </cell>
          <cell r="N2939">
            <v>26</v>
          </cell>
          <cell r="O2939" t="str">
            <v>Управління НБУ в Луганс.обл</v>
          </cell>
        </row>
        <row r="2940">
          <cell r="A2940">
            <v>364315</v>
          </cell>
          <cell r="B2940">
            <v>322658</v>
          </cell>
          <cell r="D2940">
            <v>0</v>
          </cell>
          <cell r="E2940">
            <v>217</v>
          </cell>
          <cell r="F2940">
            <v>0</v>
          </cell>
          <cell r="G2940" t="str">
            <v>8</v>
          </cell>
          <cell r="H2940">
            <v>803</v>
          </cell>
          <cell r="I2940" t="str">
            <v>СЄВЕРОДОНЕЦ.ФАКБ"СЄБ", М.СЄВЕРОДОНЕЦЬК</v>
          </cell>
          <cell r="J2940" t="str">
            <v>Сєверодонецька ФАКБ "СЄБ"</v>
          </cell>
          <cell r="K2940" t="str">
            <v>UMKT</v>
          </cell>
          <cell r="L2940" t="str">
            <v>UMKT</v>
          </cell>
          <cell r="M2940">
            <v>12</v>
          </cell>
          <cell r="N2940">
            <v>26</v>
          </cell>
          <cell r="O2940" t="str">
            <v>Управління НБУ в Луганс.обл</v>
          </cell>
        </row>
        <row r="2941">
          <cell r="A2941">
            <v>364360</v>
          </cell>
          <cell r="B2941">
            <v>300926</v>
          </cell>
          <cell r="D2941">
            <v>0</v>
          </cell>
          <cell r="E2941">
            <v>899</v>
          </cell>
          <cell r="F2941">
            <v>0</v>
          </cell>
          <cell r="G2941" t="str">
            <v>8</v>
          </cell>
          <cell r="H2941">
            <v>204</v>
          </cell>
          <cell r="I2941" t="str">
            <v>ПЕРША ФІЛІЯ АТ "УФГ" В М.ЛУГАНСЬКУ</v>
          </cell>
          <cell r="J2941" t="str">
            <v>Перша ФАТ"УФГ"вм.Луганську</v>
          </cell>
          <cell r="K2941" t="str">
            <v>UMFB</v>
          </cell>
          <cell r="L2941" t="str">
            <v>U1WF</v>
          </cell>
          <cell r="M2941">
            <v>12</v>
          </cell>
          <cell r="N2941">
            <v>26</v>
          </cell>
          <cell r="O2941" t="str">
            <v>Управління НБУ в Луганс.обл</v>
          </cell>
        </row>
        <row r="2942">
          <cell r="A2942">
            <v>364382</v>
          </cell>
          <cell r="B2942">
            <v>300863</v>
          </cell>
          <cell r="D2942">
            <v>0</v>
          </cell>
          <cell r="E2942">
            <v>289</v>
          </cell>
          <cell r="F2942">
            <v>0</v>
          </cell>
          <cell r="G2942" t="str">
            <v>9</v>
          </cell>
          <cell r="H2942">
            <v>770</v>
          </cell>
          <cell r="I2942" t="str">
            <v>ЛУГАНС.ФВАТ "КРЕДИТПРОМБАНК", ЛУГАНСЬК</v>
          </cell>
          <cell r="J2942" t="str">
            <v>Луганс.ФВАТ"Кредитпромбанк"</v>
          </cell>
          <cell r="K2942" t="str">
            <v>UMKP</v>
          </cell>
          <cell r="L2942" t="str">
            <v>UMKP</v>
          </cell>
          <cell r="M2942">
            <v>12</v>
          </cell>
          <cell r="N2942">
            <v>26</v>
          </cell>
          <cell r="O2942" t="str">
            <v>Управління НБУ в Луганс.обл</v>
          </cell>
        </row>
        <row r="2943">
          <cell r="A2943">
            <v>364393</v>
          </cell>
          <cell r="B2943">
            <v>300465</v>
          </cell>
          <cell r="D2943">
            <v>0</v>
          </cell>
          <cell r="E2943">
            <v>6</v>
          </cell>
          <cell r="F2943">
            <v>0</v>
          </cell>
          <cell r="G2943" t="str">
            <v>6</v>
          </cell>
          <cell r="H2943">
            <v>625</v>
          </cell>
          <cell r="I2943" t="str">
            <v>ФЛУГАНСЬКЕ МІСЬКЕ В ВАТОЩАД М.ЛУГАНСЬК</v>
          </cell>
          <cell r="J2943" t="str">
            <v>ФЛуганське міське віВАТОщад</v>
          </cell>
          <cell r="K2943" t="str">
            <v>UMLX</v>
          </cell>
          <cell r="L2943" t="str">
            <v>UMLX</v>
          </cell>
          <cell r="M2943">
            <v>12</v>
          </cell>
          <cell r="N2943">
            <v>26</v>
          </cell>
          <cell r="O2943" t="str">
            <v>Управління НБУ в Луганс.обл</v>
          </cell>
        </row>
        <row r="2944">
          <cell r="A2944">
            <v>364445</v>
          </cell>
          <cell r="B2944">
            <v>300528</v>
          </cell>
          <cell r="D2944">
            <v>0</v>
          </cell>
          <cell r="E2944">
            <v>296</v>
          </cell>
          <cell r="F2944">
            <v>0</v>
          </cell>
          <cell r="G2944" t="str">
            <v>F</v>
          </cell>
          <cell r="H2944">
            <v>760</v>
          </cell>
          <cell r="I2944" t="str">
            <v>ФІЛІЯ ЗАТ "ОТП БАНК", М.ЛУГАНСЬК</v>
          </cell>
          <cell r="J2944" t="str">
            <v>Філія ЗАТ "ОТП Банк"</v>
          </cell>
          <cell r="K2944" t="str">
            <v>UMKO</v>
          </cell>
          <cell r="L2944" t="str">
            <v>UMKO</v>
          </cell>
          <cell r="M2944">
            <v>12</v>
          </cell>
          <cell r="N2944">
            <v>26</v>
          </cell>
          <cell r="O2944" t="str">
            <v>Управління НБУ в Луганс.обл</v>
          </cell>
        </row>
        <row r="2945">
          <cell r="A2945">
            <v>364467</v>
          </cell>
          <cell r="B2945">
            <v>380537</v>
          </cell>
          <cell r="D2945">
            <v>0</v>
          </cell>
          <cell r="E2945">
            <v>76</v>
          </cell>
          <cell r="F2945">
            <v>0</v>
          </cell>
          <cell r="G2945" t="str">
            <v>B</v>
          </cell>
          <cell r="H2945">
            <v>805</v>
          </cell>
          <cell r="I2945" t="str">
            <v>ЛУГАНСЬКА Ф. ВАТ"ВІЕЙБІБАНК"М.ЛУГАНСЬК</v>
          </cell>
          <cell r="J2945" t="str">
            <v>Луган.Ф.ВАТ"ВІЕЙБІБАНК"</v>
          </cell>
          <cell r="K2945" t="str">
            <v>UMKR</v>
          </cell>
          <cell r="L2945" t="str">
            <v>UMKR</v>
          </cell>
          <cell r="M2945">
            <v>12</v>
          </cell>
          <cell r="N2945">
            <v>26</v>
          </cell>
          <cell r="O2945" t="str">
            <v>Управління НБУ в Луганс.обл</v>
          </cell>
        </row>
        <row r="2946">
          <cell r="A2946">
            <v>371018</v>
          </cell>
          <cell r="B2946">
            <v>300465</v>
          </cell>
          <cell r="D2946">
            <v>0</v>
          </cell>
          <cell r="E2946">
            <v>6</v>
          </cell>
          <cell r="F2946">
            <v>0</v>
          </cell>
          <cell r="G2946" t="str">
            <v>6</v>
          </cell>
          <cell r="H2946">
            <v>604</v>
          </cell>
          <cell r="I2946" t="str">
            <v>ФБЕРДИЧIВСЬКЕ ВІДДІ ВАТОЩАД М.БЕРДИЧІВ</v>
          </cell>
          <cell r="J2946" t="str">
            <v>ФБердичiвське відділВАТОщад</v>
          </cell>
          <cell r="K2946" t="str">
            <v>UELE</v>
          </cell>
          <cell r="L2946" t="str">
            <v>UELE</v>
          </cell>
          <cell r="M2946">
            <v>5</v>
          </cell>
          <cell r="N2946">
            <v>26</v>
          </cell>
          <cell r="O2946" t="str">
            <v>Управління НБУ в Житом.обл.</v>
          </cell>
        </row>
        <row r="2947">
          <cell r="A2947">
            <v>371104</v>
          </cell>
          <cell r="B2947">
            <v>300465</v>
          </cell>
          <cell r="D2947">
            <v>0</v>
          </cell>
          <cell r="E2947">
            <v>6</v>
          </cell>
          <cell r="F2947">
            <v>0</v>
          </cell>
          <cell r="G2947" t="str">
            <v>6</v>
          </cell>
          <cell r="H2947">
            <v>626</v>
          </cell>
          <cell r="I2947" t="str">
            <v>ФКОРОЛЬОВСЬКЕ ВІДДІЛ ВАТОЩАД М.ЖИТОМИР</v>
          </cell>
          <cell r="J2947" t="str">
            <v>ФКорольовське відділВАТОщад</v>
          </cell>
          <cell r="K2947" t="str">
            <v>UEMA</v>
          </cell>
          <cell r="L2947" t="str">
            <v>UEMA</v>
          </cell>
          <cell r="M2947">
            <v>5</v>
          </cell>
          <cell r="N2947">
            <v>26</v>
          </cell>
          <cell r="O2947" t="str">
            <v>Управління НБУ в Житом.обл.</v>
          </cell>
        </row>
        <row r="2948">
          <cell r="A2948">
            <v>371137</v>
          </cell>
          <cell r="B2948">
            <v>300465</v>
          </cell>
          <cell r="D2948">
            <v>0</v>
          </cell>
          <cell r="E2948">
            <v>6</v>
          </cell>
          <cell r="F2948">
            <v>0</v>
          </cell>
          <cell r="G2948" t="str">
            <v>6</v>
          </cell>
          <cell r="H2948">
            <v>616</v>
          </cell>
          <cell r="I2948" t="str">
            <v>ФНОВОГРАД-ВОЛИНСЬКЕ ВАТОЩАД М.НОВОГРАД</v>
          </cell>
          <cell r="J2948" t="str">
            <v>ФНовоград-Волинське ВАТОщад</v>
          </cell>
          <cell r="K2948" t="str">
            <v>UELQ</v>
          </cell>
          <cell r="L2948" t="str">
            <v>UELQ</v>
          </cell>
          <cell r="M2948">
            <v>5</v>
          </cell>
          <cell r="N2948">
            <v>26</v>
          </cell>
          <cell r="O2948" t="str">
            <v>Управління НБУ в Житом.обл.</v>
          </cell>
        </row>
        <row r="2949">
          <cell r="A2949">
            <v>371148</v>
          </cell>
          <cell r="B2949">
            <v>300465</v>
          </cell>
          <cell r="D2949">
            <v>0</v>
          </cell>
          <cell r="E2949">
            <v>6</v>
          </cell>
          <cell r="F2949">
            <v>0</v>
          </cell>
          <cell r="G2949" t="str">
            <v>6</v>
          </cell>
          <cell r="H2949">
            <v>617</v>
          </cell>
          <cell r="I2949" t="str">
            <v>ФОВРУЦЬКЕ ВІДДІЛЕННЯ № ВАТОЩАД М.ОВРУЧ</v>
          </cell>
          <cell r="J2949" t="str">
            <v>ФОвруцьке відділенняВАТОщад</v>
          </cell>
          <cell r="K2949" t="str">
            <v>UELR</v>
          </cell>
          <cell r="L2949" t="str">
            <v>UELR</v>
          </cell>
          <cell r="M2949">
            <v>5</v>
          </cell>
          <cell r="N2949">
            <v>26</v>
          </cell>
          <cell r="O2949" t="str">
            <v>Управління НБУ в Житом.обл.</v>
          </cell>
        </row>
        <row r="2950">
          <cell r="A2950">
            <v>371171</v>
          </cell>
          <cell r="B2950">
            <v>300465</v>
          </cell>
          <cell r="D2950">
            <v>0</v>
          </cell>
          <cell r="E2950">
            <v>6</v>
          </cell>
          <cell r="F2950">
            <v>0</v>
          </cell>
          <cell r="G2950" t="str">
            <v>6</v>
          </cell>
          <cell r="H2950">
            <v>610</v>
          </cell>
          <cell r="I2950" t="str">
            <v>ФКОРОСТЕНСЬКЕ ВІДД ВАТОЩАД М.КОРОСТЕН</v>
          </cell>
          <cell r="J2950" t="str">
            <v>ФКоростенське відділВАТОщад</v>
          </cell>
          <cell r="K2950" t="str">
            <v>UELK</v>
          </cell>
          <cell r="L2950" t="str">
            <v>UELK</v>
          </cell>
          <cell r="M2950">
            <v>5</v>
          </cell>
          <cell r="N2950">
            <v>26</v>
          </cell>
          <cell r="O2950" t="str">
            <v>Управління НБУ в Житом.обл.</v>
          </cell>
        </row>
        <row r="2951">
          <cell r="A2951">
            <v>371223</v>
          </cell>
          <cell r="B2951">
            <v>300465</v>
          </cell>
          <cell r="D2951">
            <v>0</v>
          </cell>
          <cell r="E2951">
            <v>6</v>
          </cell>
          <cell r="F2951">
            <v>0</v>
          </cell>
          <cell r="G2951" t="str">
            <v>6</v>
          </cell>
          <cell r="H2951">
            <v>625</v>
          </cell>
          <cell r="I2951" t="str">
            <v>ФБОГУНСЬКЕ ВІДДІЛЕНН ВАТОЩАД М.ЖИТОМИР</v>
          </cell>
          <cell r="J2951" t="str">
            <v>ФБогунське відділеннВАТОщад</v>
          </cell>
          <cell r="K2951" t="str">
            <v>UELZ</v>
          </cell>
          <cell r="L2951" t="str">
            <v>UELZ</v>
          </cell>
          <cell r="M2951">
            <v>5</v>
          </cell>
          <cell r="N2951">
            <v>26</v>
          </cell>
          <cell r="O2951" t="str">
            <v>Управління НБУ в Житом.обл.</v>
          </cell>
        </row>
        <row r="2952">
          <cell r="A2952">
            <v>371278</v>
          </cell>
          <cell r="B2952">
            <v>300465</v>
          </cell>
          <cell r="D2952">
            <v>0</v>
          </cell>
          <cell r="E2952">
            <v>6</v>
          </cell>
          <cell r="F2952">
            <v>0</v>
          </cell>
          <cell r="G2952" t="str">
            <v>6</v>
          </cell>
          <cell r="H2952">
            <v>620</v>
          </cell>
          <cell r="I2952" t="str">
            <v>ФРАДОМИШЛЬСЬКЕ ВІДД ВАТОЩАД М.РАДОМИШЛ</v>
          </cell>
          <cell r="J2952" t="str">
            <v>ФРадомишльське віддіВАТОщад</v>
          </cell>
          <cell r="K2952" t="str">
            <v>UELU</v>
          </cell>
          <cell r="L2952" t="str">
            <v>UELU</v>
          </cell>
          <cell r="M2952">
            <v>5</v>
          </cell>
          <cell r="N2952">
            <v>26</v>
          </cell>
          <cell r="O2952" t="str">
            <v>Управління НБУ в Житом.обл.</v>
          </cell>
        </row>
        <row r="2953">
          <cell r="A2953">
            <v>372028</v>
          </cell>
          <cell r="B2953">
            <v>300465</v>
          </cell>
          <cell r="D2953">
            <v>0</v>
          </cell>
          <cell r="E2953">
            <v>6</v>
          </cell>
          <cell r="F2953">
            <v>0</v>
          </cell>
          <cell r="G2953" t="str">
            <v>6</v>
          </cell>
          <cell r="H2953">
            <v>604</v>
          </cell>
          <cell r="I2953" t="str">
            <v>ФМУКАЧІВСЬКЕ ВІДДІЛ ВАТОЩАД М.МУКАЧЕВЕ</v>
          </cell>
          <cell r="J2953" t="str">
            <v>ФМукачівське відділеВАТОщад</v>
          </cell>
          <cell r="K2953" t="str">
            <v>UFLC</v>
          </cell>
          <cell r="L2953" t="str">
            <v>UFLA</v>
          </cell>
          <cell r="M2953">
            <v>6</v>
          </cell>
          <cell r="N2953">
            <v>26</v>
          </cell>
          <cell r="O2953" t="str">
            <v>Управління НБУ в Закарп.обл</v>
          </cell>
        </row>
        <row r="2954">
          <cell r="A2954">
            <v>372039</v>
          </cell>
          <cell r="B2954">
            <v>300465</v>
          </cell>
          <cell r="D2954">
            <v>0</v>
          </cell>
          <cell r="E2954">
            <v>6</v>
          </cell>
          <cell r="F2954">
            <v>0</v>
          </cell>
          <cell r="G2954" t="str">
            <v>6</v>
          </cell>
          <cell r="H2954">
            <v>605</v>
          </cell>
          <cell r="I2954" t="str">
            <v>ФБЕРЕГІВСЬКЕ ВІДДІЛ ВАТОЩАД М  .БЕРЕГО</v>
          </cell>
          <cell r="J2954" t="str">
            <v>ФБерегівське відділеВАТОщад</v>
          </cell>
          <cell r="K2954" t="str">
            <v>UFLD</v>
          </cell>
          <cell r="L2954" t="str">
            <v>UFLA</v>
          </cell>
          <cell r="M2954">
            <v>6</v>
          </cell>
          <cell r="N2954">
            <v>26</v>
          </cell>
          <cell r="O2954" t="str">
            <v>Управління НБУ в Закарп.обл</v>
          </cell>
        </row>
        <row r="2955">
          <cell r="A2955">
            <v>372040</v>
          </cell>
          <cell r="B2955">
            <v>300465</v>
          </cell>
          <cell r="D2955">
            <v>0</v>
          </cell>
          <cell r="E2955">
            <v>6</v>
          </cell>
          <cell r="F2955">
            <v>0</v>
          </cell>
          <cell r="G2955" t="str">
            <v>6</v>
          </cell>
          <cell r="H2955">
            <v>606</v>
          </cell>
          <cell r="I2955" t="str">
            <v>ФВИНОГРАДІВСЬКЕ ВІД ВАТОЩАД М.ВИНОГРАД</v>
          </cell>
          <cell r="J2955" t="str">
            <v>ФВиноградівське віддВАТОщад</v>
          </cell>
          <cell r="K2955" t="str">
            <v>UFLE</v>
          </cell>
          <cell r="L2955" t="str">
            <v>UFLA</v>
          </cell>
          <cell r="M2955">
            <v>6</v>
          </cell>
          <cell r="N2955">
            <v>26</v>
          </cell>
          <cell r="O2955" t="str">
            <v>Управління НБУ в Закарп.обл</v>
          </cell>
        </row>
        <row r="2956">
          <cell r="A2956">
            <v>372051</v>
          </cell>
          <cell r="B2956">
            <v>300465</v>
          </cell>
          <cell r="D2956">
            <v>0</v>
          </cell>
          <cell r="E2956">
            <v>6</v>
          </cell>
          <cell r="F2956">
            <v>0</v>
          </cell>
          <cell r="G2956" t="str">
            <v>6</v>
          </cell>
          <cell r="H2956">
            <v>607</v>
          </cell>
          <cell r="I2956" t="str">
            <v>ФХУСТСЬКЕ ВІДДІЛЕННЯ №  ВАТОЩАД М.ХУСТ</v>
          </cell>
          <cell r="J2956" t="str">
            <v>ФХустське відділенняВАТОщад</v>
          </cell>
          <cell r="K2956" t="str">
            <v>UFLF</v>
          </cell>
          <cell r="L2956" t="str">
            <v>UFLA</v>
          </cell>
          <cell r="M2956">
            <v>6</v>
          </cell>
          <cell r="N2956">
            <v>26</v>
          </cell>
          <cell r="O2956" t="str">
            <v>Управління НБУ в Закарп.обл</v>
          </cell>
        </row>
        <row r="2957">
          <cell r="A2957">
            <v>372084</v>
          </cell>
          <cell r="B2957">
            <v>300465</v>
          </cell>
          <cell r="D2957">
            <v>0</v>
          </cell>
          <cell r="E2957">
            <v>6</v>
          </cell>
          <cell r="F2957">
            <v>0</v>
          </cell>
          <cell r="G2957" t="str">
            <v>6</v>
          </cell>
          <cell r="H2957">
            <v>613</v>
          </cell>
          <cell r="I2957" t="str">
            <v>ФМІЖГІРСЬКЕ ВІДДІЛЕ ВАТОЩАД СМТ.МІЖГІР</v>
          </cell>
          <cell r="J2957" t="str">
            <v>ФМіжгірське відділенВАТОщад</v>
          </cell>
          <cell r="K2957" t="str">
            <v>UFLL</v>
          </cell>
          <cell r="L2957" t="str">
            <v>UFLA</v>
          </cell>
          <cell r="M2957">
            <v>6</v>
          </cell>
          <cell r="N2957">
            <v>26</v>
          </cell>
          <cell r="O2957" t="str">
            <v>Управління НБУ в Закарп.обл</v>
          </cell>
        </row>
        <row r="2958">
          <cell r="A2958">
            <v>372095</v>
          </cell>
          <cell r="B2958">
            <v>300465</v>
          </cell>
          <cell r="D2958">
            <v>0</v>
          </cell>
          <cell r="E2958">
            <v>6</v>
          </cell>
          <cell r="F2958">
            <v>0</v>
          </cell>
          <cell r="G2958" t="str">
            <v>6</v>
          </cell>
          <cell r="H2958">
            <v>601</v>
          </cell>
          <cell r="I2958" t="str">
            <v>ФІРШАВСЬКЕ ВІДДІЛЕННЯ ВАТОЩАД М.ІРШАВА</v>
          </cell>
          <cell r="J2958" t="str">
            <v>ФІршавське відділеннВАТОщад</v>
          </cell>
          <cell r="K2958" t="str">
            <v>UFLM</v>
          </cell>
          <cell r="L2958" t="str">
            <v>UFLA</v>
          </cell>
          <cell r="M2958">
            <v>6</v>
          </cell>
          <cell r="N2958">
            <v>26</v>
          </cell>
          <cell r="O2958" t="str">
            <v>Управління НБУ в Закарп.обл</v>
          </cell>
        </row>
        <row r="2959">
          <cell r="A2959">
            <v>372103</v>
          </cell>
          <cell r="B2959">
            <v>300465</v>
          </cell>
          <cell r="D2959">
            <v>0</v>
          </cell>
          <cell r="E2959">
            <v>6</v>
          </cell>
          <cell r="F2959">
            <v>0</v>
          </cell>
          <cell r="G2959" t="str">
            <v>6</v>
          </cell>
          <cell r="H2959">
            <v>609</v>
          </cell>
          <cell r="I2959" t="str">
            <v>ФРАХІВСЬКЕ ВІДДІЛЕННЯ  ВАТОЩАД М.РАХІВ</v>
          </cell>
          <cell r="J2959" t="str">
            <v>ФРахівське відділеннВАТОщад</v>
          </cell>
          <cell r="K2959" t="str">
            <v>UFLK</v>
          </cell>
          <cell r="L2959" t="str">
            <v>UFLA</v>
          </cell>
          <cell r="M2959">
            <v>6</v>
          </cell>
          <cell r="N2959">
            <v>26</v>
          </cell>
          <cell r="O2959" t="str">
            <v>Управління НБУ в Закарп.обл</v>
          </cell>
        </row>
        <row r="2960">
          <cell r="A2960">
            <v>372136</v>
          </cell>
          <cell r="B2960">
            <v>300465</v>
          </cell>
          <cell r="D2960">
            <v>0</v>
          </cell>
          <cell r="E2960">
            <v>6</v>
          </cell>
          <cell r="F2960">
            <v>0</v>
          </cell>
          <cell r="G2960" t="str">
            <v>6</v>
          </cell>
          <cell r="H2960">
            <v>615</v>
          </cell>
          <cell r="I2960" t="str">
            <v>ФТЯЧІВСЬКЕ ВІДДІЛЕННЯ  ВАТОЩАД М.ТЯЧІВ</v>
          </cell>
          <cell r="J2960" t="str">
            <v>ФТячівське відділеннВАТОщад</v>
          </cell>
          <cell r="K2960" t="str">
            <v>UFLN</v>
          </cell>
          <cell r="L2960" t="str">
            <v>UFLA</v>
          </cell>
          <cell r="M2960">
            <v>6</v>
          </cell>
          <cell r="N2960">
            <v>26</v>
          </cell>
          <cell r="O2960" t="str">
            <v>Управління НБУ в Закарп.обл</v>
          </cell>
        </row>
        <row r="2961">
          <cell r="A2961">
            <v>373005</v>
          </cell>
          <cell r="B2961">
            <v>300670</v>
          </cell>
          <cell r="D2961">
            <v>0</v>
          </cell>
          <cell r="E2961">
            <v>202</v>
          </cell>
          <cell r="F2961">
            <v>0</v>
          </cell>
          <cell r="G2961" t="str">
            <v>8</v>
          </cell>
          <cell r="H2961">
            <v>903</v>
          </cell>
          <cell r="I2961" t="str">
            <v>ЗАПОРІЗЬКАФВАТКБ"ХРЕЩАТИК"М.ЗАПОРІЖЖЯ</v>
          </cell>
          <cell r="J2961" t="str">
            <v>ЗапорізькаФВАТКБ"Хрещатик"</v>
          </cell>
          <cell r="K2961" t="str">
            <v>UGFB</v>
          </cell>
          <cell r="L2961" t="str">
            <v>UGFB</v>
          </cell>
          <cell r="M2961">
            <v>7</v>
          </cell>
          <cell r="N2961">
            <v>26</v>
          </cell>
          <cell r="O2961" t="str">
            <v>Управління НБУ в Запор.обл.</v>
          </cell>
        </row>
        <row r="2962">
          <cell r="A2962">
            <v>373061</v>
          </cell>
          <cell r="B2962">
            <v>300465</v>
          </cell>
          <cell r="D2962">
            <v>0</v>
          </cell>
          <cell r="E2962">
            <v>6</v>
          </cell>
          <cell r="F2962">
            <v>0</v>
          </cell>
          <cell r="G2962" t="str">
            <v>6</v>
          </cell>
          <cell r="H2962">
            <v>607</v>
          </cell>
          <cell r="I2962" t="str">
            <v>ФОРДЖОНІКІДЗЕВСЬКЕ  ВАТОЩАД М.ЗАПОРІЖЖ</v>
          </cell>
          <cell r="J2962" t="str">
            <v>ФОрджонікідзевське вВАТОщад</v>
          </cell>
          <cell r="K2962" t="str">
            <v>UGLE</v>
          </cell>
          <cell r="L2962" t="str">
            <v>UGLA</v>
          </cell>
          <cell r="M2962">
            <v>7</v>
          </cell>
          <cell r="N2962">
            <v>26</v>
          </cell>
          <cell r="O2962" t="str">
            <v>Управління НБУ в Запор.обл.</v>
          </cell>
        </row>
        <row r="2963">
          <cell r="A2963">
            <v>373072</v>
          </cell>
          <cell r="B2963">
            <v>300465</v>
          </cell>
          <cell r="D2963">
            <v>0</v>
          </cell>
          <cell r="E2963">
            <v>6</v>
          </cell>
          <cell r="F2963">
            <v>0</v>
          </cell>
          <cell r="G2963" t="str">
            <v>6</v>
          </cell>
          <cell r="H2963">
            <v>608</v>
          </cell>
          <cell r="I2963" t="str">
            <v>ФШЕВЧЕНКІВСЬКЕ ВІДД ВАТОЩАД М.ЗАПОРІЖЖ</v>
          </cell>
          <cell r="J2963" t="str">
            <v>ФШевченківське віддіВАТОщад</v>
          </cell>
          <cell r="K2963" t="str">
            <v>UGLF</v>
          </cell>
          <cell r="L2963" t="str">
            <v>UGLA</v>
          </cell>
          <cell r="M2963">
            <v>7</v>
          </cell>
          <cell r="N2963">
            <v>26</v>
          </cell>
          <cell r="O2963" t="str">
            <v>Управління НБУ в Запор.обл.</v>
          </cell>
        </row>
        <row r="2964">
          <cell r="A2964">
            <v>373102</v>
          </cell>
          <cell r="B2964">
            <v>300465</v>
          </cell>
          <cell r="D2964">
            <v>0</v>
          </cell>
          <cell r="E2964">
            <v>6</v>
          </cell>
          <cell r="F2964">
            <v>0</v>
          </cell>
          <cell r="G2964" t="str">
            <v>6</v>
          </cell>
          <cell r="H2964">
            <v>611</v>
          </cell>
          <cell r="I2964" t="str">
            <v>ФБЕРДЯНСЬКЕ ВІДДІЛЕ ВАТОЩАД М.БЕРДЯНСЬ</v>
          </cell>
          <cell r="J2964" t="str">
            <v>ФБердянське відділенВАТОщад</v>
          </cell>
          <cell r="K2964" t="str">
            <v>UGLI</v>
          </cell>
          <cell r="L2964" t="str">
            <v>UGLA</v>
          </cell>
          <cell r="M2964">
            <v>7</v>
          </cell>
          <cell r="N2964">
            <v>26</v>
          </cell>
          <cell r="O2964" t="str">
            <v>Управління НБУ в Запор.обл.</v>
          </cell>
        </row>
        <row r="2965">
          <cell r="A2965">
            <v>373135</v>
          </cell>
          <cell r="B2965">
            <v>300863</v>
          </cell>
          <cell r="D2965">
            <v>0</v>
          </cell>
          <cell r="E2965">
            <v>289</v>
          </cell>
          <cell r="F2965">
            <v>0</v>
          </cell>
          <cell r="G2965" t="str">
            <v>9</v>
          </cell>
          <cell r="H2965">
            <v>760</v>
          </cell>
          <cell r="I2965" t="str">
            <v>ЗАП.ФВАТ "КРЕДИТПРОМБАНК", М.ЗАПОРІЖЖЯ</v>
          </cell>
          <cell r="J2965" t="str">
            <v>Запорізька Ф"Кредитпромбанк</v>
          </cell>
          <cell r="K2965" t="str">
            <v>UGKQ</v>
          </cell>
          <cell r="L2965" t="str">
            <v>UGKQ</v>
          </cell>
          <cell r="M2965">
            <v>7</v>
          </cell>
          <cell r="N2965">
            <v>26</v>
          </cell>
          <cell r="O2965" t="str">
            <v>Управління НБУ в Запор.обл.</v>
          </cell>
        </row>
        <row r="2966">
          <cell r="A2966">
            <v>373146</v>
          </cell>
          <cell r="B2966">
            <v>300465</v>
          </cell>
          <cell r="D2966">
            <v>0</v>
          </cell>
          <cell r="E2966">
            <v>6</v>
          </cell>
          <cell r="F2966">
            <v>0</v>
          </cell>
          <cell r="G2966" t="str">
            <v>6</v>
          </cell>
          <cell r="H2966">
            <v>628</v>
          </cell>
          <cell r="I2966" t="str">
            <v>ФПОЛОГІВСЬКЕ ВІДДІЛЕН ВАТОЩАД М.ПОЛОГИ</v>
          </cell>
          <cell r="J2966" t="str">
            <v>ФПологівське відділеВАТОщад</v>
          </cell>
          <cell r="K2966" t="str">
            <v>UGLZ</v>
          </cell>
          <cell r="L2966" t="str">
            <v>UGLA</v>
          </cell>
          <cell r="M2966">
            <v>7</v>
          </cell>
          <cell r="N2966">
            <v>26</v>
          </cell>
          <cell r="O2966" t="str">
            <v>Управління НБУ в Запор.обл.</v>
          </cell>
        </row>
        <row r="2967">
          <cell r="A2967">
            <v>373180</v>
          </cell>
          <cell r="B2967">
            <v>300465</v>
          </cell>
          <cell r="D2967">
            <v>0</v>
          </cell>
          <cell r="E2967">
            <v>6</v>
          </cell>
          <cell r="F2967">
            <v>0</v>
          </cell>
          <cell r="G2967" t="str">
            <v>6</v>
          </cell>
          <cell r="H2967">
            <v>619</v>
          </cell>
          <cell r="I2967" t="str">
            <v>ФКАМ`ЯНСЬКО-ДНІПРОВ ВАТОЩАД М.КАМ`ЯНКА</v>
          </cell>
          <cell r="J2967" t="str">
            <v>ФКам`янсько-ДніпровсВАТОщад</v>
          </cell>
          <cell r="K2967" t="str">
            <v>UGLQ</v>
          </cell>
          <cell r="L2967" t="str">
            <v>UGLA</v>
          </cell>
          <cell r="M2967">
            <v>7</v>
          </cell>
          <cell r="N2967">
            <v>26</v>
          </cell>
          <cell r="O2967" t="str">
            <v>Управління НБУ в Запор.обл.</v>
          </cell>
        </row>
        <row r="2968">
          <cell r="A2968">
            <v>373232</v>
          </cell>
          <cell r="B2968">
            <v>300465</v>
          </cell>
          <cell r="D2968">
            <v>0</v>
          </cell>
          <cell r="E2968">
            <v>6</v>
          </cell>
          <cell r="F2968">
            <v>0</v>
          </cell>
          <cell r="G2968" t="str">
            <v>6</v>
          </cell>
          <cell r="H2968">
            <v>624</v>
          </cell>
          <cell r="I2968" t="str">
            <v>ФМЕЛІТОПОЛЬСЬКЕ ВІД ВАТОЩАД М.МЕЛІТОПО</v>
          </cell>
          <cell r="J2968" t="str">
            <v>ФМелітопольське віддВАТОщад</v>
          </cell>
          <cell r="K2968" t="str">
            <v>UGLV</v>
          </cell>
          <cell r="L2968" t="str">
            <v>UGLA</v>
          </cell>
          <cell r="M2968">
            <v>7</v>
          </cell>
          <cell r="N2968">
            <v>26</v>
          </cell>
          <cell r="O2968" t="str">
            <v>Управління НБУ в Запор.обл.</v>
          </cell>
        </row>
        <row r="2969">
          <cell r="A2969">
            <v>373254</v>
          </cell>
          <cell r="B2969">
            <v>300249</v>
          </cell>
          <cell r="D2969">
            <v>0</v>
          </cell>
          <cell r="E2969">
            <v>37</v>
          </cell>
          <cell r="F2969">
            <v>0</v>
          </cell>
          <cell r="G2969" t="str">
            <v>8</v>
          </cell>
          <cell r="H2969">
            <v>844</v>
          </cell>
          <cell r="I2969" t="str">
            <v>ЗАПОР.ФАБ"БРОКБІЗНЕСБАНК", М.ЗАПОРІЖЖЯ</v>
          </cell>
          <cell r="J2969" t="str">
            <v>Запор. ФАБ "БРОКБІЗНЕСБАНК"</v>
          </cell>
          <cell r="K2969" t="str">
            <v>UGNB</v>
          </cell>
          <cell r="L2969" t="str">
            <v>UGNB</v>
          </cell>
          <cell r="M2969">
            <v>7</v>
          </cell>
          <cell r="N2969">
            <v>26</v>
          </cell>
          <cell r="O2969" t="str">
            <v>Управління НБУ в Запор.обл.</v>
          </cell>
        </row>
        <row r="2970">
          <cell r="A2970">
            <v>373276</v>
          </cell>
          <cell r="B2970">
            <v>380399</v>
          </cell>
          <cell r="D2970">
            <v>0</v>
          </cell>
          <cell r="E2970">
            <v>315</v>
          </cell>
          <cell r="F2970">
            <v>0</v>
          </cell>
          <cell r="G2970" t="str">
            <v>8</v>
          </cell>
          <cell r="H2970">
            <v>204</v>
          </cell>
          <cell r="I2970" t="str">
            <v>ФІЛІЯ"ЗАПОРІЗЬКАДИРЕКЦІЯТОВУКБ"КАМБІО"</v>
          </cell>
          <cell r="J2970" t="str">
            <v>Філія"ЗД ТОВ УКБ "Камбіо"</v>
          </cell>
          <cell r="K2970" t="str">
            <v>UGFP</v>
          </cell>
          <cell r="L2970" t="str">
            <v>UGFP</v>
          </cell>
          <cell r="M2970">
            <v>7</v>
          </cell>
          <cell r="N2970">
            <v>26</v>
          </cell>
          <cell r="O2970" t="str">
            <v>Управління НБУ в Запор.обл.</v>
          </cell>
        </row>
        <row r="2971">
          <cell r="A2971">
            <v>373287</v>
          </cell>
          <cell r="B2971">
            <v>300465</v>
          </cell>
          <cell r="D2971">
            <v>0</v>
          </cell>
          <cell r="E2971">
            <v>6</v>
          </cell>
          <cell r="F2971">
            <v>0</v>
          </cell>
          <cell r="G2971" t="str">
            <v>6</v>
          </cell>
          <cell r="H2971">
            <v>631</v>
          </cell>
          <cell r="I2971" t="str">
            <v>ФТОКМАЦЬКЕ ВІДДІЛЕННЯ ВАТОЩАД М.ТОКМАК</v>
          </cell>
          <cell r="J2971" t="str">
            <v>ФТокмацьке відділеннВАТОщад</v>
          </cell>
          <cell r="K2971" t="str">
            <v>UGMC</v>
          </cell>
          <cell r="L2971" t="str">
            <v>UGLA</v>
          </cell>
          <cell r="M2971">
            <v>7</v>
          </cell>
          <cell r="N2971">
            <v>26</v>
          </cell>
          <cell r="O2971" t="str">
            <v>Управління НБУ в Запор.обл.</v>
          </cell>
        </row>
        <row r="2972">
          <cell r="A2972">
            <v>373317</v>
          </cell>
          <cell r="B2972">
            <v>380537</v>
          </cell>
          <cell r="D2972">
            <v>0</v>
          </cell>
          <cell r="E2972">
            <v>76</v>
          </cell>
          <cell r="F2972">
            <v>0</v>
          </cell>
          <cell r="G2972" t="str">
            <v>B</v>
          </cell>
          <cell r="H2972">
            <v>834</v>
          </cell>
          <cell r="I2972" t="str">
            <v>ЗАПОР.ФІЛІЯ ВАТ"ВІЕЙБІБАНК"М.ЗАПОРІЖЖЯ</v>
          </cell>
          <cell r="J2972" t="str">
            <v>Запор.Ф.ВАТ"ВІЕЙБІБАНК"</v>
          </cell>
          <cell r="K2972" t="str">
            <v>UGNA</v>
          </cell>
          <cell r="L2972" t="str">
            <v>UGNA</v>
          </cell>
          <cell r="M2972">
            <v>7</v>
          </cell>
          <cell r="N2972">
            <v>26</v>
          </cell>
          <cell r="O2972" t="str">
            <v>Управління НБУ в Запор.обл.</v>
          </cell>
        </row>
        <row r="2973">
          <cell r="A2973">
            <v>373481</v>
          </cell>
          <cell r="B2973">
            <v>325912</v>
          </cell>
          <cell r="D2973">
            <v>0</v>
          </cell>
          <cell r="E2973">
            <v>88</v>
          </cell>
          <cell r="F2973">
            <v>0</v>
          </cell>
          <cell r="G2973" t="str">
            <v>B</v>
          </cell>
          <cell r="H2973">
            <v>870</v>
          </cell>
          <cell r="I2973" t="str">
            <v>Запорізька філія ВАТ "КРЕДОБАНК"</v>
          </cell>
          <cell r="J2973" t="str">
            <v>Запорізька Ф.ВАТ"КРЕДОБАНК"</v>
          </cell>
          <cell r="K2973" t="str">
            <v>UGNC</v>
          </cell>
          <cell r="L2973" t="str">
            <v>UGNC</v>
          </cell>
          <cell r="M2973">
            <v>7</v>
          </cell>
          <cell r="N2973">
            <v>13</v>
          </cell>
          <cell r="O2973" t="str">
            <v>Управління НБУ в Запор.обл.</v>
          </cell>
        </row>
        <row r="2974">
          <cell r="A2974">
            <v>375025</v>
          </cell>
          <cell r="B2974">
            <v>300465</v>
          </cell>
          <cell r="D2974">
            <v>0</v>
          </cell>
          <cell r="E2974">
            <v>6</v>
          </cell>
          <cell r="F2974">
            <v>0</v>
          </cell>
          <cell r="G2974" t="str">
            <v>6</v>
          </cell>
          <cell r="H2974">
            <v>601</v>
          </cell>
          <cell r="I2974" t="str">
            <v>ФБІЛОГІРСЬКЕ ВІДДІЛ ВАТОЩАД СМТ.БІЛОГІ</v>
          </cell>
          <cell r="J2974" t="str">
            <v>ФБілогірське відділеВАТОщад</v>
          </cell>
          <cell r="K2974" t="str">
            <v>UWLC</v>
          </cell>
          <cell r="L2974" t="str">
            <v>UWLA</v>
          </cell>
          <cell r="M2974">
            <v>22</v>
          </cell>
          <cell r="N2974">
            <v>26</v>
          </cell>
          <cell r="O2974" t="str">
            <v>Управ.НБУ у  Хмельницьк.обл.</v>
          </cell>
        </row>
        <row r="2975">
          <cell r="A2975">
            <v>375047</v>
          </cell>
          <cell r="B2975">
            <v>300465</v>
          </cell>
          <cell r="D2975">
            <v>0</v>
          </cell>
          <cell r="E2975">
            <v>6</v>
          </cell>
          <cell r="F2975">
            <v>0</v>
          </cell>
          <cell r="G2975" t="str">
            <v>6</v>
          </cell>
          <cell r="H2975">
            <v>603</v>
          </cell>
          <cell r="I2975" t="str">
            <v>ФВОЛОЧИСЬКЕ ВІДДІЛЕ ВАТОЩАД М.ВОЛОЧИСЬ</v>
          </cell>
          <cell r="J2975" t="str">
            <v>ФВолочиське відділенВАТОщад</v>
          </cell>
          <cell r="K2975" t="str">
            <v>UWLE</v>
          </cell>
          <cell r="L2975" t="str">
            <v>UWLA</v>
          </cell>
          <cell r="M2975">
            <v>22</v>
          </cell>
          <cell r="N2975">
            <v>26</v>
          </cell>
          <cell r="O2975" t="str">
            <v>Управ.НБУ у  Хмельницьк.обл.</v>
          </cell>
        </row>
        <row r="2976">
          <cell r="A2976">
            <v>375058</v>
          </cell>
          <cell r="B2976">
            <v>300465</v>
          </cell>
          <cell r="D2976">
            <v>0</v>
          </cell>
          <cell r="E2976">
            <v>6</v>
          </cell>
          <cell r="F2976">
            <v>0</v>
          </cell>
          <cell r="G2976" t="str">
            <v>6</v>
          </cell>
          <cell r="H2976">
            <v>604</v>
          </cell>
          <cell r="I2976" t="str">
            <v>ФГОРОДОЦЬКЕ ВІДДІЛЕН ВАТОЩАД М.ГОРОДОК</v>
          </cell>
          <cell r="J2976" t="str">
            <v>ФГородоцьке відділенВАТОщад</v>
          </cell>
          <cell r="K2976" t="str">
            <v>UWLF</v>
          </cell>
          <cell r="L2976" t="str">
            <v>UWLA</v>
          </cell>
          <cell r="M2976">
            <v>22</v>
          </cell>
          <cell r="N2976">
            <v>26</v>
          </cell>
          <cell r="O2976" t="str">
            <v>Управ.НБУ у  Хмельницьк.обл.</v>
          </cell>
        </row>
        <row r="2977">
          <cell r="A2977">
            <v>375069</v>
          </cell>
          <cell r="B2977">
            <v>300465</v>
          </cell>
          <cell r="D2977">
            <v>0</v>
          </cell>
          <cell r="E2977">
            <v>6</v>
          </cell>
          <cell r="F2977">
            <v>0</v>
          </cell>
          <cell r="G2977" t="str">
            <v>6</v>
          </cell>
          <cell r="H2977">
            <v>605</v>
          </cell>
          <cell r="I2977" t="str">
            <v>ФДЕРАЖНЯНСЬКЕ ВІДДІЛ ВАТОЩАД М.ДЕРАЖНЯ</v>
          </cell>
          <cell r="J2977" t="str">
            <v>ФДеражнянське відділВАТОщад</v>
          </cell>
          <cell r="K2977" t="str">
            <v>UWLG</v>
          </cell>
          <cell r="L2977" t="str">
            <v>UWLA</v>
          </cell>
          <cell r="M2977">
            <v>22</v>
          </cell>
          <cell r="N2977">
            <v>26</v>
          </cell>
          <cell r="O2977" t="str">
            <v>Управ.НБУ у  Хмельницьк.обл.</v>
          </cell>
        </row>
        <row r="2978">
          <cell r="A2978">
            <v>375070</v>
          </cell>
          <cell r="B2978">
            <v>300465</v>
          </cell>
          <cell r="D2978">
            <v>0</v>
          </cell>
          <cell r="E2978">
            <v>6</v>
          </cell>
          <cell r="F2978">
            <v>0</v>
          </cell>
          <cell r="G2978" t="str">
            <v>6</v>
          </cell>
          <cell r="H2978">
            <v>606</v>
          </cell>
          <cell r="I2978" t="str">
            <v>ФДУНАЄВЕЦЬКЕ ВІДДІЛ ВАТОЩАД М.ДУНАЇВЦІ</v>
          </cell>
          <cell r="J2978" t="str">
            <v>ФДунаєвецьке відділеВАТОщад</v>
          </cell>
          <cell r="K2978" t="str">
            <v>UWLH</v>
          </cell>
          <cell r="L2978" t="str">
            <v>UWLA</v>
          </cell>
          <cell r="M2978">
            <v>22</v>
          </cell>
          <cell r="N2978">
            <v>26</v>
          </cell>
          <cell r="O2978" t="str">
            <v>Управ.НБУ у  Хмельницьк.обл.</v>
          </cell>
        </row>
        <row r="2979">
          <cell r="A2979">
            <v>375081</v>
          </cell>
          <cell r="B2979">
            <v>300465</v>
          </cell>
          <cell r="D2979">
            <v>0</v>
          </cell>
          <cell r="E2979">
            <v>6</v>
          </cell>
          <cell r="F2979">
            <v>0</v>
          </cell>
          <cell r="G2979" t="str">
            <v>6</v>
          </cell>
          <cell r="H2979">
            <v>607</v>
          </cell>
          <cell r="I2979" t="str">
            <v>ФІЗЯСЛАВСЬКЕ ВІДДІЛЕ ВАТОЩАД М.ІЗЯСЛАВ</v>
          </cell>
          <cell r="J2979" t="str">
            <v>ФІзяславське відділеВАТОщад</v>
          </cell>
          <cell r="K2979" t="str">
            <v>UWLI</v>
          </cell>
          <cell r="L2979" t="str">
            <v>UWLA</v>
          </cell>
          <cell r="M2979">
            <v>22</v>
          </cell>
          <cell r="N2979">
            <v>26</v>
          </cell>
          <cell r="O2979" t="str">
            <v>Управ.НБУ у  Хмельницьк.обл.</v>
          </cell>
        </row>
        <row r="2980">
          <cell r="A2980">
            <v>375092</v>
          </cell>
          <cell r="B2980">
            <v>300465</v>
          </cell>
          <cell r="D2980">
            <v>0</v>
          </cell>
          <cell r="E2980">
            <v>6</v>
          </cell>
          <cell r="F2980">
            <v>0</v>
          </cell>
          <cell r="G2980" t="str">
            <v>6</v>
          </cell>
          <cell r="H2980">
            <v>608</v>
          </cell>
          <cell r="I2980" t="str">
            <v>ФКАМ`ЯНЕЦЬ-ПОДІЛЬСЬ ВАТОЩАД М.КАМ`ЯНЕЦ</v>
          </cell>
          <cell r="J2980" t="str">
            <v>ФКам`янець-ПодільськВАТОщад</v>
          </cell>
          <cell r="K2980" t="str">
            <v>UWLJ</v>
          </cell>
          <cell r="L2980" t="str">
            <v>UWLA</v>
          </cell>
          <cell r="M2980">
            <v>22</v>
          </cell>
          <cell r="N2980">
            <v>26</v>
          </cell>
          <cell r="O2980" t="str">
            <v>Управ.НБУ у  Хмельницьк.обл.</v>
          </cell>
        </row>
        <row r="2981">
          <cell r="A2981">
            <v>375100</v>
          </cell>
          <cell r="B2981">
            <v>300465</v>
          </cell>
          <cell r="D2981">
            <v>0</v>
          </cell>
          <cell r="E2981">
            <v>6</v>
          </cell>
          <cell r="F2981">
            <v>0</v>
          </cell>
          <cell r="G2981" t="str">
            <v>6</v>
          </cell>
          <cell r="H2981">
            <v>619</v>
          </cell>
          <cell r="I2981" t="str">
            <v>ФЧЕМЕРОВЕЦЬКЕ ВІДДІ ВАТОЩАД СМТ.ЧЕМЕРІ</v>
          </cell>
          <cell r="J2981" t="str">
            <v>ФЧемеровецьке відділВАТОщад</v>
          </cell>
          <cell r="K2981" t="str">
            <v>UWLU</v>
          </cell>
          <cell r="L2981" t="str">
            <v>UWLA</v>
          </cell>
          <cell r="M2981">
            <v>22</v>
          </cell>
          <cell r="N2981">
            <v>26</v>
          </cell>
          <cell r="O2981" t="str">
            <v>Управ.НБУ у  Хмельницьк.обл.</v>
          </cell>
        </row>
        <row r="2982">
          <cell r="A2982">
            <v>375111</v>
          </cell>
          <cell r="B2982">
            <v>300465</v>
          </cell>
          <cell r="D2982">
            <v>0</v>
          </cell>
          <cell r="E2982">
            <v>6</v>
          </cell>
          <cell r="F2982">
            <v>0</v>
          </cell>
          <cell r="G2982" t="str">
            <v>6</v>
          </cell>
          <cell r="H2982">
            <v>610</v>
          </cell>
          <cell r="I2982" t="str">
            <v>ФКРАСИЛІВСЬКЕ ВІДДІ ВАТОЩАД М.КРАСИЛІВ</v>
          </cell>
          <cell r="J2982" t="str">
            <v>ФКрасилівське відділВАТОщад</v>
          </cell>
          <cell r="K2982" t="str">
            <v>UWLL</v>
          </cell>
          <cell r="L2982" t="str">
            <v>UWLA</v>
          </cell>
          <cell r="M2982">
            <v>22</v>
          </cell>
          <cell r="N2982">
            <v>26</v>
          </cell>
          <cell r="O2982" t="str">
            <v>Управ.НБУ у  Хмельницьк.обл.</v>
          </cell>
        </row>
        <row r="2983">
          <cell r="A2983">
            <v>375155</v>
          </cell>
          <cell r="B2983">
            <v>300465</v>
          </cell>
          <cell r="D2983">
            <v>0</v>
          </cell>
          <cell r="E2983">
            <v>6</v>
          </cell>
          <cell r="F2983">
            <v>0</v>
          </cell>
          <cell r="G2983" t="str">
            <v>6</v>
          </cell>
          <cell r="H2983">
            <v>614</v>
          </cell>
          <cell r="I2983" t="str">
            <v>ФСЛАВУТСЬКЕ ВІДДІЛЕН ВАТОЩАД М.СЛАВУТА</v>
          </cell>
          <cell r="J2983" t="str">
            <v>ФСлавутське відділенВАТОщад</v>
          </cell>
          <cell r="K2983" t="str">
            <v>UWLP</v>
          </cell>
          <cell r="L2983" t="str">
            <v>UWLA</v>
          </cell>
          <cell r="M2983">
            <v>22</v>
          </cell>
          <cell r="N2983">
            <v>26</v>
          </cell>
          <cell r="O2983" t="str">
            <v>Управ.НБУ у  Хмельницьк.обл.</v>
          </cell>
        </row>
        <row r="2984">
          <cell r="A2984">
            <v>375166</v>
          </cell>
          <cell r="B2984">
            <v>300465</v>
          </cell>
          <cell r="D2984">
            <v>0</v>
          </cell>
          <cell r="E2984">
            <v>6</v>
          </cell>
          <cell r="F2984">
            <v>0</v>
          </cell>
          <cell r="G2984" t="str">
            <v>6</v>
          </cell>
          <cell r="H2984">
            <v>615</v>
          </cell>
          <cell r="I2984" t="str">
            <v>ФСТАРОКОСТЯНТИНІВСЬ ВАТОЩАД М.СТАРОКОС</v>
          </cell>
          <cell r="J2984" t="str">
            <v>ФСтарокостянтинівськВАТОщад</v>
          </cell>
          <cell r="K2984" t="str">
            <v>UWLQ</v>
          </cell>
          <cell r="L2984" t="str">
            <v>UWLA</v>
          </cell>
          <cell r="M2984">
            <v>22</v>
          </cell>
          <cell r="N2984">
            <v>26</v>
          </cell>
          <cell r="O2984" t="str">
            <v>Управ.НБУ у  Хмельницьк.обл.</v>
          </cell>
        </row>
        <row r="2985">
          <cell r="A2985">
            <v>375188</v>
          </cell>
          <cell r="B2985">
            <v>300465</v>
          </cell>
          <cell r="D2985">
            <v>0</v>
          </cell>
          <cell r="E2985">
            <v>6</v>
          </cell>
          <cell r="F2985">
            <v>0</v>
          </cell>
          <cell r="G2985" t="str">
            <v>6</v>
          </cell>
          <cell r="H2985">
            <v>617</v>
          </cell>
          <cell r="I2985" t="str">
            <v>ФТЕОФІПОЛЬСЬКЕ ВІДД ВАТОЩАД СМТ.ТЕОФІП</v>
          </cell>
          <cell r="J2985" t="str">
            <v>ФТеофіпольське віддіВАТОщад</v>
          </cell>
          <cell r="K2985" t="str">
            <v>UWLS</v>
          </cell>
          <cell r="L2985" t="str">
            <v>UWLA</v>
          </cell>
          <cell r="M2985">
            <v>22</v>
          </cell>
          <cell r="N2985">
            <v>26</v>
          </cell>
          <cell r="O2985" t="str">
            <v>Управ.НБУ у  Хмельницьк.обл.</v>
          </cell>
        </row>
        <row r="2986">
          <cell r="A2986">
            <v>375218</v>
          </cell>
          <cell r="B2986">
            <v>300465</v>
          </cell>
          <cell r="D2986">
            <v>0</v>
          </cell>
          <cell r="E2986">
            <v>6</v>
          </cell>
          <cell r="F2986">
            <v>0</v>
          </cell>
          <cell r="G2986" t="str">
            <v>6</v>
          </cell>
          <cell r="H2986">
            <v>620</v>
          </cell>
          <cell r="I2986" t="str">
            <v>ФШЕПЕТІВСЬКЕ ВІДДІЛ ВАТОЩАД М.ШЕПЕТІВК</v>
          </cell>
          <cell r="J2986" t="str">
            <v>ФШепетівське відділеВАТОщад</v>
          </cell>
          <cell r="K2986" t="str">
            <v>UWLV</v>
          </cell>
          <cell r="L2986" t="str">
            <v>UWLA</v>
          </cell>
          <cell r="M2986">
            <v>22</v>
          </cell>
          <cell r="N2986">
            <v>26</v>
          </cell>
          <cell r="O2986" t="str">
            <v>Управ.НБУ у  Хмельницьк.обл.</v>
          </cell>
        </row>
        <row r="2987">
          <cell r="A2987">
            <v>377012</v>
          </cell>
          <cell r="B2987">
            <v>328209</v>
          </cell>
          <cell r="D2987">
            <v>0</v>
          </cell>
          <cell r="E2987">
            <v>106</v>
          </cell>
          <cell r="F2987">
            <v>0</v>
          </cell>
          <cell r="G2987" t="str">
            <v>8</v>
          </cell>
          <cell r="H2987">
            <v>504</v>
          </cell>
          <cell r="I2987" t="str">
            <v>ФІЛІЯ АБ "ПІВДЕННИЙ" В М. ДОНЕЦЬК</v>
          </cell>
          <cell r="J2987" t="str">
            <v>ФІЛ.АБ"ПІВДЕННИЙ"М.ДОНЕЦЬК</v>
          </cell>
          <cell r="K2987" t="str">
            <v>UDFG</v>
          </cell>
          <cell r="L2987" t="str">
            <v>UDFG</v>
          </cell>
          <cell r="M2987">
            <v>4</v>
          </cell>
          <cell r="N2987">
            <v>15</v>
          </cell>
          <cell r="O2987" t="str">
            <v>Управління НБУ в Донец.обл.</v>
          </cell>
        </row>
        <row r="2988">
          <cell r="A2988">
            <v>377045</v>
          </cell>
          <cell r="B2988">
            <v>300272</v>
          </cell>
          <cell r="D2988">
            <v>0</v>
          </cell>
          <cell r="E2988">
            <v>31</v>
          </cell>
          <cell r="F2988">
            <v>0</v>
          </cell>
          <cell r="G2988" t="str">
            <v>B</v>
          </cell>
          <cell r="H2988">
            <v>818</v>
          </cell>
          <cell r="I2988" t="str">
            <v>ФІЛІЯ АБ "ЕНЕРГОБАНК"В М.ДОНЕЦЬК</v>
          </cell>
          <cell r="J2988" t="str">
            <v>Флія АБ "Енергоб"вм.Донецьк</v>
          </cell>
          <cell r="K2988" t="str">
            <v>UDFQ</v>
          </cell>
          <cell r="L2988" t="str">
            <v>UDFQ</v>
          </cell>
          <cell r="M2988">
            <v>4</v>
          </cell>
          <cell r="N2988">
            <v>26</v>
          </cell>
          <cell r="O2988" t="str">
            <v>Управління НБУ в Донец.обл.</v>
          </cell>
        </row>
        <row r="2989">
          <cell r="A2989">
            <v>377078</v>
          </cell>
          <cell r="B2989">
            <v>300249</v>
          </cell>
          <cell r="D2989">
            <v>0</v>
          </cell>
          <cell r="E2989">
            <v>37</v>
          </cell>
          <cell r="F2989">
            <v>0</v>
          </cell>
          <cell r="G2989" t="str">
            <v>8</v>
          </cell>
          <cell r="H2989">
            <v>949</v>
          </cell>
          <cell r="I2989" t="str">
            <v>КФ АБ "БРОКБІЗНЕСБАНК", М.КРАМАТОРСЬК</v>
          </cell>
          <cell r="J2989" t="str">
            <v>Крамат.Ф.АБ"БРОКБІЗНЕСБАНК"</v>
          </cell>
          <cell r="K2989" t="str">
            <v>UDVH</v>
          </cell>
          <cell r="L2989" t="str">
            <v>UDVH</v>
          </cell>
          <cell r="M2989">
            <v>4</v>
          </cell>
          <cell r="N2989">
            <v>26</v>
          </cell>
          <cell r="O2989" t="str">
            <v>Управління НБУ в Донец.обл.</v>
          </cell>
        </row>
        <row r="2990">
          <cell r="A2990">
            <v>377090</v>
          </cell>
          <cell r="B2990">
            <v>377090</v>
          </cell>
          <cell r="C2990" t="str">
            <v>ВАТ "ЄВРОПРОМБАНК"</v>
          </cell>
          <cell r="D2990">
            <v>395</v>
          </cell>
          <cell r="E2990">
            <v>395</v>
          </cell>
          <cell r="F2990">
            <v>0</v>
          </cell>
          <cell r="G2990" t="str">
            <v>8</v>
          </cell>
          <cell r="H2990">
            <v>406</v>
          </cell>
          <cell r="I2990" t="str">
            <v>ВАТ "ЄВРОПРОМБАНК"</v>
          </cell>
          <cell r="J2990" t="str">
            <v>ВАТ "ЄВРОПРОМБАНК"</v>
          </cell>
          <cell r="K2990" t="str">
            <v>UDOZ</v>
          </cell>
          <cell r="L2990" t="str">
            <v>UDOZ</v>
          </cell>
          <cell r="M2990">
            <v>4</v>
          </cell>
          <cell r="N2990">
            <v>4</v>
          </cell>
          <cell r="O2990" t="str">
            <v>Управління НБУ в Донец.обл.</v>
          </cell>
        </row>
        <row r="2991">
          <cell r="A2991">
            <v>377108</v>
          </cell>
          <cell r="B2991">
            <v>321466</v>
          </cell>
          <cell r="D2991">
            <v>0</v>
          </cell>
          <cell r="E2991">
            <v>74</v>
          </cell>
          <cell r="F2991">
            <v>0</v>
          </cell>
          <cell r="G2991" t="str">
            <v>8</v>
          </cell>
          <cell r="H2991">
            <v>952</v>
          </cell>
          <cell r="I2991" t="str">
            <v>ДОНЕЦЬКАФВАТ КБ "НАЦ.СТАНД", М.ДОНЕЦЬК</v>
          </cell>
          <cell r="J2991" t="str">
            <v>Донецькаф.ВАТ КБ "Нац.станд</v>
          </cell>
          <cell r="K2991" t="str">
            <v>UDVK</v>
          </cell>
          <cell r="L2991" t="str">
            <v>UDVK</v>
          </cell>
          <cell r="M2991">
            <v>4</v>
          </cell>
          <cell r="N2991">
            <v>26</v>
          </cell>
          <cell r="O2991" t="str">
            <v>Управління НБУ в Донец.обл.</v>
          </cell>
        </row>
        <row r="2992">
          <cell r="A2992">
            <v>377119</v>
          </cell>
          <cell r="B2992">
            <v>300249</v>
          </cell>
          <cell r="D2992">
            <v>0</v>
          </cell>
          <cell r="E2992">
            <v>37</v>
          </cell>
          <cell r="F2992">
            <v>0</v>
          </cell>
          <cell r="G2992" t="str">
            <v>8</v>
          </cell>
          <cell r="H2992">
            <v>208</v>
          </cell>
          <cell r="I2992" t="str">
            <v>МФ АБ "БРОКБІЗНЕСБАНК" М. МАРІУПОЛЬ</v>
          </cell>
          <cell r="J2992" t="str">
            <v>Маріупольська ФАБ "БРОК"</v>
          </cell>
          <cell r="K2992" t="str">
            <v>UDRA</v>
          </cell>
          <cell r="L2992" t="str">
            <v>UDRA</v>
          </cell>
          <cell r="M2992">
            <v>4</v>
          </cell>
          <cell r="N2992">
            <v>26</v>
          </cell>
          <cell r="O2992" t="str">
            <v>Управління НБУ в Донец.обл.</v>
          </cell>
        </row>
        <row r="2993">
          <cell r="A2993">
            <v>377131</v>
          </cell>
          <cell r="B2993">
            <v>328599</v>
          </cell>
          <cell r="D2993">
            <v>0</v>
          </cell>
          <cell r="E2993">
            <v>167</v>
          </cell>
          <cell r="F2993">
            <v>0</v>
          </cell>
          <cell r="G2993" t="str">
            <v>8</v>
          </cell>
          <cell r="H2993">
            <v>942</v>
          </cell>
          <cell r="I2993" t="str">
            <v>Ф"ДОНБАСЬКЕ.РЕГ.УПР."ТОВ"ФІНРОСТБАНК"</v>
          </cell>
          <cell r="J2993" t="str">
            <v>Ф "ДРУ" ТОВ "ФІНРОСТБАНК"</v>
          </cell>
          <cell r="K2993" t="str">
            <v>UDVG</v>
          </cell>
          <cell r="L2993" t="str">
            <v>UDVG</v>
          </cell>
          <cell r="M2993">
            <v>4</v>
          </cell>
          <cell r="N2993">
            <v>15</v>
          </cell>
          <cell r="O2993" t="str">
            <v>Управління НБУ в Донец.обл.</v>
          </cell>
        </row>
        <row r="2994">
          <cell r="A2994">
            <v>377197</v>
          </cell>
          <cell r="B2994">
            <v>300670</v>
          </cell>
          <cell r="D2994">
            <v>0</v>
          </cell>
          <cell r="E2994">
            <v>202</v>
          </cell>
          <cell r="F2994">
            <v>0</v>
          </cell>
          <cell r="G2994" t="str">
            <v>8</v>
          </cell>
          <cell r="H2994">
            <v>951</v>
          </cell>
          <cell r="I2994" t="str">
            <v>ДОНЕЦЬКА ФВАТ КБ "ХРЕЩАТИК", М.ДОНЕЦЬК</v>
          </cell>
          <cell r="J2994" t="str">
            <v>Донецька ФВАТ КБ "Хрещатик"</v>
          </cell>
          <cell r="K2994" t="str">
            <v>UDVJ</v>
          </cell>
          <cell r="L2994" t="str">
            <v>UDVJ</v>
          </cell>
          <cell r="M2994">
            <v>4</v>
          </cell>
          <cell r="N2994">
            <v>26</v>
          </cell>
          <cell r="O2994" t="str">
            <v>Управління НБУ в Донец.обл.</v>
          </cell>
        </row>
        <row r="2995">
          <cell r="A2995">
            <v>377368</v>
          </cell>
          <cell r="B2995">
            <v>351878</v>
          </cell>
          <cell r="D2995">
            <v>0</v>
          </cell>
          <cell r="E2995">
            <v>135</v>
          </cell>
          <cell r="F2995">
            <v>0</v>
          </cell>
          <cell r="G2995" t="str">
            <v>8</v>
          </cell>
          <cell r="H2995">
            <v>978</v>
          </cell>
          <cell r="I2995" t="str">
            <v>ДОНЕЦЬКА Ф ВАТ "ІНПРОМБАНК", М.ДОНЕЦЬК</v>
          </cell>
          <cell r="J2995" t="str">
            <v>Донецька Ф ВАТ "Інпромбанк"</v>
          </cell>
          <cell r="K2995" t="str">
            <v>UDVN</v>
          </cell>
          <cell r="L2995" t="str">
            <v>UDVN</v>
          </cell>
          <cell r="M2995">
            <v>4</v>
          </cell>
          <cell r="N2995">
            <v>20</v>
          </cell>
          <cell r="O2995" t="str">
            <v>Управління НБУ в Донец.обл.</v>
          </cell>
        </row>
        <row r="2996">
          <cell r="A2996">
            <v>377379</v>
          </cell>
          <cell r="B2996">
            <v>380300</v>
          </cell>
          <cell r="D2996">
            <v>0</v>
          </cell>
          <cell r="E2996">
            <v>51</v>
          </cell>
          <cell r="F2996">
            <v>0</v>
          </cell>
          <cell r="G2996" t="str">
            <v>8</v>
          </cell>
          <cell r="H2996">
            <v>979</v>
          </cell>
          <cell r="I2996" t="str">
            <v>ДОНЕЦЬКА Ф ТОВ КБ "АРМА", М.ДОНЕЦЬК</v>
          </cell>
          <cell r="J2996" t="str">
            <v>Донецька ф.ТОВ КБ "АРМА"</v>
          </cell>
          <cell r="K2996" t="str">
            <v>UDVM</v>
          </cell>
          <cell r="L2996" t="str">
            <v>UDVM</v>
          </cell>
          <cell r="M2996">
            <v>4</v>
          </cell>
          <cell r="N2996">
            <v>26</v>
          </cell>
          <cell r="O2996" t="str">
            <v>Управління НБУ в Донец.обл.</v>
          </cell>
        </row>
        <row r="2997">
          <cell r="A2997">
            <v>377777</v>
          </cell>
          <cell r="B2997">
            <v>377777</v>
          </cell>
          <cell r="C2997" t="str">
            <v>ТОВ КБ"Укр.фінансовий світ"</v>
          </cell>
          <cell r="D2997">
            <v>310</v>
          </cell>
          <cell r="E2997">
            <v>310</v>
          </cell>
          <cell r="F2997">
            <v>0</v>
          </cell>
          <cell r="G2997" t="str">
            <v>8</v>
          </cell>
          <cell r="H2997">
            <v>805</v>
          </cell>
          <cell r="I2997" t="str">
            <v>ТОВ КБ "УКР. ФІНАНСОВИЙ СВІТ", ДОНЕЦЬК</v>
          </cell>
          <cell r="J2997" t="str">
            <v>ТОВ КБ"Укр.фінансовий світ"</v>
          </cell>
          <cell r="K2997" t="str">
            <v>UDWW</v>
          </cell>
          <cell r="L2997" t="str">
            <v>UDWW</v>
          </cell>
          <cell r="M2997">
            <v>4</v>
          </cell>
          <cell r="N2997">
            <v>4</v>
          </cell>
          <cell r="O2997" t="str">
            <v>Управління НБУ в Донец.обл.</v>
          </cell>
        </row>
        <row r="2998">
          <cell r="A2998">
            <v>380009</v>
          </cell>
          <cell r="B2998">
            <v>380009</v>
          </cell>
          <cell r="C2998" t="str">
            <v>ВАТ "Ерсте Банк"</v>
          </cell>
          <cell r="D2998">
            <v>322</v>
          </cell>
          <cell r="E2998">
            <v>322</v>
          </cell>
          <cell r="F2998">
            <v>0</v>
          </cell>
          <cell r="G2998" t="str">
            <v>9</v>
          </cell>
          <cell r="H2998">
            <v>429</v>
          </cell>
          <cell r="I2998" t="str">
            <v>ВАТ "ЕРСТЕ БАНК", М.КИЇВ</v>
          </cell>
          <cell r="J2998" t="str">
            <v>ВАТ "Ерсте Банк"</v>
          </cell>
          <cell r="K2998" t="str">
            <v>UIFE</v>
          </cell>
          <cell r="L2998" t="str">
            <v>UIFE</v>
          </cell>
          <cell r="M2998">
            <v>26</v>
          </cell>
          <cell r="N2998">
            <v>26</v>
          </cell>
          <cell r="O2998" t="str">
            <v>ГУ НБУ по м.Києву і області</v>
          </cell>
        </row>
        <row r="2999">
          <cell r="A2999">
            <v>380010</v>
          </cell>
          <cell r="B2999">
            <v>380010</v>
          </cell>
          <cell r="C2999" t="str">
            <v>ТОВ "Банк Ренесанс Капітал"</v>
          </cell>
          <cell r="D2999">
            <v>307</v>
          </cell>
          <cell r="E2999">
            <v>307</v>
          </cell>
          <cell r="F2999">
            <v>0</v>
          </cell>
          <cell r="G2999" t="str">
            <v>9</v>
          </cell>
          <cell r="H2999">
            <v>970</v>
          </cell>
          <cell r="I2999" t="str">
            <v>ТОВ "БАНК РЕНЕСАНС КАПІТАЛ", М.КИЇВ</v>
          </cell>
          <cell r="J2999" t="str">
            <v>ТОВ "Банк Ренесанс Капітал"</v>
          </cell>
          <cell r="K2999" t="str">
            <v>UIKW</v>
          </cell>
          <cell r="L2999" t="str">
            <v>UIKW</v>
          </cell>
          <cell r="M2999">
            <v>26</v>
          </cell>
          <cell r="N2999">
            <v>26</v>
          </cell>
          <cell r="O2999" t="str">
            <v>ГУ НБУ по м.Києву і області</v>
          </cell>
        </row>
        <row r="3000">
          <cell r="A3000">
            <v>380021</v>
          </cell>
          <cell r="B3000">
            <v>353489</v>
          </cell>
          <cell r="D3000">
            <v>0</v>
          </cell>
          <cell r="E3000">
            <v>133</v>
          </cell>
          <cell r="F3000">
            <v>0</v>
          </cell>
          <cell r="G3000" t="str">
            <v>8</v>
          </cell>
          <cell r="H3000">
            <v>968</v>
          </cell>
          <cell r="I3000" t="str">
            <v>КИЇВСЬКА ФІЛІЯ АБ "ПРИВАТІНВЕСТ"</v>
          </cell>
          <cell r="J3000" t="str">
            <v>Київська філ. Приватінвест</v>
          </cell>
          <cell r="K3000" t="str">
            <v>UIJG</v>
          </cell>
          <cell r="L3000" t="str">
            <v>UIJG</v>
          </cell>
          <cell r="M3000">
            <v>26</v>
          </cell>
          <cell r="N3000">
            <v>24</v>
          </cell>
          <cell r="O3000" t="str">
            <v>ГУ НБУ по м.Києву і області</v>
          </cell>
        </row>
        <row r="3001">
          <cell r="A3001">
            <v>380032</v>
          </cell>
          <cell r="B3001">
            <v>334992</v>
          </cell>
          <cell r="D3001">
            <v>0</v>
          </cell>
          <cell r="E3001">
            <v>59</v>
          </cell>
          <cell r="F3001">
            <v>0</v>
          </cell>
          <cell r="G3001" t="str">
            <v>8</v>
          </cell>
          <cell r="H3001">
            <v>969</v>
          </cell>
          <cell r="I3001" t="str">
            <v>КФ ВАТ КБ "ПРОМЕКОНОМБАНК" У М.КИЄВІ</v>
          </cell>
          <cell r="J3001" t="str">
            <v>КФ ВАТ КБ "ПРОМЕКОНОМБАНКУ"</v>
          </cell>
          <cell r="K3001" t="str">
            <v>UIWB</v>
          </cell>
          <cell r="L3001" t="str">
            <v>UIWB</v>
          </cell>
          <cell r="M3001">
            <v>26</v>
          </cell>
          <cell r="N3001">
            <v>4</v>
          </cell>
          <cell r="O3001" t="str">
            <v>ГУ НБУ по м.Києву і області</v>
          </cell>
        </row>
        <row r="3002">
          <cell r="A3002">
            <v>380054</v>
          </cell>
          <cell r="B3002">
            <v>380054</v>
          </cell>
          <cell r="C3002" t="str">
            <v>КБ "ФІНАНСОВА ІНІЦІАТИВА"</v>
          </cell>
          <cell r="D3002">
            <v>317</v>
          </cell>
          <cell r="E3002">
            <v>317</v>
          </cell>
          <cell r="F3002">
            <v>0</v>
          </cell>
          <cell r="G3002" t="str">
            <v>8</v>
          </cell>
          <cell r="H3002">
            <v>756</v>
          </cell>
          <cell r="I3002" t="str">
            <v>ТОВ КБ"ФІНАНСОВА ІНІЦІАТИВА" У М.КИЄВІ</v>
          </cell>
          <cell r="J3002" t="str">
            <v>КБ "ФІНАНСОВА ІНІЦІАТИВА"</v>
          </cell>
          <cell r="K3002" t="str">
            <v>UIVF</v>
          </cell>
          <cell r="L3002" t="str">
            <v>UIVF</v>
          </cell>
          <cell r="M3002">
            <v>26</v>
          </cell>
          <cell r="N3002">
            <v>26</v>
          </cell>
          <cell r="O3002" t="str">
            <v>ГУ НБУ по м.Києву і області</v>
          </cell>
        </row>
        <row r="3003">
          <cell r="A3003">
            <v>380076</v>
          </cell>
          <cell r="B3003">
            <v>321228</v>
          </cell>
          <cell r="D3003">
            <v>0</v>
          </cell>
          <cell r="E3003">
            <v>68</v>
          </cell>
          <cell r="F3003">
            <v>0</v>
          </cell>
          <cell r="G3003" t="str">
            <v>8</v>
          </cell>
          <cell r="H3003">
            <v>976</v>
          </cell>
          <cell r="I3003" t="str">
            <v>ФІЛІЯ"КРУ" ТОВ "УКРПРОМБАНК" У М.КИЄВІ</v>
          </cell>
          <cell r="J3003" t="str">
            <v>КРУ ТОВ "Укрпромбанк"</v>
          </cell>
          <cell r="K3003" t="str">
            <v>UIUI</v>
          </cell>
          <cell r="L3003" t="str">
            <v>UIUI</v>
          </cell>
          <cell r="M3003">
            <v>26</v>
          </cell>
          <cell r="N3003">
            <v>26</v>
          </cell>
          <cell r="O3003" t="str">
            <v>ГУ НБУ по м.Києву і області</v>
          </cell>
        </row>
        <row r="3004">
          <cell r="A3004">
            <v>380087</v>
          </cell>
          <cell r="B3004">
            <v>380087</v>
          </cell>
          <cell r="C3004" t="str">
            <v>Київський універсал.банк</v>
          </cell>
          <cell r="D3004">
            <v>63</v>
          </cell>
          <cell r="E3004">
            <v>63</v>
          </cell>
          <cell r="F3004">
            <v>0</v>
          </cell>
          <cell r="G3004" t="str">
            <v>8</v>
          </cell>
          <cell r="H3004">
            <v>948</v>
          </cell>
          <cell r="I3004" t="str">
            <v>ТОВ "КИЇВСЬКИЙ УНІВЕРС. БАНК"У М.КИЄВІ</v>
          </cell>
          <cell r="J3004" t="str">
            <v>Київський універсал.банк</v>
          </cell>
          <cell r="K3004" t="str">
            <v>UIUJ</v>
          </cell>
          <cell r="L3004" t="str">
            <v>UIUJ</v>
          </cell>
          <cell r="M3004">
            <v>26</v>
          </cell>
          <cell r="N3004">
            <v>26</v>
          </cell>
          <cell r="O3004" t="str">
            <v>ГУ НБУ по м.Києву і області</v>
          </cell>
        </row>
        <row r="3005">
          <cell r="A3005">
            <v>380106</v>
          </cell>
          <cell r="B3005">
            <v>380106</v>
          </cell>
          <cell r="C3005" t="str">
            <v>ЗАТ "АКБ "Траст-капітал"</v>
          </cell>
          <cell r="D3005">
            <v>311</v>
          </cell>
          <cell r="E3005">
            <v>311</v>
          </cell>
          <cell r="F3005">
            <v>0</v>
          </cell>
          <cell r="G3005" t="str">
            <v>8</v>
          </cell>
          <cell r="H3005">
            <v>992</v>
          </cell>
          <cell r="I3005" t="str">
            <v>ЗАТ "АКБ "ТРАСТ-КАПІТАЛ" У М. КИЄВІ</v>
          </cell>
          <cell r="J3005" t="str">
            <v>ЗАТ "АКБ "Траст-капітал"</v>
          </cell>
          <cell r="K3005" t="str">
            <v>UIUM</v>
          </cell>
          <cell r="L3005" t="str">
            <v>UIUM</v>
          </cell>
          <cell r="M3005">
            <v>26</v>
          </cell>
          <cell r="N3005">
            <v>26</v>
          </cell>
          <cell r="O3005" t="str">
            <v>ГУ НБУ по м.Києву і області</v>
          </cell>
        </row>
        <row r="3006">
          <cell r="A3006">
            <v>380117</v>
          </cell>
          <cell r="B3006">
            <v>351629</v>
          </cell>
          <cell r="D3006">
            <v>0</v>
          </cell>
          <cell r="E3006">
            <v>126</v>
          </cell>
          <cell r="F3006">
            <v>0</v>
          </cell>
          <cell r="G3006" t="str">
            <v>8</v>
          </cell>
          <cell r="H3006">
            <v>951</v>
          </cell>
          <cell r="I3006" t="str">
            <v>КИЇВСЬКА ФІЛІЯ ВАТ "МЕГАБАНК"У М.КИЄВІ</v>
          </cell>
          <cell r="J3006" t="str">
            <v>Київська ф-я ВАТ "Мегабанк"</v>
          </cell>
          <cell r="K3006" t="str">
            <v>UIUK</v>
          </cell>
          <cell r="L3006" t="str">
            <v>UIUK</v>
          </cell>
          <cell r="M3006">
            <v>26</v>
          </cell>
          <cell r="N3006">
            <v>20</v>
          </cell>
          <cell r="O3006" t="str">
            <v>ГУ НБУ по м.Києву і області</v>
          </cell>
        </row>
        <row r="3007">
          <cell r="A3007">
            <v>380128</v>
          </cell>
          <cell r="B3007">
            <v>380128</v>
          </cell>
          <cell r="C3007" t="str">
            <v>КБ "УФГ" - ТОВ</v>
          </cell>
          <cell r="D3007">
            <v>314</v>
          </cell>
          <cell r="E3007">
            <v>314</v>
          </cell>
          <cell r="F3007">
            <v>0</v>
          </cell>
          <cell r="G3007" t="str">
            <v>8</v>
          </cell>
          <cell r="H3007">
            <v>994</v>
          </cell>
          <cell r="I3007" t="str">
            <v>КБ "УФГ" - ТОВ У М.КИЄВІ</v>
          </cell>
          <cell r="J3007" t="str">
            <v>КБ "УФГ" - ТОВ</v>
          </cell>
          <cell r="K3007" t="str">
            <v>UIUR</v>
          </cell>
          <cell r="L3007" t="str">
            <v>UIUR</v>
          </cell>
          <cell r="M3007">
            <v>26</v>
          </cell>
          <cell r="N3007">
            <v>26</v>
          </cell>
          <cell r="O3007" t="str">
            <v>ГУ НБУ по м.Києву і області</v>
          </cell>
        </row>
        <row r="3008">
          <cell r="A3008">
            <v>380139</v>
          </cell>
          <cell r="B3008">
            <v>300670</v>
          </cell>
          <cell r="D3008">
            <v>0</v>
          </cell>
          <cell r="E3008">
            <v>202</v>
          </cell>
          <cell r="F3008">
            <v>0</v>
          </cell>
          <cell r="G3008" t="str">
            <v>8</v>
          </cell>
          <cell r="H3008">
            <v>982</v>
          </cell>
          <cell r="I3008" t="str">
            <v>ПОДІЛЬСЬКА Ф.ВАТКБ"ХРЕЩАТИК"У М.КИЄВІ</v>
          </cell>
          <cell r="J3008" t="str">
            <v>Подільська ФВАТКБ"Хрещатик"</v>
          </cell>
          <cell r="K3008" t="str">
            <v>UIUT</v>
          </cell>
          <cell r="L3008" t="str">
            <v>UIUT</v>
          </cell>
          <cell r="M3008">
            <v>26</v>
          </cell>
          <cell r="N3008">
            <v>26</v>
          </cell>
          <cell r="O3008" t="str">
            <v>ГУ НБУ по м.Києву і області</v>
          </cell>
        </row>
        <row r="3009">
          <cell r="A3009">
            <v>380151</v>
          </cell>
          <cell r="B3009">
            <v>300658</v>
          </cell>
          <cell r="D3009">
            <v>0</v>
          </cell>
          <cell r="E3009">
            <v>251</v>
          </cell>
          <cell r="F3009">
            <v>0</v>
          </cell>
          <cell r="G3009" t="str">
            <v>B</v>
          </cell>
          <cell r="H3009">
            <v>971</v>
          </cell>
          <cell r="I3009" t="str">
            <v>ФІЛІЯ ВАТ"ПІРЕУС БАНК МКБ""КД"М.КИЇВ</v>
          </cell>
          <cell r="J3009" t="str">
            <v>ФілВАТ"ПІРЕУС БАНК МКБ"КД"</v>
          </cell>
          <cell r="K3009" t="str">
            <v>UIUV</v>
          </cell>
          <cell r="L3009" t="str">
            <v>UIUV</v>
          </cell>
          <cell r="M3009">
            <v>26</v>
          </cell>
          <cell r="N3009">
            <v>26</v>
          </cell>
          <cell r="O3009" t="str">
            <v>ГУ НБУ по м.Києву і області</v>
          </cell>
        </row>
        <row r="3010">
          <cell r="A3010">
            <v>380184</v>
          </cell>
          <cell r="B3010">
            <v>380184</v>
          </cell>
          <cell r="C3010" t="str">
            <v>АКБ "ЄВРОПЕЙСЬКИЙ"</v>
          </cell>
          <cell r="D3010">
            <v>151</v>
          </cell>
          <cell r="E3010">
            <v>151</v>
          </cell>
          <cell r="F3010">
            <v>0</v>
          </cell>
          <cell r="G3010" t="str">
            <v>8</v>
          </cell>
          <cell r="H3010">
            <v>932</v>
          </cell>
          <cell r="I3010" t="str">
            <v>АКБ "ЄВРОПЕЙСЬКИЙ"</v>
          </cell>
          <cell r="J3010" t="str">
            <v>АКБ "ЄВРОПЕЙСЬКИЙ"</v>
          </cell>
          <cell r="K3010" t="str">
            <v>UIVT</v>
          </cell>
          <cell r="L3010" t="str">
            <v>UIVT</v>
          </cell>
          <cell r="M3010">
            <v>26</v>
          </cell>
          <cell r="N3010">
            <v>26</v>
          </cell>
          <cell r="O3010" t="str">
            <v>ГУ НБУ по м.Києву і області</v>
          </cell>
        </row>
        <row r="3011">
          <cell r="A3011">
            <v>380203</v>
          </cell>
          <cell r="B3011">
            <v>384577</v>
          </cell>
          <cell r="D3011">
            <v>0</v>
          </cell>
          <cell r="E3011">
            <v>284</v>
          </cell>
          <cell r="F3011">
            <v>0</v>
          </cell>
          <cell r="G3011" t="str">
            <v>8</v>
          </cell>
          <cell r="H3011">
            <v>931</v>
          </cell>
          <cell r="I3011" t="str">
            <v>КИЇВСЬКА ФІЛІЯ АКБ "ЧБРР" У М.КИЄВІ</v>
          </cell>
          <cell r="J3011" t="str">
            <v>Київська філія АКБ "ЧБРР"</v>
          </cell>
          <cell r="K3011" t="str">
            <v>UIUC</v>
          </cell>
          <cell r="L3011" t="str">
            <v>UIUC</v>
          </cell>
          <cell r="M3011">
            <v>26</v>
          </cell>
          <cell r="N3011">
            <v>11</v>
          </cell>
          <cell r="O3011" t="str">
            <v>ГУ НБУ по м.Києву і області</v>
          </cell>
        </row>
        <row r="3012">
          <cell r="A3012">
            <v>380214</v>
          </cell>
          <cell r="B3012">
            <v>380623</v>
          </cell>
          <cell r="D3012">
            <v>0</v>
          </cell>
          <cell r="E3012">
            <v>312</v>
          </cell>
          <cell r="F3012">
            <v>0</v>
          </cell>
          <cell r="G3012" t="str">
            <v>8</v>
          </cell>
          <cell r="H3012">
            <v>466</v>
          </cell>
          <cell r="I3012" t="str">
            <v>ПОДІЛ. ФІЛІЯ ТОВ КБ "СТОЛИЦЯ", М.КИЇВ</v>
          </cell>
          <cell r="J3012" t="str">
            <v>Под.ф.м.КиєваТОВКБ"Столиця"</v>
          </cell>
          <cell r="K3012" t="str">
            <v>UIFH</v>
          </cell>
          <cell r="L3012" t="str">
            <v>UIFH</v>
          </cell>
          <cell r="M3012">
            <v>26</v>
          </cell>
          <cell r="N3012">
            <v>26</v>
          </cell>
          <cell r="O3012" t="str">
            <v>ГУ НБУ по м.Києву і області</v>
          </cell>
        </row>
        <row r="3013">
          <cell r="A3013">
            <v>380236</v>
          </cell>
          <cell r="B3013">
            <v>380236</v>
          </cell>
          <cell r="C3013" t="str">
            <v>ТОВ КБ "Дельта"</v>
          </cell>
          <cell r="D3013">
            <v>324</v>
          </cell>
          <cell r="E3013">
            <v>324</v>
          </cell>
          <cell r="F3013">
            <v>0</v>
          </cell>
          <cell r="G3013" t="str">
            <v>8</v>
          </cell>
          <cell r="H3013">
            <v>400</v>
          </cell>
          <cell r="I3013" t="str">
            <v>ТОВ "КОМЕРЦІЙНИЙ БАНК "ДЕЛЬТА", М.КИЇВ</v>
          </cell>
          <cell r="J3013" t="str">
            <v>ТОВ КБ "Дельта"</v>
          </cell>
          <cell r="K3013" t="str">
            <v>UIFF</v>
          </cell>
          <cell r="L3013" t="str">
            <v>UIFF</v>
          </cell>
          <cell r="M3013">
            <v>26</v>
          </cell>
          <cell r="N3013">
            <v>26</v>
          </cell>
          <cell r="O3013" t="str">
            <v>ГУ НБУ по м.Києву і області</v>
          </cell>
        </row>
        <row r="3014">
          <cell r="A3014">
            <v>380247</v>
          </cell>
          <cell r="B3014">
            <v>351760</v>
          </cell>
          <cell r="D3014">
            <v>0</v>
          </cell>
          <cell r="E3014">
            <v>144</v>
          </cell>
          <cell r="F3014">
            <v>0</v>
          </cell>
          <cell r="G3014" t="str">
            <v>8</v>
          </cell>
          <cell r="H3014">
            <v>964</v>
          </cell>
          <cell r="I3014" t="str">
            <v>КИЇВСЬКА ФІЛІЯ АКБ "БАЗИС" У М.КИЄВІ</v>
          </cell>
          <cell r="J3014" t="str">
            <v>Київська філія АКБ "Базис"</v>
          </cell>
          <cell r="K3014" t="str">
            <v>UIUU</v>
          </cell>
          <cell r="L3014" t="str">
            <v>UIUU</v>
          </cell>
          <cell r="M3014">
            <v>26</v>
          </cell>
          <cell r="N3014">
            <v>20</v>
          </cell>
          <cell r="O3014" t="str">
            <v>ГУ НБУ по м.Києву і області</v>
          </cell>
        </row>
        <row r="3015">
          <cell r="A3015">
            <v>380269</v>
          </cell>
          <cell r="B3015">
            <v>305299</v>
          </cell>
          <cell r="D3015">
            <v>0</v>
          </cell>
          <cell r="E3015">
            <v>46</v>
          </cell>
          <cell r="F3015">
            <v>0</v>
          </cell>
          <cell r="G3015" t="str">
            <v>A</v>
          </cell>
          <cell r="H3015">
            <v>214</v>
          </cell>
          <cell r="I3015" t="str">
            <v>СТОЛИЧНА ФІЛІЯ ПРИВАТБАНКУ, М.КИЇВ</v>
          </cell>
          <cell r="J3015" t="str">
            <v>Столична філія ПриватБанку</v>
          </cell>
          <cell r="K3015" t="str">
            <v>UIFK</v>
          </cell>
          <cell r="L3015" t="str">
            <v>UIFK</v>
          </cell>
          <cell r="M3015">
            <v>26</v>
          </cell>
          <cell r="N3015">
            <v>3</v>
          </cell>
          <cell r="O3015" t="str">
            <v>ГУ НБУ по м.Києву і області</v>
          </cell>
        </row>
        <row r="3016">
          <cell r="A3016">
            <v>380270</v>
          </cell>
          <cell r="B3016">
            <v>380270</v>
          </cell>
          <cell r="C3016" t="str">
            <v>ВАТ КБ "Іпобанк"</v>
          </cell>
          <cell r="D3016">
            <v>327</v>
          </cell>
          <cell r="E3016">
            <v>327</v>
          </cell>
          <cell r="F3016">
            <v>0</v>
          </cell>
          <cell r="G3016" t="str">
            <v>8</v>
          </cell>
          <cell r="H3016">
            <v>202</v>
          </cell>
          <cell r="I3016" t="str">
            <v>ВАТ КБ "ІПОБАНК", М.КИЇВ</v>
          </cell>
          <cell r="J3016" t="str">
            <v>ВАТ КБ "Іпобанк"</v>
          </cell>
          <cell r="K3016" t="str">
            <v>UIFL</v>
          </cell>
          <cell r="L3016" t="str">
            <v>UIFL</v>
          </cell>
          <cell r="M3016">
            <v>26</v>
          </cell>
          <cell r="N3016">
            <v>26</v>
          </cell>
          <cell r="O3016" t="str">
            <v>ГУ НБУ по м.Києву і області</v>
          </cell>
        </row>
        <row r="3017">
          <cell r="A3017">
            <v>380281</v>
          </cell>
          <cell r="B3017">
            <v>380281</v>
          </cell>
          <cell r="C3017" t="str">
            <v>Банк інвестицій,заощаджень</v>
          </cell>
          <cell r="D3017">
            <v>320</v>
          </cell>
          <cell r="E3017">
            <v>320</v>
          </cell>
          <cell r="F3017">
            <v>0</v>
          </cell>
          <cell r="G3017" t="str">
            <v>8</v>
          </cell>
          <cell r="H3017">
            <v>984</v>
          </cell>
          <cell r="I3017" t="str">
            <v>ТОВ"БАНК ІНВЕСТИЦІЙ ТА ЗАОЩАДЖЕНЬ"КИЇВ</v>
          </cell>
          <cell r="J3017" t="str">
            <v>Банк інвестицій,заощаджень</v>
          </cell>
          <cell r="K3017" t="str">
            <v>UIVX</v>
          </cell>
          <cell r="L3017" t="str">
            <v>UIVX</v>
          </cell>
          <cell r="M3017">
            <v>26</v>
          </cell>
          <cell r="N3017">
            <v>26</v>
          </cell>
          <cell r="O3017" t="str">
            <v>ГУ НБУ по м.Києву і області</v>
          </cell>
        </row>
        <row r="3018">
          <cell r="A3018">
            <v>380292</v>
          </cell>
          <cell r="B3018">
            <v>380292</v>
          </cell>
          <cell r="C3018" t="str">
            <v>ЗАТ "ЄБРФ"</v>
          </cell>
          <cell r="D3018">
            <v>237</v>
          </cell>
          <cell r="E3018">
            <v>237</v>
          </cell>
          <cell r="F3018">
            <v>0</v>
          </cell>
          <cell r="G3018" t="str">
            <v>8</v>
          </cell>
          <cell r="H3018">
            <v>406</v>
          </cell>
          <cell r="I3018" t="str">
            <v>ЗАТ "ЄБРФ", М.КИЇВ</v>
          </cell>
          <cell r="J3018" t="str">
            <v>ЗАТ "ЄБРФ"</v>
          </cell>
          <cell r="K3018" t="str">
            <v>UIFB</v>
          </cell>
          <cell r="L3018" t="str">
            <v>UIFB</v>
          </cell>
          <cell r="M3018">
            <v>26</v>
          </cell>
          <cell r="N3018">
            <v>26</v>
          </cell>
          <cell r="O3018" t="str">
            <v>ГУ НБУ по м.Києву і області</v>
          </cell>
        </row>
        <row r="3019">
          <cell r="A3019">
            <v>380300</v>
          </cell>
          <cell r="B3019">
            <v>380300</v>
          </cell>
          <cell r="C3019" t="str">
            <v>ТОВ КБ "АРМА"</v>
          </cell>
          <cell r="D3019">
            <v>51</v>
          </cell>
          <cell r="E3019">
            <v>51</v>
          </cell>
          <cell r="F3019">
            <v>0</v>
          </cell>
          <cell r="G3019" t="str">
            <v>8</v>
          </cell>
          <cell r="H3019">
            <v>983</v>
          </cell>
          <cell r="I3019" t="str">
            <v>ТОВ КБ "АРМА" У М.КИЄВІ</v>
          </cell>
          <cell r="J3019" t="str">
            <v>ТОВ КБ "АРМА"</v>
          </cell>
          <cell r="K3019" t="str">
            <v>UIUG</v>
          </cell>
          <cell r="L3019" t="str">
            <v>UIUG</v>
          </cell>
          <cell r="M3019">
            <v>26</v>
          </cell>
          <cell r="N3019">
            <v>26</v>
          </cell>
          <cell r="O3019" t="str">
            <v>ГУ НБУ по м.Києву і області</v>
          </cell>
        </row>
        <row r="3020">
          <cell r="A3020">
            <v>380311</v>
          </cell>
          <cell r="B3020">
            <v>380311</v>
          </cell>
          <cell r="C3020" t="str">
            <v>ВАТ "ФІНЕКСБАНК"</v>
          </cell>
          <cell r="D3020">
            <v>309</v>
          </cell>
          <cell r="E3020">
            <v>309</v>
          </cell>
          <cell r="F3020">
            <v>0</v>
          </cell>
          <cell r="G3020" t="str">
            <v>8</v>
          </cell>
          <cell r="H3020">
            <v>997</v>
          </cell>
          <cell r="I3020" t="str">
            <v>ВАТ "ФІНЕКСБАНК", М.КИЇВ</v>
          </cell>
          <cell r="J3020" t="str">
            <v>ВАТ "ФІНЕКСБАНК"</v>
          </cell>
          <cell r="K3020" t="str">
            <v>UIVY</v>
          </cell>
          <cell r="L3020" t="str">
            <v>UIVY</v>
          </cell>
          <cell r="M3020">
            <v>26</v>
          </cell>
          <cell r="N3020">
            <v>26</v>
          </cell>
          <cell r="O3020" t="str">
            <v>ГУ НБУ по м.Києву і області</v>
          </cell>
        </row>
        <row r="3021">
          <cell r="A3021">
            <v>380322</v>
          </cell>
          <cell r="B3021">
            <v>380322</v>
          </cell>
          <cell r="C3021" t="str">
            <v>ТОВ "БАНК БОГУСЛАВ"</v>
          </cell>
          <cell r="D3021">
            <v>328</v>
          </cell>
          <cell r="E3021">
            <v>328</v>
          </cell>
          <cell r="F3021">
            <v>0</v>
          </cell>
          <cell r="G3021" t="str">
            <v>8</v>
          </cell>
          <cell r="H3021">
            <v>204</v>
          </cell>
          <cell r="I3021" t="str">
            <v>ТОВ "БАНК БОГУСЛАВ", М.КИЇВ</v>
          </cell>
          <cell r="J3021" t="str">
            <v>ТОВ "БАНК БОГУСЛАВ"</v>
          </cell>
          <cell r="K3021" t="str">
            <v>UIFM</v>
          </cell>
          <cell r="L3021" t="str">
            <v>UIFM</v>
          </cell>
          <cell r="M3021">
            <v>26</v>
          </cell>
          <cell r="N3021">
            <v>26</v>
          </cell>
          <cell r="O3021" t="str">
            <v>ГУ НБУ по м.Києву і області</v>
          </cell>
        </row>
        <row r="3022">
          <cell r="A3022">
            <v>380333</v>
          </cell>
          <cell r="B3022">
            <v>322313</v>
          </cell>
          <cell r="D3022">
            <v>0</v>
          </cell>
          <cell r="E3022">
            <v>2</v>
          </cell>
          <cell r="F3022">
            <v>0</v>
          </cell>
          <cell r="G3022" t="str">
            <v>2</v>
          </cell>
          <cell r="H3022">
            <v>221</v>
          </cell>
          <cell r="I3022" t="str">
            <v>Ф-Я ВАТ "УКРЕКСІМБАНК",КИЇВ</v>
          </cell>
          <cell r="J3022" t="str">
            <v>Ф-я Укрексімбанк, Київ</v>
          </cell>
          <cell r="K3022" t="str">
            <v>UIGC</v>
          </cell>
          <cell r="L3022" t="str">
            <v>UIGC</v>
          </cell>
          <cell r="M3022">
            <v>26</v>
          </cell>
          <cell r="N3022">
            <v>26</v>
          </cell>
          <cell r="O3022" t="str">
            <v>ГУ НБУ по м.Києву і області</v>
          </cell>
        </row>
        <row r="3023">
          <cell r="A3023">
            <v>380344</v>
          </cell>
          <cell r="B3023">
            <v>320735</v>
          </cell>
          <cell r="D3023">
            <v>0</v>
          </cell>
          <cell r="E3023">
            <v>30</v>
          </cell>
          <cell r="F3023">
            <v>0</v>
          </cell>
          <cell r="G3023" t="str">
            <v>8</v>
          </cell>
          <cell r="H3023">
            <v>206</v>
          </cell>
          <cell r="I3023" t="str">
            <v>ПЕРША КИЇВ.ФАКБ "ІНТЕГРАЛ-БАНК" М.КИЇВ</v>
          </cell>
          <cell r="J3023" t="str">
            <v>Перша КФАКБ "Інтеграл-банк"</v>
          </cell>
          <cell r="K3023" t="str">
            <v>UIFN</v>
          </cell>
          <cell r="L3023" t="str">
            <v>UIFN</v>
          </cell>
          <cell r="M3023">
            <v>26</v>
          </cell>
          <cell r="N3023">
            <v>26</v>
          </cell>
          <cell r="O3023" t="str">
            <v>ГУ НБУ по м.Києву і області</v>
          </cell>
        </row>
        <row r="3024">
          <cell r="A3024">
            <v>380355</v>
          </cell>
          <cell r="B3024">
            <v>380355</v>
          </cell>
          <cell r="C3024" t="str">
            <v>ТОВ КБ "ЄВРОБАНК"</v>
          </cell>
          <cell r="D3024">
            <v>318</v>
          </cell>
          <cell r="E3024">
            <v>318</v>
          </cell>
          <cell r="F3024">
            <v>0</v>
          </cell>
          <cell r="G3024" t="str">
            <v>8</v>
          </cell>
          <cell r="H3024">
            <v>760</v>
          </cell>
          <cell r="I3024" t="str">
            <v>ТОВ КБ "ЄВРОБАНК" У М.КИЄВІ</v>
          </cell>
          <cell r="J3024" t="str">
            <v>ТОВ КБ "ЄВРОБАНК"</v>
          </cell>
          <cell r="K3024" t="str">
            <v>UIVH</v>
          </cell>
          <cell r="L3024" t="str">
            <v>UIVH</v>
          </cell>
          <cell r="M3024">
            <v>26</v>
          </cell>
          <cell r="N3024">
            <v>26</v>
          </cell>
          <cell r="O3024" t="str">
            <v>ГУ НБУ по м.Києву і області</v>
          </cell>
        </row>
        <row r="3025">
          <cell r="A3025">
            <v>380366</v>
          </cell>
          <cell r="B3025">
            <v>380366</v>
          </cell>
          <cell r="C3025" t="str">
            <v>ЗАТ "КРЕДИТ ЄВРОПА БАНК"</v>
          </cell>
          <cell r="D3025">
            <v>329</v>
          </cell>
          <cell r="E3025">
            <v>329</v>
          </cell>
          <cell r="F3025">
            <v>0</v>
          </cell>
          <cell r="G3025" t="str">
            <v>9</v>
          </cell>
          <cell r="H3025">
            <v>224</v>
          </cell>
          <cell r="I3025" t="str">
            <v>ЗАТ "КРЕДИТ ЄВРОПА БАНК", М.КИЇВ</v>
          </cell>
          <cell r="J3025" t="str">
            <v>ЗАТ "КРЕДИТ ЄВРОПА БАНК"</v>
          </cell>
          <cell r="K3025" t="str">
            <v>UIFO</v>
          </cell>
          <cell r="L3025" t="str">
            <v>UIFO</v>
          </cell>
          <cell r="M3025">
            <v>26</v>
          </cell>
          <cell r="N3025">
            <v>26</v>
          </cell>
          <cell r="O3025" t="str">
            <v>ГУ НБУ по м.Києву і області</v>
          </cell>
        </row>
        <row r="3026">
          <cell r="A3026">
            <v>380377</v>
          </cell>
          <cell r="B3026">
            <v>380377</v>
          </cell>
          <cell r="C3026" t="str">
            <v>ЗАТ "Укрбудінвестбанк"</v>
          </cell>
          <cell r="D3026">
            <v>377</v>
          </cell>
          <cell r="E3026">
            <v>377</v>
          </cell>
          <cell r="F3026">
            <v>0</v>
          </cell>
          <cell r="G3026" t="str">
            <v>B</v>
          </cell>
          <cell r="H3026">
            <v>977</v>
          </cell>
          <cell r="I3026" t="str">
            <v>ЗАТ "УКРБУДІНВЕСТБАНК" У М.КИЄВІ</v>
          </cell>
          <cell r="J3026" t="str">
            <v>ЗАТ "Укрбудінвестбанк"</v>
          </cell>
          <cell r="K3026" t="str">
            <v>UIUQ</v>
          </cell>
          <cell r="L3026" t="str">
            <v>UIUQ</v>
          </cell>
          <cell r="M3026">
            <v>26</v>
          </cell>
          <cell r="N3026">
            <v>26</v>
          </cell>
          <cell r="O3026" t="str">
            <v>ГУ НБУ по м.Києву і області</v>
          </cell>
        </row>
        <row r="3027">
          <cell r="A3027">
            <v>380388</v>
          </cell>
          <cell r="B3027">
            <v>380388</v>
          </cell>
          <cell r="C3027" t="str">
            <v>ЗАТ "МІБ"</v>
          </cell>
          <cell r="D3027">
            <v>316</v>
          </cell>
          <cell r="E3027">
            <v>316</v>
          </cell>
          <cell r="F3027">
            <v>0</v>
          </cell>
          <cell r="G3027" t="str">
            <v>9</v>
          </cell>
          <cell r="H3027">
            <v>763</v>
          </cell>
          <cell r="I3027" t="str">
            <v>ЗАТ"МІЖНАРОДНИЙ ІПОТЕЧНИЙБАНК"УМ.КИЄВІ</v>
          </cell>
          <cell r="J3027" t="str">
            <v>ЗАТ "МІБ"</v>
          </cell>
          <cell r="K3027" t="str">
            <v>UIVE</v>
          </cell>
          <cell r="L3027" t="str">
            <v>UIVE</v>
          </cell>
          <cell r="M3027">
            <v>26</v>
          </cell>
          <cell r="N3027">
            <v>26</v>
          </cell>
          <cell r="O3027" t="str">
            <v>ГУ НБУ по м.Києву і області</v>
          </cell>
        </row>
        <row r="3028">
          <cell r="A3028">
            <v>380399</v>
          </cell>
          <cell r="B3028">
            <v>380399</v>
          </cell>
          <cell r="C3028" t="str">
            <v>ТОВ УКБ "Камбіо"</v>
          </cell>
          <cell r="D3028">
            <v>315</v>
          </cell>
          <cell r="E3028">
            <v>315</v>
          </cell>
          <cell r="F3028">
            <v>0</v>
          </cell>
          <cell r="G3028" t="str">
            <v>8</v>
          </cell>
          <cell r="H3028">
            <v>979</v>
          </cell>
          <cell r="I3028" t="str">
            <v>ТОВ УКБ "КАМБІО" У М.КИЄВІ</v>
          </cell>
          <cell r="J3028" t="str">
            <v>ТОВ УКБ "Камбіо"</v>
          </cell>
          <cell r="K3028" t="str">
            <v>UIUS</v>
          </cell>
          <cell r="L3028" t="str">
            <v>UIUS</v>
          </cell>
          <cell r="M3028">
            <v>26</v>
          </cell>
          <cell r="N3028">
            <v>26</v>
          </cell>
          <cell r="O3028" t="str">
            <v>ГУ НБУ по м.Києву і області</v>
          </cell>
        </row>
        <row r="3029">
          <cell r="A3029">
            <v>380407</v>
          </cell>
          <cell r="B3029">
            <v>334828</v>
          </cell>
          <cell r="D3029">
            <v>0</v>
          </cell>
          <cell r="E3029">
            <v>57</v>
          </cell>
          <cell r="F3029">
            <v>0</v>
          </cell>
          <cell r="G3029" t="str">
            <v>8</v>
          </cell>
          <cell r="H3029">
            <v>759</v>
          </cell>
          <cell r="I3029" t="str">
            <v>ФІЛІЯ №3 ВАТ"АКБ " КАПІТАЛ" У М.КИЄВІ</v>
          </cell>
          <cell r="J3029" t="str">
            <v>Ф-я N3 АКБ"Капітал", Київ</v>
          </cell>
          <cell r="K3029" t="str">
            <v>UIVJ</v>
          </cell>
          <cell r="L3029" t="str">
            <v>UIVJ</v>
          </cell>
          <cell r="M3029">
            <v>26</v>
          </cell>
          <cell r="N3029">
            <v>4</v>
          </cell>
          <cell r="O3029" t="str">
            <v>ГУ НБУ по м.Києву і області</v>
          </cell>
        </row>
        <row r="3030">
          <cell r="A3030">
            <v>380418</v>
          </cell>
          <cell r="B3030">
            <v>380418</v>
          </cell>
          <cell r="C3030" t="str">
            <v>ВАТ "Банк Руский Стандарт"</v>
          </cell>
          <cell r="D3030">
            <v>325</v>
          </cell>
          <cell r="E3030">
            <v>325</v>
          </cell>
          <cell r="F3030">
            <v>0</v>
          </cell>
          <cell r="G3030" t="str">
            <v>9</v>
          </cell>
          <cell r="H3030">
            <v>444</v>
          </cell>
          <cell r="I3030" t="str">
            <v>ВАТ "БАНК РУСКИЙ СТАНДАРТ", М.КИЇВ</v>
          </cell>
          <cell r="J3030" t="str">
            <v>ВАТ "Банк Руский Стандарт"</v>
          </cell>
          <cell r="K3030" t="str">
            <v>UIFG</v>
          </cell>
          <cell r="L3030" t="str">
            <v>UIFG</v>
          </cell>
          <cell r="M3030">
            <v>26</v>
          </cell>
          <cell r="N3030">
            <v>26</v>
          </cell>
          <cell r="O3030" t="str">
            <v>ГУ НБУ по м.Києву і області</v>
          </cell>
        </row>
        <row r="3031">
          <cell r="A3031">
            <v>380429</v>
          </cell>
          <cell r="B3031">
            <v>305987</v>
          </cell>
          <cell r="D3031">
            <v>0</v>
          </cell>
          <cell r="E3031">
            <v>47</v>
          </cell>
          <cell r="F3031">
            <v>0</v>
          </cell>
          <cell r="G3031" t="str">
            <v>8</v>
          </cell>
          <cell r="H3031">
            <v>243</v>
          </cell>
          <cell r="I3031" t="str">
            <v>КИЇВСЬКА ФІЛІЯ ЗАТ "ФСБАНК", М.КИЇВ</v>
          </cell>
          <cell r="J3031" t="str">
            <v>Київська філія ЗАТ "ФСБанк"</v>
          </cell>
          <cell r="K3031" t="str">
            <v>UIFP</v>
          </cell>
          <cell r="L3031" t="str">
            <v>UIFP</v>
          </cell>
          <cell r="M3031">
            <v>26</v>
          </cell>
          <cell r="N3031">
            <v>3</v>
          </cell>
          <cell r="O3031" t="str">
            <v>ГУ НБУ по м.Києву і області</v>
          </cell>
        </row>
        <row r="3032">
          <cell r="A3032">
            <v>380430</v>
          </cell>
          <cell r="B3032">
            <v>380430</v>
          </cell>
          <cell r="C3032" t="str">
            <v>ВАТ "ЄВРОГАЗБАНК"</v>
          </cell>
          <cell r="D3032">
            <v>330</v>
          </cell>
          <cell r="E3032">
            <v>330</v>
          </cell>
          <cell r="F3032">
            <v>0</v>
          </cell>
          <cell r="G3032" t="str">
            <v>8</v>
          </cell>
          <cell r="H3032">
            <v>257</v>
          </cell>
          <cell r="I3032" t="str">
            <v>ВАТ "ЄВРОГАЗБАНК", М.КИЇВ</v>
          </cell>
          <cell r="J3032" t="str">
            <v>ВАТ "ЄВРОГАЗБАНК"</v>
          </cell>
          <cell r="K3032" t="str">
            <v>UIFR</v>
          </cell>
          <cell r="L3032" t="str">
            <v>UIFR</v>
          </cell>
          <cell r="M3032">
            <v>26</v>
          </cell>
          <cell r="N3032">
            <v>26</v>
          </cell>
          <cell r="O3032" t="str">
            <v>ГУ НБУ по м.Києву і області</v>
          </cell>
        </row>
        <row r="3033">
          <cell r="A3033">
            <v>380441</v>
          </cell>
          <cell r="B3033">
            <v>380441</v>
          </cell>
          <cell r="C3033" t="str">
            <v>ЗАТ "КРЕДИТВЕСТ БАНК"</v>
          </cell>
          <cell r="D3033">
            <v>331</v>
          </cell>
          <cell r="E3033">
            <v>331</v>
          </cell>
          <cell r="F3033">
            <v>0</v>
          </cell>
          <cell r="G3033" t="str">
            <v>9</v>
          </cell>
          <cell r="H3033">
            <v>258</v>
          </cell>
          <cell r="I3033" t="str">
            <v>ЗАТ "КРЕДИТВЕСТ БАНК", М.КИЇВ</v>
          </cell>
          <cell r="J3033" t="str">
            <v>ЗАТ "КРЕДИТВЕСТ БАНК"</v>
          </cell>
          <cell r="K3033" t="str">
            <v>UIFS</v>
          </cell>
          <cell r="L3033" t="str">
            <v>UIFS</v>
          </cell>
          <cell r="M3033">
            <v>26</v>
          </cell>
          <cell r="N3033">
            <v>26</v>
          </cell>
          <cell r="O3033" t="str">
            <v>ГУ НБУ по м.Києву і області</v>
          </cell>
        </row>
        <row r="3034">
          <cell r="A3034">
            <v>380452</v>
          </cell>
          <cell r="B3034">
            <v>334969</v>
          </cell>
          <cell r="D3034">
            <v>0</v>
          </cell>
          <cell r="E3034">
            <v>186</v>
          </cell>
          <cell r="F3034">
            <v>0</v>
          </cell>
          <cell r="G3034" t="str">
            <v>B</v>
          </cell>
          <cell r="H3034">
            <v>304</v>
          </cell>
          <cell r="I3034" t="str">
            <v>КИЇВСЬКА ФІЛІЯ АБ "УКРБІЗНЕСБАНК"</v>
          </cell>
          <cell r="J3034" t="str">
            <v>Київ. ф.АБ"УкрБізнесБанк"</v>
          </cell>
          <cell r="K3034" t="str">
            <v>UIOJ</v>
          </cell>
          <cell r="L3034" t="str">
            <v>UIOJ</v>
          </cell>
          <cell r="M3034">
            <v>26</v>
          </cell>
          <cell r="N3034">
            <v>4</v>
          </cell>
          <cell r="O3034" t="str">
            <v>ГУ НБУ по м.Києву і області</v>
          </cell>
        </row>
        <row r="3035">
          <cell r="A3035">
            <v>380463</v>
          </cell>
          <cell r="B3035">
            <v>322498</v>
          </cell>
          <cell r="D3035">
            <v>0</v>
          </cell>
          <cell r="E3035">
            <v>203</v>
          </cell>
          <cell r="F3035">
            <v>0</v>
          </cell>
          <cell r="G3035" t="str">
            <v>8</v>
          </cell>
          <cell r="H3035">
            <v>755</v>
          </cell>
          <cell r="I3035" t="str">
            <v>ФІЛІЯ "ВІДРАДНЕ" АКБ "КИЇВ"  М.КИЇВ</v>
          </cell>
          <cell r="J3035" t="str">
            <v>Філія "Відрадне" АКБ "Київ"</v>
          </cell>
          <cell r="K3035" t="str">
            <v>UIUD</v>
          </cell>
          <cell r="L3035" t="str">
            <v>UIUD</v>
          </cell>
          <cell r="M3035">
            <v>26</v>
          </cell>
          <cell r="N3035">
            <v>26</v>
          </cell>
          <cell r="O3035" t="str">
            <v>ГУ НБУ по м.Києву і області</v>
          </cell>
        </row>
        <row r="3036">
          <cell r="A3036">
            <v>380474</v>
          </cell>
          <cell r="B3036">
            <v>380474</v>
          </cell>
          <cell r="C3036" t="str">
            <v>ВАТ Банк "ТРАСТ"</v>
          </cell>
          <cell r="D3036">
            <v>380</v>
          </cell>
          <cell r="E3036">
            <v>380</v>
          </cell>
          <cell r="F3036">
            <v>0</v>
          </cell>
          <cell r="G3036" t="str">
            <v>9</v>
          </cell>
          <cell r="H3036">
            <v>404</v>
          </cell>
          <cell r="I3036" t="str">
            <v>ВАТ Банк "ТРАСТ", КИЇВ</v>
          </cell>
          <cell r="J3036" t="str">
            <v>ВАТ Банк "ТРАСТ"</v>
          </cell>
          <cell r="K3036" t="str">
            <v>UIOK</v>
          </cell>
          <cell r="L3036" t="str">
            <v>UIOK</v>
          </cell>
          <cell r="M3036">
            <v>26</v>
          </cell>
          <cell r="N3036">
            <v>26</v>
          </cell>
          <cell r="O3036" t="str">
            <v>ГУ НБУ по м.Києву і області</v>
          </cell>
        </row>
        <row r="3037">
          <cell r="A3037">
            <v>380485</v>
          </cell>
          <cell r="B3037">
            <v>322294</v>
          </cell>
          <cell r="D3037">
            <v>0</v>
          </cell>
          <cell r="E3037">
            <v>67</v>
          </cell>
          <cell r="F3037">
            <v>0</v>
          </cell>
          <cell r="G3037" t="str">
            <v>8</v>
          </cell>
          <cell r="H3037">
            <v>454</v>
          </cell>
          <cell r="I3037" t="str">
            <v>КУРЕНІВСЬКА Ф.ВАТ"КБ"ЕКСПОБАНК",М.КИЇВ</v>
          </cell>
          <cell r="J3037" t="str">
            <v>Куренів.ф.ВАТ"КБ"Експобанк"</v>
          </cell>
          <cell r="K3037" t="str">
            <v>UIFJ</v>
          </cell>
          <cell r="L3037" t="str">
            <v>UIFJ</v>
          </cell>
          <cell r="M3037">
            <v>26</v>
          </cell>
          <cell r="N3037">
            <v>26</v>
          </cell>
          <cell r="O3037" t="str">
            <v>ГУ НБУ по м.Києву і області</v>
          </cell>
        </row>
        <row r="3038">
          <cell r="A3038">
            <v>380504</v>
          </cell>
          <cell r="B3038">
            <v>306759</v>
          </cell>
          <cell r="D3038">
            <v>0</v>
          </cell>
          <cell r="E3038">
            <v>183</v>
          </cell>
          <cell r="F3038">
            <v>0</v>
          </cell>
          <cell r="G3038" t="str">
            <v>8</v>
          </cell>
          <cell r="H3038">
            <v>277</v>
          </cell>
          <cell r="I3038" t="str">
            <v>КФ ВАТ "КБ "ПРИЧОРНОМОР"Я" У М.КИЄВІ</v>
          </cell>
          <cell r="J3038" t="str">
            <v>КФ ВАТ "КБ "Причорномор"я"</v>
          </cell>
          <cell r="K3038" t="str">
            <v>UIFW</v>
          </cell>
          <cell r="L3038" t="str">
            <v>UIFW</v>
          </cell>
          <cell r="M3038">
            <v>26</v>
          </cell>
          <cell r="N3038">
            <v>3</v>
          </cell>
          <cell r="O3038" t="str">
            <v>ГУ НБУ по м.Києву і області</v>
          </cell>
        </row>
        <row r="3039">
          <cell r="A3039">
            <v>380515</v>
          </cell>
          <cell r="B3039">
            <v>380515</v>
          </cell>
          <cell r="C3039" t="str">
            <v>ВАТ "КБ"СОЮЗ"</v>
          </cell>
          <cell r="D3039">
            <v>385</v>
          </cell>
          <cell r="E3039">
            <v>385</v>
          </cell>
          <cell r="F3039">
            <v>0</v>
          </cell>
          <cell r="G3039" t="str">
            <v>8</v>
          </cell>
          <cell r="H3039">
            <v>604</v>
          </cell>
          <cell r="I3039" t="str">
            <v>ВАТ "КБ"СОЮЗ"</v>
          </cell>
          <cell r="J3039" t="str">
            <v>ВАТ "КБ"СОЮЗ"</v>
          </cell>
          <cell r="K3039" t="str">
            <v>UIOS</v>
          </cell>
          <cell r="L3039" t="str">
            <v>UIOS</v>
          </cell>
          <cell r="M3039">
            <v>26</v>
          </cell>
          <cell r="N3039">
            <v>26</v>
          </cell>
          <cell r="O3039" t="str">
            <v>ГУ НБУ по м.Києву і області</v>
          </cell>
        </row>
        <row r="3040">
          <cell r="A3040">
            <v>380526</v>
          </cell>
          <cell r="B3040">
            <v>380526</v>
          </cell>
          <cell r="C3040" t="str">
            <v>ВАТ "КБ"ГЛОБУС"</v>
          </cell>
          <cell r="D3040">
            <v>386</v>
          </cell>
          <cell r="E3040">
            <v>386</v>
          </cell>
          <cell r="F3040">
            <v>0</v>
          </cell>
          <cell r="G3040" t="str">
            <v>8</v>
          </cell>
          <cell r="H3040">
            <v>305</v>
          </cell>
          <cell r="I3040" t="str">
            <v>ВАТ "КБ"ГЛОБУС"</v>
          </cell>
          <cell r="J3040" t="str">
            <v>ВАТ "КБ"ГЛОБУС"</v>
          </cell>
          <cell r="K3040" t="str">
            <v>UIOT</v>
          </cell>
          <cell r="L3040" t="str">
            <v>UIOT</v>
          </cell>
          <cell r="M3040">
            <v>26</v>
          </cell>
          <cell r="N3040">
            <v>26</v>
          </cell>
          <cell r="O3040" t="str">
            <v>ГУ НБУ по м.Києву і області</v>
          </cell>
        </row>
        <row r="3041">
          <cell r="A3041">
            <v>380537</v>
          </cell>
          <cell r="B3041">
            <v>380537</v>
          </cell>
          <cell r="C3041" t="str">
            <v>ВАТ "ВіЕйБі Банк"</v>
          </cell>
          <cell r="D3041">
            <v>76</v>
          </cell>
          <cell r="E3041">
            <v>76</v>
          </cell>
          <cell r="F3041">
            <v>0</v>
          </cell>
          <cell r="G3041" t="str">
            <v>B</v>
          </cell>
          <cell r="H3041">
            <v>993</v>
          </cell>
          <cell r="I3041" t="str">
            <v>ВАТ "ВІЕЙБІ БАНК" У М.КИЄВІ</v>
          </cell>
          <cell r="J3041" t="str">
            <v>ВАТ "ВіЕйБі Банк"</v>
          </cell>
          <cell r="K3041" t="str">
            <v>UIVV</v>
          </cell>
          <cell r="L3041" t="str">
            <v>UIVV</v>
          </cell>
          <cell r="M3041">
            <v>26</v>
          </cell>
          <cell r="N3041">
            <v>26</v>
          </cell>
          <cell r="O3041" t="str">
            <v>ГУ НБУ по м.Києву і області</v>
          </cell>
        </row>
        <row r="3042">
          <cell r="A3042">
            <v>380548</v>
          </cell>
          <cell r="B3042">
            <v>380548</v>
          </cell>
          <cell r="C3042" t="str">
            <v>ВАТ АСТРА БАНК</v>
          </cell>
          <cell r="D3042">
            <v>387</v>
          </cell>
          <cell r="E3042">
            <v>387</v>
          </cell>
          <cell r="F3042">
            <v>0</v>
          </cell>
          <cell r="G3042" t="str">
            <v>B</v>
          </cell>
          <cell r="H3042">
            <v>505</v>
          </cell>
          <cell r="I3042" t="str">
            <v>ВАТ АСТРА БАНК</v>
          </cell>
          <cell r="J3042" t="str">
            <v>ВАТ АСТРА БАНК</v>
          </cell>
          <cell r="K3042" t="str">
            <v>UIOV</v>
          </cell>
          <cell r="L3042" t="str">
            <v>UIOV</v>
          </cell>
          <cell r="M3042">
            <v>26</v>
          </cell>
          <cell r="N3042">
            <v>26</v>
          </cell>
          <cell r="O3042" t="str">
            <v>ГУ НБУ по м.Києву і області</v>
          </cell>
        </row>
        <row r="3043">
          <cell r="A3043">
            <v>380559</v>
          </cell>
          <cell r="B3043">
            <v>380559</v>
          </cell>
          <cell r="C3043" t="str">
            <v>УДППЗ "Укрпошта"</v>
          </cell>
          <cell r="D3043">
            <v>897</v>
          </cell>
          <cell r="E3043">
            <v>897</v>
          </cell>
          <cell r="F3043">
            <v>0</v>
          </cell>
          <cell r="G3043" t="str">
            <v>8</v>
          </cell>
          <cell r="H3043">
            <v>886</v>
          </cell>
          <cell r="I3043" t="str">
            <v>УДППЗ "Укрпошта"</v>
          </cell>
          <cell r="J3043" t="str">
            <v>УДППЗ "Укрпошта"</v>
          </cell>
          <cell r="K3043" t="str">
            <v>U0OM</v>
          </cell>
          <cell r="L3043" t="str">
            <v>U0OM</v>
          </cell>
          <cell r="M3043">
            <v>26</v>
          </cell>
          <cell r="N3043">
            <v>26</v>
          </cell>
          <cell r="O3043" t="str">
            <v>ГУ НБУ по м.Києву і області</v>
          </cell>
        </row>
        <row r="3044">
          <cell r="A3044">
            <v>380560</v>
          </cell>
          <cell r="B3044">
            <v>325912</v>
          </cell>
          <cell r="D3044">
            <v>0</v>
          </cell>
          <cell r="E3044">
            <v>88</v>
          </cell>
          <cell r="F3044">
            <v>0</v>
          </cell>
          <cell r="G3044" t="str">
            <v>B</v>
          </cell>
          <cell r="H3044">
            <v>273</v>
          </cell>
          <cell r="I3044" t="str">
            <v>Друга Київська філія ВАТ "КРЕДОБАНК"</v>
          </cell>
          <cell r="J3044" t="str">
            <v>Друга Київ.ф.ВАТ"КРЕДОБАНК"</v>
          </cell>
          <cell r="K3044" t="str">
            <v>UIFU</v>
          </cell>
          <cell r="L3044" t="str">
            <v>UIFU</v>
          </cell>
          <cell r="M3044">
            <v>26</v>
          </cell>
          <cell r="N3044">
            <v>13</v>
          </cell>
          <cell r="O3044" t="str">
            <v>ГУ НБУ по м.Києву і області</v>
          </cell>
        </row>
        <row r="3045">
          <cell r="A3045">
            <v>380571</v>
          </cell>
          <cell r="B3045">
            <v>380571</v>
          </cell>
          <cell r="C3045" t="str">
            <v>ВАТ "КБ "КРЕДИТ-ОПТИМА"</v>
          </cell>
          <cell r="D3045">
            <v>334</v>
          </cell>
          <cell r="E3045">
            <v>334</v>
          </cell>
          <cell r="F3045">
            <v>0</v>
          </cell>
          <cell r="G3045" t="str">
            <v>8</v>
          </cell>
          <cell r="H3045">
            <v>274</v>
          </cell>
          <cell r="I3045" t="str">
            <v>ВАТ "КБ "КРЕДИТ-ОПТИМА",М.КИЇВ</v>
          </cell>
          <cell r="J3045" t="str">
            <v>ВАТ "КБ "КРЕДИТ-ОПТИМА"</v>
          </cell>
          <cell r="K3045" t="str">
            <v>UIFV</v>
          </cell>
          <cell r="L3045" t="str">
            <v>UIFV</v>
          </cell>
          <cell r="M3045">
            <v>26</v>
          </cell>
          <cell r="N3045">
            <v>26</v>
          </cell>
          <cell r="O3045" t="str">
            <v>ГУ НБУ по м.Києву і області</v>
          </cell>
        </row>
        <row r="3046">
          <cell r="A3046">
            <v>380582</v>
          </cell>
          <cell r="B3046">
            <v>380582</v>
          </cell>
          <cell r="C3046" t="str">
            <v>Міжнародний Інвестиційний</v>
          </cell>
          <cell r="D3046">
            <v>389</v>
          </cell>
          <cell r="E3046">
            <v>389</v>
          </cell>
          <cell r="F3046">
            <v>0</v>
          </cell>
          <cell r="G3046" t="str">
            <v>8</v>
          </cell>
          <cell r="H3046">
            <v>306</v>
          </cell>
          <cell r="I3046" t="str">
            <v>Міжнародний Інвестиційний Банк</v>
          </cell>
          <cell r="J3046" t="str">
            <v>Міжнародний Інвестиційний</v>
          </cell>
          <cell r="K3046" t="str">
            <v>UISY</v>
          </cell>
          <cell r="L3046" t="str">
            <v>UISY</v>
          </cell>
          <cell r="M3046">
            <v>26</v>
          </cell>
          <cell r="N3046">
            <v>26</v>
          </cell>
          <cell r="O3046" t="str">
            <v>ГУ НБУ по м.Києву і області</v>
          </cell>
        </row>
        <row r="3047">
          <cell r="A3047">
            <v>380593</v>
          </cell>
          <cell r="B3047">
            <v>328760</v>
          </cell>
          <cell r="D3047">
            <v>0</v>
          </cell>
          <cell r="E3047">
            <v>206</v>
          </cell>
          <cell r="F3047">
            <v>0</v>
          </cell>
          <cell r="G3047" t="str">
            <v>8</v>
          </cell>
          <cell r="H3047">
            <v>944</v>
          </cell>
          <cell r="I3047" t="str">
            <v>КИЇВСЬКА ФІЛІЯ КБ ТОВ "МІСТО БАНК"</v>
          </cell>
          <cell r="J3047" t="str">
            <v>КФ КБ ТОВ "МІСТО БАНК"</v>
          </cell>
          <cell r="K3047" t="str">
            <v>UIUF</v>
          </cell>
          <cell r="L3047" t="str">
            <v>UIUF</v>
          </cell>
          <cell r="M3047">
            <v>26</v>
          </cell>
          <cell r="N3047">
            <v>15</v>
          </cell>
          <cell r="O3047" t="str">
            <v>ГУ НБУ по м.Києву і області</v>
          </cell>
        </row>
        <row r="3048">
          <cell r="A3048">
            <v>380601</v>
          </cell>
          <cell r="B3048">
            <v>380601</v>
          </cell>
          <cell r="C3048" t="str">
            <v>ЗАТ "ТЕРРА БАНК"</v>
          </cell>
          <cell r="D3048">
            <v>285</v>
          </cell>
          <cell r="E3048">
            <v>285</v>
          </cell>
          <cell r="F3048">
            <v>0</v>
          </cell>
          <cell r="G3048" t="str">
            <v>8</v>
          </cell>
          <cell r="H3048">
            <v>418</v>
          </cell>
          <cell r="I3048" t="str">
            <v>ЗАТ "ТЕРРА БАНК"</v>
          </cell>
          <cell r="J3048" t="str">
            <v>ЗАТ "ТЕРРА БАНК"</v>
          </cell>
          <cell r="K3048" t="str">
            <v>UI1A</v>
          </cell>
          <cell r="L3048" t="str">
            <v>UI1A</v>
          </cell>
          <cell r="M3048">
            <v>26</v>
          </cell>
          <cell r="N3048">
            <v>26</v>
          </cell>
          <cell r="O3048" t="str">
            <v>ГУ НБУ по м.Києву і області</v>
          </cell>
        </row>
        <row r="3049">
          <cell r="A3049">
            <v>380612</v>
          </cell>
          <cell r="B3049">
            <v>380612</v>
          </cell>
          <cell r="C3049" t="str">
            <v>ВАТ "Златобанк"</v>
          </cell>
          <cell r="D3049">
            <v>391</v>
          </cell>
          <cell r="E3049">
            <v>391</v>
          </cell>
          <cell r="F3049">
            <v>0</v>
          </cell>
          <cell r="G3049" t="str">
            <v>8</v>
          </cell>
          <cell r="H3049">
            <v>506</v>
          </cell>
          <cell r="I3049" t="str">
            <v>ВАТ "Златобанк"</v>
          </cell>
          <cell r="J3049" t="str">
            <v>ВАТ "Златобанк"</v>
          </cell>
          <cell r="K3049" t="str">
            <v>UI0D</v>
          </cell>
          <cell r="L3049" t="str">
            <v>UI0D</v>
          </cell>
          <cell r="M3049">
            <v>26</v>
          </cell>
          <cell r="N3049">
            <v>26</v>
          </cell>
          <cell r="O3049" t="str">
            <v>ГУ НБУ по м.Києву і області</v>
          </cell>
        </row>
        <row r="3050">
          <cell r="A3050">
            <v>380623</v>
          </cell>
          <cell r="B3050">
            <v>380623</v>
          </cell>
          <cell r="C3050" t="str">
            <v>ТОВ КБ "Столиця"</v>
          </cell>
          <cell r="D3050">
            <v>312</v>
          </cell>
          <cell r="E3050">
            <v>312</v>
          </cell>
          <cell r="F3050">
            <v>0</v>
          </cell>
          <cell r="G3050" t="str">
            <v>8</v>
          </cell>
          <cell r="H3050">
            <v>957</v>
          </cell>
          <cell r="I3050" t="str">
            <v>ТОВ КБ "СТОЛИЦЯ"  У М. КИЄВІ</v>
          </cell>
          <cell r="J3050" t="str">
            <v>ТОВ КБ "Столиця"</v>
          </cell>
          <cell r="K3050" t="str">
            <v>UIUN</v>
          </cell>
          <cell r="L3050" t="str">
            <v>UIUN</v>
          </cell>
          <cell r="M3050">
            <v>26</v>
          </cell>
          <cell r="N3050">
            <v>26</v>
          </cell>
          <cell r="O3050" t="str">
            <v>ГУ НБУ по м.Києву і області</v>
          </cell>
        </row>
        <row r="3051">
          <cell r="A3051">
            <v>380634</v>
          </cell>
          <cell r="B3051">
            <v>380634</v>
          </cell>
          <cell r="C3051" t="str">
            <v>ВАТ "КБ "Акордбанк"</v>
          </cell>
          <cell r="D3051">
            <v>392</v>
          </cell>
          <cell r="E3051">
            <v>392</v>
          </cell>
          <cell r="F3051">
            <v>0</v>
          </cell>
          <cell r="G3051" t="str">
            <v>8</v>
          </cell>
          <cell r="H3051">
            <v>606</v>
          </cell>
          <cell r="I3051" t="str">
            <v>ВАТ "КБ "Акордбанк"</v>
          </cell>
          <cell r="J3051" t="str">
            <v>ВАТ "КБ "Акордбанк"</v>
          </cell>
          <cell r="K3051" t="str">
            <v>UI0F</v>
          </cell>
          <cell r="L3051" t="str">
            <v>UI0F</v>
          </cell>
          <cell r="M3051">
            <v>26</v>
          </cell>
          <cell r="N3051">
            <v>26</v>
          </cell>
          <cell r="O3051" t="str">
            <v>ГУ НБУ по м.Києву і області</v>
          </cell>
        </row>
        <row r="3052">
          <cell r="A3052">
            <v>380645</v>
          </cell>
          <cell r="B3052">
            <v>380645</v>
          </cell>
          <cell r="C3052" t="str">
            <v>ВАТ "БАНК 3/4"</v>
          </cell>
          <cell r="D3052">
            <v>394</v>
          </cell>
          <cell r="E3052">
            <v>394</v>
          </cell>
          <cell r="F3052">
            <v>0</v>
          </cell>
          <cell r="G3052" t="str">
            <v>8</v>
          </cell>
          <cell r="H3052">
            <v>307</v>
          </cell>
          <cell r="I3052" t="str">
            <v>ВАТ "БАНК 3/4"</v>
          </cell>
          <cell r="J3052" t="str">
            <v>ВАТ "БАНК 3/4"</v>
          </cell>
          <cell r="K3052" t="str">
            <v>UI0K</v>
          </cell>
          <cell r="L3052" t="str">
            <v>UI0K</v>
          </cell>
          <cell r="M3052">
            <v>26</v>
          </cell>
          <cell r="N3052">
            <v>26</v>
          </cell>
          <cell r="O3052" t="str">
            <v>ГУ НБУ по м.Києву і області</v>
          </cell>
        </row>
        <row r="3053">
          <cell r="A3053">
            <v>380656</v>
          </cell>
          <cell r="B3053">
            <v>303484</v>
          </cell>
          <cell r="D3053">
            <v>0</v>
          </cell>
          <cell r="E3053">
            <v>273</v>
          </cell>
          <cell r="F3053">
            <v>0</v>
          </cell>
          <cell r="G3053" t="str">
            <v>8</v>
          </cell>
          <cell r="H3053">
            <v>279</v>
          </cell>
          <cell r="I3053" t="str">
            <v>Д.Київська Ф.КБ "Західінкомбанк" ТзОВ</v>
          </cell>
          <cell r="J3053" t="str">
            <v>ДК ФКБ "Західінкомбанк"ТзОВ</v>
          </cell>
          <cell r="K3053" t="str">
            <v>UIFX</v>
          </cell>
          <cell r="L3053" t="str">
            <v>UIFX</v>
          </cell>
          <cell r="M3053">
            <v>26</v>
          </cell>
          <cell r="N3053">
            <v>2</v>
          </cell>
          <cell r="O3053" t="str">
            <v>ГУ НБУ по м.Києву і області</v>
          </cell>
        </row>
        <row r="3054">
          <cell r="A3054">
            <v>380667</v>
          </cell>
          <cell r="B3054">
            <v>380667</v>
          </cell>
          <cell r="C3054" t="str">
            <v>ВАТ "ЕРДЕ БАНК"</v>
          </cell>
          <cell r="D3054">
            <v>332</v>
          </cell>
          <cell r="E3054">
            <v>332</v>
          </cell>
          <cell r="F3054">
            <v>0</v>
          </cell>
          <cell r="G3054" t="str">
            <v>8</v>
          </cell>
          <cell r="H3054">
            <v>254</v>
          </cell>
          <cell r="I3054" t="str">
            <v>ВАТ "ЕРДЕ БАНК", М.КИЇВ</v>
          </cell>
          <cell r="J3054" t="str">
            <v>ВАТ "ЕРДЕ БАНК"</v>
          </cell>
          <cell r="K3054" t="str">
            <v>UIFT</v>
          </cell>
          <cell r="L3054" t="str">
            <v>UIFT</v>
          </cell>
          <cell r="M3054">
            <v>26</v>
          </cell>
          <cell r="N3054">
            <v>26</v>
          </cell>
          <cell r="O3054" t="str">
            <v>ГУ НБУ по м.Києву і області</v>
          </cell>
        </row>
        <row r="3055">
          <cell r="A3055">
            <v>380690</v>
          </cell>
          <cell r="B3055">
            <v>380690</v>
          </cell>
          <cell r="C3055" t="str">
            <v>ВАТ КБ "Стандарт"</v>
          </cell>
          <cell r="D3055">
            <v>398</v>
          </cell>
          <cell r="E3055">
            <v>398</v>
          </cell>
          <cell r="F3055">
            <v>0</v>
          </cell>
          <cell r="G3055" t="str">
            <v>8</v>
          </cell>
          <cell r="H3055">
            <v>607</v>
          </cell>
          <cell r="I3055" t="str">
            <v>ВАТ КБ "Стандарт"</v>
          </cell>
          <cell r="J3055" t="str">
            <v>ВАТ КБ "Стандарт"</v>
          </cell>
          <cell r="K3055" t="str">
            <v>UI0V</v>
          </cell>
          <cell r="L3055" t="str">
            <v>UI0V</v>
          </cell>
          <cell r="M3055">
            <v>26</v>
          </cell>
          <cell r="N3055">
            <v>26</v>
          </cell>
          <cell r="O3055" t="str">
            <v>ГУ НБУ по м.Києву і області</v>
          </cell>
        </row>
        <row r="3056">
          <cell r="A3056">
            <v>380753</v>
          </cell>
          <cell r="B3056">
            <v>300023</v>
          </cell>
          <cell r="D3056">
            <v>0</v>
          </cell>
          <cell r="E3056">
            <v>5</v>
          </cell>
          <cell r="F3056">
            <v>0</v>
          </cell>
          <cell r="G3056" t="str">
            <v>5</v>
          </cell>
          <cell r="H3056">
            <v>508</v>
          </cell>
          <cell r="I3056" t="str">
            <v>АКБ "УКРСОЦБАНК", М.КИЇВ</v>
          </cell>
          <cell r="J3056" t="str">
            <v>АКБ "Укрсоцбанк"</v>
          </cell>
          <cell r="K3056" t="str">
            <v>UICR</v>
          </cell>
          <cell r="L3056" t="str">
            <v>UICR</v>
          </cell>
          <cell r="M3056">
            <v>26</v>
          </cell>
          <cell r="N3056">
            <v>26</v>
          </cell>
          <cell r="O3056" t="str">
            <v>ГУ НБУ по м.Києву і області</v>
          </cell>
        </row>
        <row r="3057">
          <cell r="A3057">
            <v>380764</v>
          </cell>
          <cell r="B3057">
            <v>320003</v>
          </cell>
          <cell r="D3057">
            <v>0</v>
          </cell>
          <cell r="E3057">
            <v>225</v>
          </cell>
          <cell r="F3057">
            <v>0</v>
          </cell>
          <cell r="G3057" t="str">
            <v>B</v>
          </cell>
          <cell r="H3057">
            <v>207</v>
          </cell>
          <cell r="I3057" t="str">
            <v>ВАТ АБ "НАДРА" ,М.КИЇВ,ЦЕНТР</v>
          </cell>
          <cell r="J3057" t="str">
            <v>ВАТ АБ "НАДРА",М.КИЇВ,ЦЕНТР</v>
          </cell>
          <cell r="K3057" t="str">
            <v>UI0J</v>
          </cell>
          <cell r="L3057" t="str">
            <v>UI0J</v>
          </cell>
          <cell r="M3057">
            <v>26</v>
          </cell>
          <cell r="N3057">
            <v>26</v>
          </cell>
          <cell r="O3057" t="str">
            <v>ГУ НБУ по м.Києву і області</v>
          </cell>
        </row>
        <row r="3058">
          <cell r="A3058">
            <v>380775</v>
          </cell>
          <cell r="B3058">
            <v>305299</v>
          </cell>
          <cell r="D3058">
            <v>0</v>
          </cell>
          <cell r="E3058">
            <v>46</v>
          </cell>
          <cell r="F3058">
            <v>0</v>
          </cell>
          <cell r="G3058" t="str">
            <v>A</v>
          </cell>
          <cell r="H3058">
            <v>991</v>
          </cell>
          <cell r="I3058" t="str">
            <v>Ф-Я "КИЇВСІТІ" ПРИВАТБАНКУ,М. КИЇВ</v>
          </cell>
          <cell r="J3058" t="str">
            <v>Філія "КиївСіті ПриватБанку</v>
          </cell>
          <cell r="K3058" t="str">
            <v>UIVZ</v>
          </cell>
          <cell r="L3058" t="str">
            <v>UIVZ</v>
          </cell>
          <cell r="M3058">
            <v>26</v>
          </cell>
          <cell r="N3058">
            <v>3</v>
          </cell>
          <cell r="O3058" t="str">
            <v>ГУ НБУ по м.Києву і області</v>
          </cell>
        </row>
        <row r="3059">
          <cell r="A3059">
            <v>380805</v>
          </cell>
          <cell r="B3059">
            <v>300335</v>
          </cell>
          <cell r="D3059">
            <v>0</v>
          </cell>
          <cell r="E3059">
            <v>36</v>
          </cell>
          <cell r="F3059">
            <v>0</v>
          </cell>
          <cell r="G3059" t="str">
            <v>7</v>
          </cell>
          <cell r="H3059">
            <v>988</v>
          </cell>
          <cell r="I3059" t="str">
            <v>"РАЙФФАЙЗЕН БАНК АВАЛЬ" У М. КИЄВІ</v>
          </cell>
          <cell r="J3059" t="str">
            <v>"Райффайзен Банк Аваль"</v>
          </cell>
          <cell r="K3059" t="str">
            <v>UIUA</v>
          </cell>
          <cell r="L3059" t="str">
            <v>UIUA</v>
          </cell>
          <cell r="M3059">
            <v>26</v>
          </cell>
          <cell r="N3059">
            <v>26</v>
          </cell>
          <cell r="O3059" t="str">
            <v>ГУ НБУ по м.Києву і області</v>
          </cell>
        </row>
        <row r="3060">
          <cell r="A3060">
            <v>380883</v>
          </cell>
          <cell r="B3060">
            <v>380883</v>
          </cell>
          <cell r="C3060" t="str">
            <v>Укр.банк реконстр.та розв.</v>
          </cell>
          <cell r="D3060">
            <v>313</v>
          </cell>
          <cell r="E3060">
            <v>313</v>
          </cell>
          <cell r="F3060">
            <v>0</v>
          </cell>
          <cell r="G3060" t="str">
            <v>8</v>
          </cell>
          <cell r="H3060">
            <v>960</v>
          </cell>
          <cell r="I3060" t="str">
            <v>ВАТ"УКР.БАНК РЕКОНСТР.ТА РОЗВИТКУ"КИЇВ</v>
          </cell>
          <cell r="J3060" t="str">
            <v>Укр.банк реконстр.та розв.</v>
          </cell>
          <cell r="K3060" t="str">
            <v>UIUO</v>
          </cell>
          <cell r="L3060" t="str">
            <v>UIUO</v>
          </cell>
          <cell r="M3060">
            <v>26</v>
          </cell>
          <cell r="N3060">
            <v>26</v>
          </cell>
          <cell r="O3060" t="str">
            <v>ГУ НБУ по м.Києву і області</v>
          </cell>
        </row>
        <row r="3061">
          <cell r="A3061">
            <v>380913</v>
          </cell>
          <cell r="B3061">
            <v>380913</v>
          </cell>
          <cell r="C3061" t="str">
            <v>ВАТ "БМ Банк"</v>
          </cell>
          <cell r="D3061">
            <v>321</v>
          </cell>
          <cell r="E3061">
            <v>321</v>
          </cell>
          <cell r="F3061">
            <v>0</v>
          </cell>
          <cell r="G3061" t="str">
            <v>9</v>
          </cell>
          <cell r="H3061">
            <v>999</v>
          </cell>
          <cell r="I3061" t="str">
            <v>ВАТ "БМ БАНК", М.КИЇВ</v>
          </cell>
          <cell r="J3061" t="str">
            <v>ВАТ "БМ Банк"</v>
          </cell>
          <cell r="K3061" t="str">
            <v>UIFD</v>
          </cell>
          <cell r="L3061" t="str">
            <v>UIFD</v>
          </cell>
          <cell r="M3061">
            <v>26</v>
          </cell>
          <cell r="N3061">
            <v>26</v>
          </cell>
          <cell r="O3061" t="str">
            <v>ГУ НБУ по м.Києву і області</v>
          </cell>
        </row>
        <row r="3062">
          <cell r="A3062">
            <v>380980</v>
          </cell>
          <cell r="B3062">
            <v>380980</v>
          </cell>
          <cell r="C3062" t="str">
            <v>ТОВ КБ "Даніель"</v>
          </cell>
          <cell r="D3062">
            <v>60</v>
          </cell>
          <cell r="E3062">
            <v>60</v>
          </cell>
          <cell r="F3062">
            <v>0</v>
          </cell>
          <cell r="G3062" t="str">
            <v>8</v>
          </cell>
          <cell r="H3062">
            <v>996</v>
          </cell>
          <cell r="I3062" t="str">
            <v>ТОВ"КОМЕРЦІЙНИЙ БАНК"ДАНІЕЛЬ"У М.КИЄВІ</v>
          </cell>
          <cell r="J3062" t="str">
            <v>ТОВ КБ "Даніель"</v>
          </cell>
          <cell r="K3062" t="str">
            <v>UIUH</v>
          </cell>
          <cell r="L3062" t="str">
            <v>UIUH</v>
          </cell>
          <cell r="M3062">
            <v>26</v>
          </cell>
          <cell r="N3062">
            <v>26</v>
          </cell>
          <cell r="O3062" t="str">
            <v>ГУ НБУ по м.Києву і області</v>
          </cell>
        </row>
        <row r="3063">
          <cell r="A3063">
            <v>383006</v>
          </cell>
          <cell r="B3063">
            <v>322658</v>
          </cell>
          <cell r="D3063">
            <v>0</v>
          </cell>
          <cell r="E3063">
            <v>217</v>
          </cell>
          <cell r="F3063">
            <v>0</v>
          </cell>
          <cell r="G3063" t="str">
            <v>8</v>
          </cell>
          <cell r="H3063">
            <v>787</v>
          </cell>
          <cell r="I3063" t="str">
            <v>КІРОВОГРАДСЬКА ФАКБ "СЄБ",КІРОВОГРАД</v>
          </cell>
          <cell r="J3063" t="str">
            <v>Кіровоградська ФАКБ "СЄБ"</v>
          </cell>
          <cell r="K3063" t="str">
            <v>UKKC</v>
          </cell>
          <cell r="L3063" t="str">
            <v>UKKC</v>
          </cell>
          <cell r="M3063">
            <v>10</v>
          </cell>
          <cell r="N3063">
            <v>26</v>
          </cell>
          <cell r="O3063" t="str">
            <v>Управл.НБУ в Кіровоград.обл</v>
          </cell>
        </row>
        <row r="3064">
          <cell r="A3064">
            <v>383017</v>
          </cell>
          <cell r="B3064">
            <v>300926</v>
          </cell>
          <cell r="D3064">
            <v>0</v>
          </cell>
          <cell r="E3064">
            <v>899</v>
          </cell>
          <cell r="F3064">
            <v>0</v>
          </cell>
          <cell r="G3064" t="str">
            <v>8</v>
          </cell>
          <cell r="H3064">
            <v>805</v>
          </cell>
          <cell r="I3064" t="str">
            <v>ПЕРША ФАТ "УФГ" У М. КІРОВОГРАД</v>
          </cell>
          <cell r="J3064" t="str">
            <v>Перша ФАТ"УФГ",м.Кіровоград</v>
          </cell>
          <cell r="K3064" t="str">
            <v>UKW2</v>
          </cell>
          <cell r="L3064" t="str">
            <v>U1WF</v>
          </cell>
          <cell r="M3064">
            <v>10</v>
          </cell>
          <cell r="N3064">
            <v>26</v>
          </cell>
          <cell r="O3064" t="str">
            <v>Управл.НБУ в Кіровоград.обл</v>
          </cell>
        </row>
        <row r="3065">
          <cell r="A3065">
            <v>383028</v>
          </cell>
          <cell r="B3065">
            <v>300926</v>
          </cell>
          <cell r="D3065">
            <v>0</v>
          </cell>
          <cell r="E3065">
            <v>899</v>
          </cell>
          <cell r="F3065">
            <v>0</v>
          </cell>
          <cell r="G3065" t="str">
            <v>8</v>
          </cell>
          <cell r="H3065">
            <v>819</v>
          </cell>
          <cell r="I3065" t="str">
            <v>ФАТ "УФГ" У М. СВІТЛОВОДСЬК</v>
          </cell>
          <cell r="J3065" t="str">
            <v>ФАТ "УФГ" у м.Світловодськ</v>
          </cell>
          <cell r="K3065" t="str">
            <v>UKW3</v>
          </cell>
          <cell r="L3065" t="str">
            <v>U1WF</v>
          </cell>
          <cell r="M3065">
            <v>10</v>
          </cell>
          <cell r="N3065">
            <v>26</v>
          </cell>
          <cell r="O3065" t="str">
            <v>Управл.НБУ в Кіровоград.обл</v>
          </cell>
        </row>
        <row r="3066">
          <cell r="A3066">
            <v>383039</v>
          </cell>
          <cell r="B3066">
            <v>300926</v>
          </cell>
          <cell r="D3066">
            <v>0</v>
          </cell>
          <cell r="E3066">
            <v>899</v>
          </cell>
          <cell r="F3066">
            <v>0</v>
          </cell>
          <cell r="G3066" t="str">
            <v>8</v>
          </cell>
          <cell r="H3066">
            <v>810</v>
          </cell>
          <cell r="I3066" t="str">
            <v>КІРОВ.ОБЛ. ФАТ "УФГ"М.КІРОВОГРАД</v>
          </cell>
          <cell r="J3066" t="str">
            <v>Кіровоградс. обл. ФАТ "УФГ"</v>
          </cell>
          <cell r="K3066" t="str">
            <v>UKW4</v>
          </cell>
          <cell r="L3066" t="str">
            <v>U1WF</v>
          </cell>
          <cell r="M3066">
            <v>10</v>
          </cell>
          <cell r="N3066">
            <v>26</v>
          </cell>
          <cell r="O3066" t="str">
            <v>Управл.НБУ в Кіровоград.обл</v>
          </cell>
        </row>
        <row r="3067">
          <cell r="A3067">
            <v>383040</v>
          </cell>
          <cell r="B3067">
            <v>303484</v>
          </cell>
          <cell r="D3067">
            <v>0</v>
          </cell>
          <cell r="E3067">
            <v>273</v>
          </cell>
          <cell r="F3067">
            <v>0</v>
          </cell>
          <cell r="G3067" t="str">
            <v>8</v>
          </cell>
          <cell r="H3067">
            <v>749</v>
          </cell>
          <cell r="I3067" t="str">
            <v>Кіровоград.Ф.КБ "Західінкомбанк" ТзОВ</v>
          </cell>
          <cell r="J3067" t="str">
            <v>Кір.ФКБ"Західінкомбанк"ТзОВ</v>
          </cell>
          <cell r="K3067" t="str">
            <v>UKJV</v>
          </cell>
          <cell r="L3067" t="str">
            <v>UKJV</v>
          </cell>
          <cell r="M3067">
            <v>10</v>
          </cell>
          <cell r="N3067">
            <v>2</v>
          </cell>
          <cell r="O3067" t="str">
            <v>Управл.НБУ в Кіровоград.обл</v>
          </cell>
        </row>
        <row r="3068">
          <cell r="A3068">
            <v>383051</v>
          </cell>
          <cell r="B3068">
            <v>322948</v>
          </cell>
          <cell r="D3068">
            <v>0</v>
          </cell>
          <cell r="E3068">
            <v>248</v>
          </cell>
          <cell r="F3068">
            <v>0</v>
          </cell>
          <cell r="G3068" t="str">
            <v>B</v>
          </cell>
          <cell r="H3068">
            <v>200</v>
          </cell>
          <cell r="I3068" t="str">
            <v>КІРОВОГРАДСЬКАФАКБ"ФОРУМ"М.КІРОВОГРАД</v>
          </cell>
          <cell r="J3068" t="str">
            <v>Кіровоградська ф АКБ"Форум"</v>
          </cell>
          <cell r="K3068" t="str">
            <v>UKKE</v>
          </cell>
          <cell r="L3068" t="str">
            <v>UKKE</v>
          </cell>
          <cell r="M3068">
            <v>10</v>
          </cell>
          <cell r="N3068">
            <v>26</v>
          </cell>
          <cell r="O3068" t="str">
            <v>Управл.НБУ в Кіровоград.обл</v>
          </cell>
        </row>
        <row r="3069">
          <cell r="A3069">
            <v>383073</v>
          </cell>
          <cell r="B3069">
            <v>320478</v>
          </cell>
          <cell r="D3069">
            <v>0</v>
          </cell>
          <cell r="E3069">
            <v>274</v>
          </cell>
          <cell r="F3069">
            <v>0</v>
          </cell>
          <cell r="G3069" t="str">
            <v>8</v>
          </cell>
          <cell r="H3069">
            <v>700</v>
          </cell>
          <cell r="I3069" t="str">
            <v>КІРОВ.ФВАТ АБ"УКРГАЗБАНК",М.КІРОВОГРАД</v>
          </cell>
          <cell r="J3069" t="str">
            <v>Кіровоград.ФАБ "Укргазбанк"</v>
          </cell>
          <cell r="K3069" t="str">
            <v>UKJZ</v>
          </cell>
          <cell r="L3069" t="str">
            <v>UKJZ</v>
          </cell>
          <cell r="M3069">
            <v>10</v>
          </cell>
          <cell r="N3069">
            <v>26</v>
          </cell>
          <cell r="O3069" t="str">
            <v>Управл.НБУ в Кіровоград.обл</v>
          </cell>
        </row>
        <row r="3070">
          <cell r="A3070">
            <v>383136</v>
          </cell>
          <cell r="B3070">
            <v>320702</v>
          </cell>
          <cell r="D3070">
            <v>0</v>
          </cell>
          <cell r="E3070">
            <v>277</v>
          </cell>
          <cell r="F3070">
            <v>0</v>
          </cell>
          <cell r="G3070" t="str">
            <v>8</v>
          </cell>
          <cell r="H3070">
            <v>732</v>
          </cell>
          <cell r="I3070" t="str">
            <v>ФАКБ"НАЦ.КРЕДИТ" В М.СВІТЛОВОДСЬК</v>
          </cell>
          <cell r="J3070" t="str">
            <v>ФАКБ "НК" в м.Світлов.</v>
          </cell>
          <cell r="K3070" t="str">
            <v>UKJB</v>
          </cell>
          <cell r="L3070" t="str">
            <v>UKJB</v>
          </cell>
          <cell r="M3070">
            <v>10</v>
          </cell>
          <cell r="N3070">
            <v>26</v>
          </cell>
          <cell r="O3070" t="str">
            <v>Управл.НБУ в Кіровоград.обл</v>
          </cell>
        </row>
        <row r="3071">
          <cell r="A3071">
            <v>383147</v>
          </cell>
          <cell r="B3071">
            <v>380537</v>
          </cell>
          <cell r="D3071">
            <v>0</v>
          </cell>
          <cell r="E3071">
            <v>76</v>
          </cell>
          <cell r="F3071">
            <v>0</v>
          </cell>
          <cell r="G3071" t="str">
            <v>B</v>
          </cell>
          <cell r="H3071">
            <v>775</v>
          </cell>
          <cell r="I3071" t="str">
            <v>КІРОВОГ.ФВАТ"ВІЕЙБІ БАНК",М.КІРОВОГРАД</v>
          </cell>
          <cell r="J3071" t="str">
            <v>Кіровогр.ФВАТ "ВіЕйБі Банк"</v>
          </cell>
          <cell r="K3071" t="str">
            <v>UKKB</v>
          </cell>
          <cell r="L3071" t="str">
            <v>UKKB</v>
          </cell>
          <cell r="M3071">
            <v>10</v>
          </cell>
          <cell r="N3071">
            <v>26</v>
          </cell>
          <cell r="O3071" t="str">
            <v>Управл.НБУ в Кіровоград.обл</v>
          </cell>
        </row>
        <row r="3072">
          <cell r="A3072">
            <v>383170</v>
          </cell>
          <cell r="B3072">
            <v>328209</v>
          </cell>
          <cell r="D3072">
            <v>0</v>
          </cell>
          <cell r="E3072">
            <v>106</v>
          </cell>
          <cell r="F3072">
            <v>0</v>
          </cell>
          <cell r="G3072" t="str">
            <v>8</v>
          </cell>
          <cell r="H3072">
            <v>794</v>
          </cell>
          <cell r="I3072" t="str">
            <v>ФІЛІЯ  АБ "ПІВДЕННИЙ", М.КІРОВОГРАД</v>
          </cell>
          <cell r="J3072" t="str">
            <v>Філія  АБ "Південний"</v>
          </cell>
          <cell r="K3072" t="str">
            <v>UKKD</v>
          </cell>
          <cell r="L3072" t="str">
            <v>UKKD</v>
          </cell>
          <cell r="M3072">
            <v>10</v>
          </cell>
          <cell r="N3072">
            <v>15</v>
          </cell>
          <cell r="O3072" t="str">
            <v>Управл.НБУ в Кіровоград.обл</v>
          </cell>
        </row>
        <row r="3073">
          <cell r="A3073">
            <v>383460</v>
          </cell>
          <cell r="B3073">
            <v>300670</v>
          </cell>
          <cell r="D3073">
            <v>0</v>
          </cell>
          <cell r="E3073">
            <v>202</v>
          </cell>
          <cell r="F3073">
            <v>0</v>
          </cell>
          <cell r="G3073" t="str">
            <v>8</v>
          </cell>
          <cell r="H3073">
            <v>503</v>
          </cell>
          <cell r="I3073" t="str">
            <v>КІРОВОГ.Ф.ВАТКБ"ХРЕЩАТИК"М.КІРОВОГРАД</v>
          </cell>
          <cell r="J3073" t="str">
            <v>Кіров.ф. ВАТ КБ "Хрещатик"</v>
          </cell>
          <cell r="K3073" t="str">
            <v>UKFA</v>
          </cell>
          <cell r="L3073" t="str">
            <v>UKFA</v>
          </cell>
          <cell r="M3073">
            <v>10</v>
          </cell>
          <cell r="N3073">
            <v>26</v>
          </cell>
          <cell r="O3073" t="str">
            <v>Управл.НБУ в Кіровоград.обл</v>
          </cell>
        </row>
        <row r="3074">
          <cell r="A3074">
            <v>383471</v>
          </cell>
          <cell r="B3074">
            <v>325912</v>
          </cell>
          <cell r="D3074">
            <v>0</v>
          </cell>
          <cell r="E3074">
            <v>88</v>
          </cell>
          <cell r="F3074">
            <v>0</v>
          </cell>
          <cell r="G3074" t="str">
            <v>B</v>
          </cell>
          <cell r="H3074">
            <v>703</v>
          </cell>
          <cell r="I3074" t="str">
            <v>Кіровоградська філія ВАТ "КРЕДОБАНК"</v>
          </cell>
          <cell r="J3074" t="str">
            <v>Кіровог.ф.ВАТ "КРЕДОБАНК"</v>
          </cell>
          <cell r="K3074" t="str">
            <v>UKFB</v>
          </cell>
          <cell r="L3074" t="str">
            <v>UKFB</v>
          </cell>
          <cell r="M3074">
            <v>10</v>
          </cell>
          <cell r="N3074">
            <v>13</v>
          </cell>
          <cell r="O3074" t="str">
            <v>Управл.НБУ в Кіровоград.обл</v>
          </cell>
        </row>
        <row r="3075">
          <cell r="A3075">
            <v>384005</v>
          </cell>
          <cell r="B3075">
            <v>300528</v>
          </cell>
          <cell r="D3075">
            <v>0</v>
          </cell>
          <cell r="E3075">
            <v>296</v>
          </cell>
          <cell r="F3075">
            <v>0</v>
          </cell>
          <cell r="G3075" t="str">
            <v>F</v>
          </cell>
          <cell r="H3075">
            <v>904</v>
          </cell>
          <cell r="I3075" t="str">
            <v>ФІЛІЯ ЗАТ "ОТП БАНК", М.СІМФЕРОПОЛЬ</v>
          </cell>
          <cell r="J3075" t="str">
            <v>Філія ЗАТ "ОТП Банк"</v>
          </cell>
          <cell r="K3075" t="str">
            <v>ULUP</v>
          </cell>
          <cell r="L3075" t="str">
            <v>ULUP</v>
          </cell>
          <cell r="M3075">
            <v>11</v>
          </cell>
          <cell r="N3075">
            <v>26</v>
          </cell>
          <cell r="O3075" t="str">
            <v>ГУ НБУ В АРК М.СІМФЕРОПОЛЬ</v>
          </cell>
        </row>
        <row r="3076">
          <cell r="A3076">
            <v>384016</v>
          </cell>
          <cell r="B3076">
            <v>300465</v>
          </cell>
          <cell r="D3076">
            <v>0</v>
          </cell>
          <cell r="E3076">
            <v>6</v>
          </cell>
          <cell r="F3076">
            <v>0</v>
          </cell>
          <cell r="G3076" t="str">
            <v>6</v>
          </cell>
          <cell r="H3076">
            <v>602</v>
          </cell>
          <cell r="I3076" t="str">
            <v>ФСІМФЕРОПОЛЬСЬКЕ МІ ВАТОЩАД М.СІМФЕРОП</v>
          </cell>
          <cell r="J3076" t="str">
            <v>ФСімферопольське місВАТОщад</v>
          </cell>
          <cell r="K3076" t="str">
            <v>ULLB</v>
          </cell>
          <cell r="L3076" t="str">
            <v>ULLA</v>
          </cell>
          <cell r="M3076">
            <v>11</v>
          </cell>
          <cell r="N3076">
            <v>26</v>
          </cell>
          <cell r="O3076" t="str">
            <v>ГУ НБУ В АРК М.СІМФЕРОПОЛЬ</v>
          </cell>
        </row>
        <row r="3077">
          <cell r="A3077">
            <v>384027</v>
          </cell>
          <cell r="B3077">
            <v>300465</v>
          </cell>
          <cell r="D3077">
            <v>0</v>
          </cell>
          <cell r="E3077">
            <v>6</v>
          </cell>
          <cell r="F3077">
            <v>0</v>
          </cell>
          <cell r="G3077" t="str">
            <v>6</v>
          </cell>
          <cell r="H3077">
            <v>603</v>
          </cell>
          <cell r="I3077" t="str">
            <v>ФСЕВАСТОПОЛЬСЬКЕ МІ ВАТОЩАД М.СЕВАСТОП</v>
          </cell>
          <cell r="J3077" t="str">
            <v>ФСевастопольське місВАТОщад</v>
          </cell>
          <cell r="K3077" t="str">
            <v>ULLC</v>
          </cell>
          <cell r="L3077" t="str">
            <v>ULLA</v>
          </cell>
          <cell r="M3077">
            <v>29</v>
          </cell>
          <cell r="N3077">
            <v>26</v>
          </cell>
          <cell r="O3077" t="str">
            <v>Севастополь</v>
          </cell>
        </row>
        <row r="3078">
          <cell r="A3078">
            <v>384038</v>
          </cell>
          <cell r="B3078">
            <v>300465</v>
          </cell>
          <cell r="D3078">
            <v>0</v>
          </cell>
          <cell r="E3078">
            <v>6</v>
          </cell>
          <cell r="F3078">
            <v>0</v>
          </cell>
          <cell r="G3078" t="str">
            <v>6</v>
          </cell>
          <cell r="H3078">
            <v>604</v>
          </cell>
          <cell r="I3078" t="str">
            <v>ФЯЛТИНСЬКЕ ВІДДІЛЕННЯ № ВАТОЩАД М.ЯЛТА</v>
          </cell>
          <cell r="J3078" t="str">
            <v>ФЯлтинське відділеннВАТОщад</v>
          </cell>
          <cell r="K3078" t="str">
            <v>ULLD</v>
          </cell>
          <cell r="L3078" t="str">
            <v>ULLA</v>
          </cell>
          <cell r="M3078">
            <v>11</v>
          </cell>
          <cell r="N3078">
            <v>26</v>
          </cell>
          <cell r="O3078" t="str">
            <v>ГУ НБУ В АРК М.СІМФЕРОПОЛЬ</v>
          </cell>
        </row>
        <row r="3079">
          <cell r="A3079">
            <v>384049</v>
          </cell>
          <cell r="B3079">
            <v>300465</v>
          </cell>
          <cell r="D3079">
            <v>0</v>
          </cell>
          <cell r="E3079">
            <v>6</v>
          </cell>
          <cell r="F3079">
            <v>0</v>
          </cell>
          <cell r="G3079" t="str">
            <v>6</v>
          </cell>
          <cell r="H3079">
            <v>605</v>
          </cell>
          <cell r="I3079" t="str">
            <v>ФФЕОДОСІЙСЬКЕ ВІДДІ ВАТОЩАД М.ФЕОДОСІЯ</v>
          </cell>
          <cell r="J3079" t="str">
            <v>ФФеодосійське відділВАТОщад</v>
          </cell>
          <cell r="K3079" t="str">
            <v>ULLE</v>
          </cell>
          <cell r="L3079" t="str">
            <v>ULLA</v>
          </cell>
          <cell r="M3079">
            <v>11</v>
          </cell>
          <cell r="N3079">
            <v>26</v>
          </cell>
          <cell r="O3079" t="str">
            <v>ГУ НБУ В АРК М.СІМФЕРОПОЛЬ</v>
          </cell>
        </row>
        <row r="3080">
          <cell r="A3080">
            <v>384050</v>
          </cell>
          <cell r="B3080">
            <v>300465</v>
          </cell>
          <cell r="D3080">
            <v>0</v>
          </cell>
          <cell r="E3080">
            <v>6</v>
          </cell>
          <cell r="F3080">
            <v>0</v>
          </cell>
          <cell r="G3080" t="str">
            <v>6</v>
          </cell>
          <cell r="H3080">
            <v>606</v>
          </cell>
          <cell r="I3080" t="str">
            <v>ФЄВПАТОРІЙСЬКЕ ВІДД ВАТОЩАД М.ЄВПАТОРІ</v>
          </cell>
          <cell r="J3080" t="str">
            <v>ФЄвпаторійське віддіВАТОщад</v>
          </cell>
          <cell r="K3080" t="str">
            <v>ULLF</v>
          </cell>
          <cell r="L3080" t="str">
            <v>ULLA</v>
          </cell>
          <cell r="M3080">
            <v>11</v>
          </cell>
          <cell r="N3080">
            <v>26</v>
          </cell>
          <cell r="O3080" t="str">
            <v>ГУ НБУ В АРК М.СІМФЕРОПОЛЬ</v>
          </cell>
        </row>
        <row r="3081">
          <cell r="A3081">
            <v>384061</v>
          </cell>
          <cell r="B3081">
            <v>300465</v>
          </cell>
          <cell r="D3081">
            <v>0</v>
          </cell>
          <cell r="E3081">
            <v>6</v>
          </cell>
          <cell r="F3081">
            <v>0</v>
          </cell>
          <cell r="G3081" t="str">
            <v>6</v>
          </cell>
          <cell r="H3081">
            <v>607</v>
          </cell>
          <cell r="I3081" t="str">
            <v>ФКЕРЧЕНСЬКЕ ВІДДІЛЕННЯ  ВАТОЩАД М.КЕРЧ</v>
          </cell>
          <cell r="J3081" t="str">
            <v>ФКерченське відділенВАТОщад</v>
          </cell>
          <cell r="K3081" t="str">
            <v>ULLG</v>
          </cell>
          <cell r="L3081" t="str">
            <v>ULLA</v>
          </cell>
          <cell r="M3081">
            <v>11</v>
          </cell>
          <cell r="N3081">
            <v>26</v>
          </cell>
          <cell r="O3081" t="str">
            <v>ГУ НБУ В АРК М.СІМФЕРОПОЛЬ</v>
          </cell>
        </row>
        <row r="3082">
          <cell r="A3082">
            <v>384072</v>
          </cell>
          <cell r="B3082">
            <v>300465</v>
          </cell>
          <cell r="D3082">
            <v>0</v>
          </cell>
          <cell r="E3082">
            <v>6</v>
          </cell>
          <cell r="F3082">
            <v>0</v>
          </cell>
          <cell r="G3082" t="str">
            <v>6</v>
          </cell>
          <cell r="H3082">
            <v>608</v>
          </cell>
          <cell r="I3082" t="str">
            <v>ФДЖАНКОЙСЬКЕ ВІДДІЛЕ ВАТОЩАД М.ДЖАНКОЙ</v>
          </cell>
          <cell r="J3082" t="str">
            <v>ФДжанкойське відділеВАТОщад</v>
          </cell>
          <cell r="K3082" t="str">
            <v>ULLH</v>
          </cell>
          <cell r="L3082" t="str">
            <v>ULLA</v>
          </cell>
          <cell r="M3082">
            <v>11</v>
          </cell>
          <cell r="N3082">
            <v>26</v>
          </cell>
          <cell r="O3082" t="str">
            <v>ГУ НБУ В АРК М.СІМФЕРОПОЛЬ</v>
          </cell>
        </row>
        <row r="3083">
          <cell r="A3083">
            <v>384083</v>
          </cell>
          <cell r="B3083">
            <v>300465</v>
          </cell>
          <cell r="D3083">
            <v>0</v>
          </cell>
          <cell r="E3083">
            <v>6</v>
          </cell>
          <cell r="F3083">
            <v>0</v>
          </cell>
          <cell r="G3083" t="str">
            <v>6</v>
          </cell>
          <cell r="H3083">
            <v>609</v>
          </cell>
          <cell r="I3083" t="str">
            <v>ФБАХЧИСАРАЙСЬКЕ ВІД ВАТОЩАД М.БАХЧИСАР</v>
          </cell>
          <cell r="J3083" t="str">
            <v>ФБахчисарайське віддВАТОщад</v>
          </cell>
          <cell r="K3083" t="str">
            <v>ULLI</v>
          </cell>
          <cell r="L3083" t="str">
            <v>ULLA</v>
          </cell>
          <cell r="M3083">
            <v>11</v>
          </cell>
          <cell r="N3083">
            <v>26</v>
          </cell>
          <cell r="O3083" t="str">
            <v>ГУ НБУ В АРК М.СІМФЕРОПОЛЬ</v>
          </cell>
        </row>
        <row r="3084">
          <cell r="A3084">
            <v>384094</v>
          </cell>
          <cell r="B3084">
            <v>300465</v>
          </cell>
          <cell r="D3084">
            <v>0</v>
          </cell>
          <cell r="E3084">
            <v>6</v>
          </cell>
          <cell r="F3084">
            <v>0</v>
          </cell>
          <cell r="G3084" t="str">
            <v>6</v>
          </cell>
          <cell r="H3084">
            <v>613</v>
          </cell>
          <cell r="I3084" t="str">
            <v>ФЧОРНОМОРСЬКЕ ВІДДІ ВАТОЩАД СМТ.ЧОРНОМ</v>
          </cell>
          <cell r="J3084" t="str">
            <v>ФЧорноморське відділВАТОщад</v>
          </cell>
          <cell r="K3084" t="str">
            <v>ULLM</v>
          </cell>
          <cell r="L3084" t="str">
            <v>ULLA</v>
          </cell>
          <cell r="M3084">
            <v>11</v>
          </cell>
          <cell r="N3084">
            <v>26</v>
          </cell>
          <cell r="O3084" t="str">
            <v>ГУ НБУ В АРК М.СІМФЕРОПОЛЬ</v>
          </cell>
        </row>
        <row r="3085">
          <cell r="A3085">
            <v>384102</v>
          </cell>
          <cell r="B3085">
            <v>300465</v>
          </cell>
          <cell r="D3085">
            <v>0</v>
          </cell>
          <cell r="E3085">
            <v>6</v>
          </cell>
          <cell r="F3085">
            <v>0</v>
          </cell>
          <cell r="G3085" t="str">
            <v>6</v>
          </cell>
          <cell r="H3085">
            <v>611</v>
          </cell>
          <cell r="I3085" t="str">
            <v>ФНИЖНЬОГІРСЬКЕ ВІДД ВАТОЩАД СМТ.НИЖНЬО</v>
          </cell>
          <cell r="J3085" t="str">
            <v>ФНижньогірське віддіВАТОщад</v>
          </cell>
          <cell r="K3085" t="str">
            <v>ULLK</v>
          </cell>
          <cell r="L3085" t="str">
            <v>ULLA</v>
          </cell>
          <cell r="M3085">
            <v>11</v>
          </cell>
          <cell r="N3085">
            <v>26</v>
          </cell>
          <cell r="O3085" t="str">
            <v>ГУ НБУ В АРК М.СІМФЕРОПОЛЬ</v>
          </cell>
        </row>
        <row r="3086">
          <cell r="A3086">
            <v>384135</v>
          </cell>
          <cell r="B3086">
            <v>300465</v>
          </cell>
          <cell r="D3086">
            <v>0</v>
          </cell>
          <cell r="E3086">
            <v>6</v>
          </cell>
          <cell r="F3086">
            <v>0</v>
          </cell>
          <cell r="G3086" t="str">
            <v>6</v>
          </cell>
          <cell r="H3086">
            <v>614</v>
          </cell>
          <cell r="I3086" t="str">
            <v>ФКРАСНОПЕРЕКОПСЬКЕ  ВАТОЩАД М.КРАСНОПЕ</v>
          </cell>
          <cell r="J3086" t="str">
            <v>ФКрасноперекопське вВАТОщад</v>
          </cell>
          <cell r="K3086" t="str">
            <v>ULLN</v>
          </cell>
          <cell r="L3086" t="str">
            <v>ULLA</v>
          </cell>
          <cell r="M3086">
            <v>11</v>
          </cell>
          <cell r="N3086">
            <v>26</v>
          </cell>
          <cell r="O3086" t="str">
            <v>ГУ НБУ В АРК М.СІМФЕРОПОЛЬ</v>
          </cell>
        </row>
        <row r="3087">
          <cell r="A3087">
            <v>384146</v>
          </cell>
          <cell r="B3087">
            <v>300465</v>
          </cell>
          <cell r="D3087">
            <v>0</v>
          </cell>
          <cell r="E3087">
            <v>6</v>
          </cell>
          <cell r="F3087">
            <v>0</v>
          </cell>
          <cell r="G3087" t="str">
            <v>6</v>
          </cell>
          <cell r="H3087">
            <v>615</v>
          </cell>
          <cell r="I3087" t="str">
            <v>ФЛЕНІНСЬКЕ ВІДДІЛЕН ВАТОЩАД СМТ.ЛЕНІНЕ</v>
          </cell>
          <cell r="J3087" t="str">
            <v>ФЛенінське відділеннВАТОщад</v>
          </cell>
          <cell r="K3087" t="str">
            <v>ULLO</v>
          </cell>
          <cell r="L3087" t="str">
            <v>ULLA</v>
          </cell>
          <cell r="M3087">
            <v>11</v>
          </cell>
          <cell r="N3087">
            <v>26</v>
          </cell>
          <cell r="O3087" t="str">
            <v>ГУ НБУ В АРК М.СІМФЕРОПОЛЬ</v>
          </cell>
        </row>
        <row r="3088">
          <cell r="A3088">
            <v>384157</v>
          </cell>
          <cell r="B3088">
            <v>300465</v>
          </cell>
          <cell r="D3088">
            <v>0</v>
          </cell>
          <cell r="E3088">
            <v>6</v>
          </cell>
          <cell r="F3088">
            <v>0</v>
          </cell>
          <cell r="G3088" t="str">
            <v>6</v>
          </cell>
          <cell r="H3088">
            <v>616</v>
          </cell>
          <cell r="I3088" t="str">
            <v>ФКРАСНОГВАРДІЙСЬКЕ  ВАТОЩАД СМТ.КРАСНО</v>
          </cell>
          <cell r="J3088" t="str">
            <v>ФКрасногвардійське вВАТОщад</v>
          </cell>
          <cell r="K3088" t="str">
            <v>ULLP</v>
          </cell>
          <cell r="L3088" t="str">
            <v>ULLA</v>
          </cell>
          <cell r="M3088">
            <v>11</v>
          </cell>
          <cell r="N3088">
            <v>26</v>
          </cell>
          <cell r="O3088" t="str">
            <v>ГУ НБУ В АРК М.СІМФЕРОПОЛЬ</v>
          </cell>
        </row>
        <row r="3089">
          <cell r="A3089">
            <v>384168</v>
          </cell>
          <cell r="B3089">
            <v>300465</v>
          </cell>
          <cell r="D3089">
            <v>0</v>
          </cell>
          <cell r="E3089">
            <v>6</v>
          </cell>
          <cell r="F3089">
            <v>0</v>
          </cell>
          <cell r="G3089" t="str">
            <v>6</v>
          </cell>
          <cell r="H3089">
            <v>617</v>
          </cell>
          <cell r="I3089" t="str">
            <v>ФРОЗДОЛЬНЕНСЬКЕ ВІД ВАТОЩАД СМТ.РОЗДОЛ</v>
          </cell>
          <cell r="J3089" t="str">
            <v>ФРоздольненське віддВАТОщад</v>
          </cell>
          <cell r="K3089" t="str">
            <v>ULLQ</v>
          </cell>
          <cell r="L3089" t="str">
            <v>ULLA</v>
          </cell>
          <cell r="M3089">
            <v>11</v>
          </cell>
          <cell r="N3089">
            <v>26</v>
          </cell>
          <cell r="O3089" t="str">
            <v>ГУ НБУ В АРК М.СІМФЕРОПОЛЬ</v>
          </cell>
        </row>
        <row r="3090">
          <cell r="A3090">
            <v>384179</v>
          </cell>
          <cell r="B3090">
            <v>300465</v>
          </cell>
          <cell r="D3090">
            <v>0</v>
          </cell>
          <cell r="E3090">
            <v>6</v>
          </cell>
          <cell r="F3090">
            <v>0</v>
          </cell>
          <cell r="G3090" t="str">
            <v>6</v>
          </cell>
          <cell r="H3090">
            <v>618</v>
          </cell>
          <cell r="I3090" t="str">
            <v>ФПЕРВОМАЙСЬКЕ ВІДДІ ВАТОЩАД СМТ.ПЕРВОМ</v>
          </cell>
          <cell r="J3090" t="str">
            <v>ФПервомайське відділВАТОщад</v>
          </cell>
          <cell r="K3090" t="str">
            <v>ULLR</v>
          </cell>
          <cell r="L3090" t="str">
            <v>ULLA</v>
          </cell>
          <cell r="M3090">
            <v>11</v>
          </cell>
          <cell r="N3090">
            <v>26</v>
          </cell>
          <cell r="O3090" t="str">
            <v>ГУ НБУ В АРК М.СІМФЕРОПОЛЬ</v>
          </cell>
        </row>
        <row r="3091">
          <cell r="A3091">
            <v>384180</v>
          </cell>
          <cell r="B3091">
            <v>300465</v>
          </cell>
          <cell r="D3091">
            <v>0</v>
          </cell>
          <cell r="E3091">
            <v>6</v>
          </cell>
          <cell r="F3091">
            <v>0</v>
          </cell>
          <cell r="G3091" t="str">
            <v>6</v>
          </cell>
          <cell r="H3091">
            <v>619</v>
          </cell>
          <cell r="I3091" t="str">
            <v>ФСАКСЬКЕ ВІДДІЛЕННЯ № 4 ВАТОЩАД М.САКИ</v>
          </cell>
          <cell r="J3091" t="str">
            <v>ФСакське відділення ВАТОщад</v>
          </cell>
          <cell r="K3091" t="str">
            <v>ULLS</v>
          </cell>
          <cell r="L3091" t="str">
            <v>ULLA</v>
          </cell>
          <cell r="M3091">
            <v>11</v>
          </cell>
          <cell r="N3091">
            <v>26</v>
          </cell>
          <cell r="O3091" t="str">
            <v>ГУ НБУ В АРК М.СІМФЕРОПОЛЬ</v>
          </cell>
        </row>
        <row r="3092">
          <cell r="A3092">
            <v>384191</v>
          </cell>
          <cell r="B3092">
            <v>300465</v>
          </cell>
          <cell r="D3092">
            <v>0</v>
          </cell>
          <cell r="E3092">
            <v>6</v>
          </cell>
          <cell r="F3092">
            <v>0</v>
          </cell>
          <cell r="G3092" t="str">
            <v>6</v>
          </cell>
          <cell r="H3092">
            <v>610</v>
          </cell>
          <cell r="I3092" t="str">
            <v>ФБІЛОГІРСЬКЕ ВІДДІЛ ВАТОЩАД М.БІЛОГІРС</v>
          </cell>
          <cell r="J3092" t="str">
            <v>ФБілогірське відділеВАТОщад</v>
          </cell>
          <cell r="K3092" t="str">
            <v>ULLJ</v>
          </cell>
          <cell r="L3092" t="str">
            <v>ULLA</v>
          </cell>
          <cell r="M3092">
            <v>11</v>
          </cell>
          <cell r="N3092">
            <v>26</v>
          </cell>
          <cell r="O3092" t="str">
            <v>ГУ НБУ В АРК М.СІМФЕРОПОЛЬ</v>
          </cell>
        </row>
        <row r="3093">
          <cell r="A3093">
            <v>384209</v>
          </cell>
          <cell r="B3093">
            <v>300465</v>
          </cell>
          <cell r="D3093">
            <v>0</v>
          </cell>
          <cell r="E3093">
            <v>6</v>
          </cell>
          <cell r="F3093">
            <v>0</v>
          </cell>
          <cell r="G3093" t="str">
            <v>6</v>
          </cell>
          <cell r="H3093">
            <v>621</v>
          </cell>
          <cell r="I3093" t="str">
            <v>ФСОВЄТСЬКЕ ВІДДІЛЕН ВАТОЩАД СМТ.СОВЄТС</v>
          </cell>
          <cell r="J3093" t="str">
            <v>ФСовєтське відділеннВАТОщад</v>
          </cell>
          <cell r="K3093" t="str">
            <v>ULLU</v>
          </cell>
          <cell r="L3093" t="str">
            <v>ULLA</v>
          </cell>
          <cell r="M3093">
            <v>11</v>
          </cell>
          <cell r="N3093">
            <v>26</v>
          </cell>
          <cell r="O3093" t="str">
            <v>ГУ НБУ В АРК М.СІМФЕРОПОЛЬ</v>
          </cell>
        </row>
        <row r="3094">
          <cell r="A3094">
            <v>384298</v>
          </cell>
          <cell r="B3094">
            <v>300465</v>
          </cell>
          <cell r="D3094">
            <v>0</v>
          </cell>
          <cell r="E3094">
            <v>6</v>
          </cell>
          <cell r="F3094">
            <v>0</v>
          </cell>
          <cell r="G3094" t="str">
            <v>6</v>
          </cell>
          <cell r="H3094">
            <v>620</v>
          </cell>
          <cell r="I3094" t="str">
            <v>ФКІРОВСЬКЕ ВІДДІЛЕН ВАТОЩАД СМТ.КІРОВС</v>
          </cell>
          <cell r="J3094" t="str">
            <v>ФКіровське відділеннВАТОщад</v>
          </cell>
          <cell r="K3094" t="str">
            <v>ULLT</v>
          </cell>
          <cell r="L3094" t="str">
            <v>ULLA</v>
          </cell>
          <cell r="M3094">
            <v>11</v>
          </cell>
          <cell r="N3094">
            <v>26</v>
          </cell>
          <cell r="O3094" t="str">
            <v>ГУ НБУ В АРК М.СІМФЕРОПОЛЬ</v>
          </cell>
        </row>
        <row r="3095">
          <cell r="A3095">
            <v>384414</v>
          </cell>
          <cell r="B3095">
            <v>324742</v>
          </cell>
          <cell r="D3095">
            <v>0</v>
          </cell>
          <cell r="E3095">
            <v>215</v>
          </cell>
          <cell r="F3095">
            <v>0</v>
          </cell>
          <cell r="G3095" t="str">
            <v>8</v>
          </cell>
          <cell r="H3095">
            <v>785</v>
          </cell>
          <cell r="I3095" t="str">
            <v>КЕРЧЕНСЬКА ФВАТ БАНК "МОРСЬКИЙ" М.КЕРЧ</v>
          </cell>
          <cell r="J3095" t="str">
            <v>Керчен ФВАТ Банк "Морський"</v>
          </cell>
          <cell r="K3095" t="str">
            <v>ULXE</v>
          </cell>
          <cell r="L3095" t="str">
            <v>ULXE</v>
          </cell>
          <cell r="M3095">
            <v>11</v>
          </cell>
          <cell r="N3095">
            <v>11</v>
          </cell>
          <cell r="O3095" t="str">
            <v>ГУ НБУ В АРК М.СІМФЕРОПОЛЬ</v>
          </cell>
        </row>
        <row r="3096">
          <cell r="A3096">
            <v>384436</v>
          </cell>
          <cell r="B3096">
            <v>305299</v>
          </cell>
          <cell r="D3096">
            <v>0</v>
          </cell>
          <cell r="E3096">
            <v>46</v>
          </cell>
          <cell r="F3096">
            <v>0</v>
          </cell>
          <cell r="G3096" t="str">
            <v>A</v>
          </cell>
          <cell r="H3096">
            <v>716</v>
          </cell>
          <cell r="I3096" t="str">
            <v>Ф-Я КРИМ.РУ ПРИВАТБАНКУ,М.СІМФЕРОПОЛЬ</v>
          </cell>
          <cell r="J3096" t="str">
            <v>Ф-я Крим.РУ ПриватБанку</v>
          </cell>
          <cell r="K3096" t="str">
            <v>ULKF</v>
          </cell>
          <cell r="L3096" t="str">
            <v>ULKF</v>
          </cell>
          <cell r="M3096">
            <v>11</v>
          </cell>
          <cell r="N3096">
            <v>3</v>
          </cell>
          <cell r="O3096" t="str">
            <v>ГУ НБУ В АРК М.СІМФЕРОПОЛЬ</v>
          </cell>
        </row>
        <row r="3097">
          <cell r="A3097">
            <v>384481</v>
          </cell>
          <cell r="B3097">
            <v>351878</v>
          </cell>
          <cell r="D3097">
            <v>0</v>
          </cell>
          <cell r="E3097">
            <v>135</v>
          </cell>
          <cell r="F3097">
            <v>0</v>
          </cell>
          <cell r="G3097" t="str">
            <v>8</v>
          </cell>
          <cell r="H3097">
            <v>795</v>
          </cell>
          <cell r="I3097" t="str">
            <v>КРИМ.Ф-Я ВАТ "ІНПРОМБАНК" М.ФЕОДОСІЯ</v>
          </cell>
          <cell r="J3097" t="str">
            <v>КФ ВАТ"Інпромбанк",Феодосія</v>
          </cell>
          <cell r="K3097" t="str">
            <v>ULXJ</v>
          </cell>
          <cell r="L3097" t="str">
            <v>ULXJ</v>
          </cell>
          <cell r="M3097">
            <v>11</v>
          </cell>
          <cell r="N3097">
            <v>20</v>
          </cell>
          <cell r="O3097" t="str">
            <v>ГУ НБУ В АРК М.СІМФЕРОПОЛЬ</v>
          </cell>
        </row>
        <row r="3098">
          <cell r="A3098">
            <v>384492</v>
          </cell>
          <cell r="B3098">
            <v>300926</v>
          </cell>
          <cell r="D3098">
            <v>0</v>
          </cell>
          <cell r="E3098">
            <v>899</v>
          </cell>
          <cell r="F3098">
            <v>0</v>
          </cell>
          <cell r="G3098" t="str">
            <v>8</v>
          </cell>
          <cell r="H3098">
            <v>800</v>
          </cell>
          <cell r="I3098" t="str">
            <v>ДРУГА СЕВАСТОПОЛЬСЬКА ФАТ "УФГ"</v>
          </cell>
          <cell r="J3098" t="str">
            <v>Друга Севастопол. ФАТ "УФГ"</v>
          </cell>
          <cell r="K3098" t="str">
            <v>ULW2</v>
          </cell>
          <cell r="L3098" t="str">
            <v>U1WF</v>
          </cell>
          <cell r="M3098">
            <v>11</v>
          </cell>
          <cell r="N3098">
            <v>26</v>
          </cell>
          <cell r="O3098" t="str">
            <v>ГУ НБУ В АРК М.СІМФЕРОПОЛЬ</v>
          </cell>
        </row>
        <row r="3099">
          <cell r="A3099">
            <v>384522</v>
          </cell>
          <cell r="B3099">
            <v>328209</v>
          </cell>
          <cell r="D3099">
            <v>0</v>
          </cell>
          <cell r="E3099">
            <v>106</v>
          </cell>
          <cell r="F3099">
            <v>0</v>
          </cell>
          <cell r="G3099" t="str">
            <v>8</v>
          </cell>
          <cell r="H3099">
            <v>796</v>
          </cell>
          <cell r="I3099" t="str">
            <v>ФІЛІЯ АБ "ПІВДЕННИЙ" В М. ЯЛТА</v>
          </cell>
          <cell r="J3099" t="str">
            <v>ФАБ "ПІВДЕННИЙ" в м. Ялта</v>
          </cell>
          <cell r="K3099" t="str">
            <v>ULXK</v>
          </cell>
          <cell r="L3099" t="str">
            <v>ULXK</v>
          </cell>
          <cell r="M3099">
            <v>11</v>
          </cell>
          <cell r="N3099">
            <v>15</v>
          </cell>
          <cell r="O3099" t="str">
            <v>ГУ НБУ В АРК М.СІМФЕРОПОЛЬ</v>
          </cell>
        </row>
        <row r="3100">
          <cell r="A3100">
            <v>384544</v>
          </cell>
          <cell r="B3100">
            <v>300120</v>
          </cell>
          <cell r="D3100">
            <v>0</v>
          </cell>
          <cell r="E3100">
            <v>283</v>
          </cell>
          <cell r="F3100">
            <v>0</v>
          </cell>
          <cell r="G3100" t="str">
            <v>B</v>
          </cell>
          <cell r="H3100">
            <v>798</v>
          </cell>
          <cell r="I3100" t="str">
            <v>СФ-Я ЗАТ Б"ПЕТРОКОММЕРЦ-УК."М.СЕВАСТОП</v>
          </cell>
          <cell r="J3100" t="str">
            <v>СФ"БАНК ПЕТРОКОММЕРЦ-УКРАЇН</v>
          </cell>
          <cell r="K3100" t="str">
            <v>ULXO</v>
          </cell>
          <cell r="L3100" t="str">
            <v>ULXO</v>
          </cell>
          <cell r="M3100">
            <v>29</v>
          </cell>
          <cell r="N3100">
            <v>26</v>
          </cell>
          <cell r="O3100" t="str">
            <v>Севастополь</v>
          </cell>
        </row>
        <row r="3101">
          <cell r="A3101">
            <v>384555</v>
          </cell>
          <cell r="B3101">
            <v>324485</v>
          </cell>
          <cell r="D3101">
            <v>0</v>
          </cell>
          <cell r="E3101">
            <v>81</v>
          </cell>
          <cell r="F3101">
            <v>0</v>
          </cell>
          <cell r="G3101" t="str">
            <v>8</v>
          </cell>
          <cell r="H3101">
            <v>786</v>
          </cell>
          <cell r="I3101" t="str">
            <v>СФ ВАТ"ЄВР.БАНК РОЗВ.ТА ЗАОЩ."СІМФЕРОП</v>
          </cell>
          <cell r="J3101" t="str">
            <v>СФ ВАТ "ЄБРЗ" СІМФЕРОПОЛЬ</v>
          </cell>
          <cell r="K3101" t="str">
            <v>ULXF</v>
          </cell>
          <cell r="L3101" t="str">
            <v>ULXF</v>
          </cell>
          <cell r="M3101">
            <v>11</v>
          </cell>
          <cell r="N3101">
            <v>11</v>
          </cell>
          <cell r="O3101" t="str">
            <v>ГУ НБУ В АРК М.СІМФЕРОПОЛЬ</v>
          </cell>
        </row>
        <row r="3102">
          <cell r="A3102">
            <v>384577</v>
          </cell>
          <cell r="B3102">
            <v>384577</v>
          </cell>
          <cell r="C3102" t="str">
            <v>АКБ ЧБРР М.СІМФЕРОПОЛЬ</v>
          </cell>
          <cell r="D3102">
            <v>284</v>
          </cell>
          <cell r="E3102">
            <v>284</v>
          </cell>
          <cell r="F3102">
            <v>0</v>
          </cell>
          <cell r="G3102" t="str">
            <v>8</v>
          </cell>
          <cell r="H3102">
            <v>775</v>
          </cell>
          <cell r="I3102" t="str">
            <v>АКБ"ЧЕРН.БАНК РОЗВ.ТА РЕК."М.СІМФЕРОП.</v>
          </cell>
          <cell r="J3102" t="str">
            <v>АКБ ЧБРР М.СІМФЕРОПОЛЬ</v>
          </cell>
          <cell r="K3102" t="str">
            <v>ULKZ</v>
          </cell>
          <cell r="L3102" t="str">
            <v>ULKZ</v>
          </cell>
          <cell r="M3102">
            <v>11</v>
          </cell>
          <cell r="N3102">
            <v>11</v>
          </cell>
          <cell r="O3102" t="str">
            <v>ГУ НБУ В АРК М.СІМФЕРОПОЛЬ</v>
          </cell>
        </row>
        <row r="3103">
          <cell r="A3103">
            <v>384618</v>
          </cell>
          <cell r="B3103">
            <v>321767</v>
          </cell>
          <cell r="D3103">
            <v>0</v>
          </cell>
          <cell r="E3103">
            <v>42</v>
          </cell>
          <cell r="F3103">
            <v>0</v>
          </cell>
          <cell r="G3103" t="str">
            <v>B</v>
          </cell>
          <cell r="H3103">
            <v>776</v>
          </cell>
          <cell r="I3103" t="str">
            <v>КРИМСЬКА Ф ВАТ ВТБ БАНК, СІМФЕРОПОЛЬ</v>
          </cell>
          <cell r="J3103" t="str">
            <v>Кримська філія ВАТ ВТБ Банк</v>
          </cell>
          <cell r="K3103" t="str">
            <v>ULXC</v>
          </cell>
          <cell r="L3103" t="str">
            <v>ULXC</v>
          </cell>
          <cell r="M3103">
            <v>11</v>
          </cell>
          <cell r="N3103">
            <v>26</v>
          </cell>
          <cell r="O3103" t="str">
            <v>ГУ НБУ В АРК М.СІМФЕРОПОЛЬ</v>
          </cell>
        </row>
        <row r="3104">
          <cell r="A3104">
            <v>384652</v>
          </cell>
          <cell r="B3104">
            <v>328209</v>
          </cell>
          <cell r="D3104">
            <v>0</v>
          </cell>
          <cell r="E3104">
            <v>106</v>
          </cell>
          <cell r="F3104">
            <v>0</v>
          </cell>
          <cell r="G3104" t="str">
            <v>8</v>
          </cell>
          <cell r="H3104">
            <v>826</v>
          </cell>
          <cell r="I3104" t="str">
            <v>ФІЛІЯ АБ "ПІВДЕННИЙ" М.СІМФЕРОПОЛЬ</v>
          </cell>
          <cell r="J3104" t="str">
            <v>ФАБ "ПІВДЕННИЙ",Сімферополь</v>
          </cell>
          <cell r="K3104" t="str">
            <v>ULXP</v>
          </cell>
          <cell r="L3104" t="str">
            <v>ULXP</v>
          </cell>
          <cell r="M3104">
            <v>11</v>
          </cell>
          <cell r="N3104">
            <v>15</v>
          </cell>
          <cell r="O3104" t="str">
            <v>ГУ НБУ В АРК М.СІМФЕРОПОЛЬ</v>
          </cell>
        </row>
        <row r="3105">
          <cell r="A3105">
            <v>384674</v>
          </cell>
          <cell r="B3105">
            <v>322959</v>
          </cell>
          <cell r="D3105">
            <v>0</v>
          </cell>
          <cell r="E3105">
            <v>262</v>
          </cell>
          <cell r="F3105">
            <v>0</v>
          </cell>
          <cell r="G3105" t="str">
            <v>8</v>
          </cell>
          <cell r="H3105">
            <v>802</v>
          </cell>
          <cell r="I3105" t="str">
            <v>КРИМ.Ф-Я АБ"ЕКСПРЕС-БАНК"М.СІМФЕРОПОЛЬ</v>
          </cell>
          <cell r="J3105" t="str">
            <v>Кримська філія АБ "Експр-Б"</v>
          </cell>
          <cell r="K3105" t="str">
            <v>ULIJ</v>
          </cell>
          <cell r="L3105" t="str">
            <v>ULIJ</v>
          </cell>
          <cell r="M3105">
            <v>11</v>
          </cell>
          <cell r="N3105">
            <v>26</v>
          </cell>
          <cell r="O3105" t="str">
            <v>ГУ НБУ В АРК М.СІМФЕРОПОЛЬ</v>
          </cell>
        </row>
        <row r="3106">
          <cell r="A3106">
            <v>384685</v>
          </cell>
          <cell r="B3106">
            <v>300658</v>
          </cell>
          <cell r="D3106">
            <v>0</v>
          </cell>
          <cell r="E3106">
            <v>251</v>
          </cell>
          <cell r="F3106">
            <v>0</v>
          </cell>
          <cell r="G3106" t="str">
            <v>B</v>
          </cell>
          <cell r="H3106">
            <v>760</v>
          </cell>
          <cell r="I3106" t="str">
            <v>ФВАТ"ПІРЕУС БАНК МКБ"КРД"М.СІМФЕРОПОЛЬ</v>
          </cell>
          <cell r="J3106" t="str">
            <v>ФВАТ"ПІРЕУС БАНК МКБ""КРД"</v>
          </cell>
          <cell r="K3106" t="str">
            <v>ULKQ</v>
          </cell>
          <cell r="L3106" t="str">
            <v>ULKQ</v>
          </cell>
          <cell r="M3106">
            <v>11</v>
          </cell>
          <cell r="N3106">
            <v>26</v>
          </cell>
          <cell r="O3106" t="str">
            <v>ГУ НБУ В АРК М.СІМФЕРОПОЛЬ</v>
          </cell>
        </row>
        <row r="3107">
          <cell r="A3107">
            <v>384704</v>
          </cell>
          <cell r="B3107">
            <v>353489</v>
          </cell>
          <cell r="D3107">
            <v>0</v>
          </cell>
          <cell r="E3107">
            <v>133</v>
          </cell>
          <cell r="F3107">
            <v>0</v>
          </cell>
          <cell r="G3107" t="str">
            <v>B</v>
          </cell>
          <cell r="H3107">
            <v>815</v>
          </cell>
          <cell r="I3107" t="str">
            <v>КРИМСЬКА ФІЛІЯ АБ "ПРИВАТІНВЕСТ"</v>
          </cell>
          <cell r="J3107" t="str">
            <v>Кримська філ.Приватінвест</v>
          </cell>
          <cell r="K3107" t="str">
            <v>ULXR</v>
          </cell>
          <cell r="L3107" t="str">
            <v>ULXR</v>
          </cell>
          <cell r="M3107">
            <v>11</v>
          </cell>
          <cell r="N3107">
            <v>24</v>
          </cell>
          <cell r="O3107" t="str">
            <v>ГУ НБУ В АРК М.СІМФЕРОПОЛЬ</v>
          </cell>
        </row>
        <row r="3108">
          <cell r="A3108">
            <v>384715</v>
          </cell>
          <cell r="B3108">
            <v>320702</v>
          </cell>
          <cell r="D3108">
            <v>0</v>
          </cell>
          <cell r="E3108">
            <v>277</v>
          </cell>
          <cell r="F3108">
            <v>0</v>
          </cell>
          <cell r="G3108" t="str">
            <v>8</v>
          </cell>
          <cell r="H3108">
            <v>731</v>
          </cell>
          <cell r="I3108" t="str">
            <v>ФАКБ "НАЦІОНАЛЬНИЙ КРЕДИТ" В М.ЯЛТА</v>
          </cell>
          <cell r="J3108" t="str">
            <v>ФАКБ "НК" в м.Ялта</v>
          </cell>
          <cell r="K3108" t="str">
            <v>ULXG</v>
          </cell>
          <cell r="L3108" t="str">
            <v>ULXG</v>
          </cell>
          <cell r="M3108">
            <v>11</v>
          </cell>
          <cell r="N3108">
            <v>26</v>
          </cell>
          <cell r="O3108" t="str">
            <v>ГУ НБУ В АРК М.СІМФЕРОПОЛЬ</v>
          </cell>
        </row>
        <row r="3109">
          <cell r="A3109">
            <v>384737</v>
          </cell>
          <cell r="B3109">
            <v>320940</v>
          </cell>
          <cell r="D3109">
            <v>0</v>
          </cell>
          <cell r="E3109">
            <v>43</v>
          </cell>
          <cell r="F3109">
            <v>0</v>
          </cell>
          <cell r="G3109" t="str">
            <v>8</v>
          </cell>
          <cell r="H3109">
            <v>805</v>
          </cell>
          <cell r="I3109" t="str">
            <v>СІМФЕР.ФАБ "АВТОЗАЗБАНК" М.СІМФЕРОПОЛЬ</v>
          </cell>
          <cell r="J3109" t="str">
            <v>Сімфероп.Ф АБ "АвтоЗАЗбанк"</v>
          </cell>
          <cell r="K3109" t="str">
            <v>ULXS</v>
          </cell>
          <cell r="L3109" t="str">
            <v>ULXS</v>
          </cell>
          <cell r="M3109">
            <v>11</v>
          </cell>
          <cell r="N3109">
            <v>26</v>
          </cell>
          <cell r="O3109" t="str">
            <v>ГУ НБУ В АРК М.СІМФЕРОПОЛЬ</v>
          </cell>
        </row>
        <row r="3110">
          <cell r="A3110">
            <v>384748</v>
          </cell>
          <cell r="B3110">
            <v>328168</v>
          </cell>
          <cell r="D3110">
            <v>0</v>
          </cell>
          <cell r="E3110">
            <v>105</v>
          </cell>
          <cell r="F3110">
            <v>0</v>
          </cell>
          <cell r="G3110" t="str">
            <v>B</v>
          </cell>
          <cell r="H3110">
            <v>789</v>
          </cell>
          <cell r="I3110" t="str">
            <v>ФІЛІЯ ВАТ "МТБ" У М.СІМФЕРОПОЛІ</v>
          </cell>
          <cell r="J3110" t="str">
            <v>ФВАТ "МТБ", СІМФЕРОПОЛЬ</v>
          </cell>
          <cell r="K3110" t="str">
            <v>ULXI</v>
          </cell>
          <cell r="L3110" t="str">
            <v>ULXI</v>
          </cell>
          <cell r="M3110">
            <v>11</v>
          </cell>
          <cell r="N3110">
            <v>15</v>
          </cell>
          <cell r="O3110" t="str">
            <v>ГУ НБУ В АРК М.СІМФЕРОПОЛЬ</v>
          </cell>
        </row>
        <row r="3111">
          <cell r="A3111">
            <v>384760</v>
          </cell>
          <cell r="B3111">
            <v>300926</v>
          </cell>
          <cell r="D3111">
            <v>0</v>
          </cell>
          <cell r="E3111">
            <v>899</v>
          </cell>
          <cell r="F3111">
            <v>0</v>
          </cell>
          <cell r="G3111" t="str">
            <v>8</v>
          </cell>
          <cell r="H3111">
            <v>808</v>
          </cell>
          <cell r="I3111" t="str">
            <v>КРИМСЬКА ФІЛІЯ АТ "УФГ"</v>
          </cell>
          <cell r="J3111" t="str">
            <v>КРИМСЬКА ФІЛІЯ АТ "УФГ"</v>
          </cell>
          <cell r="K3111" t="str">
            <v>ULW4</v>
          </cell>
          <cell r="L3111" t="str">
            <v>U1WF</v>
          </cell>
          <cell r="M3111">
            <v>11</v>
          </cell>
          <cell r="N3111">
            <v>26</v>
          </cell>
          <cell r="O3111" t="str">
            <v>ГУ НБУ В АРК М.СІМФЕРОПОЛЬ</v>
          </cell>
        </row>
        <row r="3112">
          <cell r="A3112">
            <v>384782</v>
          </cell>
          <cell r="B3112">
            <v>300142</v>
          </cell>
          <cell r="D3112">
            <v>0</v>
          </cell>
          <cell r="E3112">
            <v>18</v>
          </cell>
          <cell r="F3112">
            <v>0</v>
          </cell>
          <cell r="G3112" t="str">
            <v>8</v>
          </cell>
          <cell r="H3112">
            <v>839</v>
          </cell>
          <cell r="I3112" t="str">
            <v>СІМФЕРОП.ФАТ"УКРІНБАНК" М.СІМФЕРОПОЛЬ</v>
          </cell>
          <cell r="J3112" t="str">
            <v>Сімфероп. ФАТ"Укрінбанк"</v>
          </cell>
          <cell r="K3112" t="str">
            <v>ULXV</v>
          </cell>
          <cell r="L3112" t="str">
            <v>ULXV</v>
          </cell>
          <cell r="M3112">
            <v>11</v>
          </cell>
          <cell r="N3112">
            <v>26</v>
          </cell>
          <cell r="O3112" t="str">
            <v>ГУ НБУ В АРК М.СІМФЕРОПОЛЬ</v>
          </cell>
        </row>
        <row r="3113">
          <cell r="A3113">
            <v>384793</v>
          </cell>
          <cell r="B3113">
            <v>319092</v>
          </cell>
          <cell r="D3113">
            <v>0</v>
          </cell>
          <cell r="E3113">
            <v>280</v>
          </cell>
          <cell r="F3113">
            <v>0</v>
          </cell>
          <cell r="G3113" t="str">
            <v>B</v>
          </cell>
          <cell r="H3113">
            <v>814</v>
          </cell>
          <cell r="I3113" t="str">
            <v>СІМФ.Ф-ЯАБ"КИЇВСЬКА РУСЬ"М.СІМФЕРОПОЛЬ</v>
          </cell>
          <cell r="J3113" t="str">
            <v>Сімфероп.ФАБ"КИЇВСЬКА РУСЬ"</v>
          </cell>
          <cell r="K3113" t="str">
            <v>ULNC</v>
          </cell>
          <cell r="L3113" t="str">
            <v>ULNC</v>
          </cell>
          <cell r="M3113">
            <v>11</v>
          </cell>
          <cell r="N3113">
            <v>26</v>
          </cell>
          <cell r="O3113" t="str">
            <v>ГУ НБУ В АРК М.СІМФЕРОПОЛЬ</v>
          </cell>
        </row>
        <row r="3114">
          <cell r="A3114">
            <v>384812</v>
          </cell>
          <cell r="B3114">
            <v>300131</v>
          </cell>
          <cell r="D3114">
            <v>0</v>
          </cell>
          <cell r="E3114">
            <v>17</v>
          </cell>
          <cell r="F3114">
            <v>0</v>
          </cell>
          <cell r="G3114" t="str">
            <v>8</v>
          </cell>
          <cell r="H3114">
            <v>842</v>
          </cell>
          <cell r="I3114" t="str">
            <v>СЕВАСТ Ф ВАТ "Б"ФІН ТА КР" М.СЕВАСТОП</v>
          </cell>
          <cell r="J3114" t="str">
            <v>Севаст.Ф. ВАТ "Б."Ф.та Кр."</v>
          </cell>
          <cell r="K3114" t="str">
            <v>ULNE</v>
          </cell>
          <cell r="L3114" t="str">
            <v>ULNE</v>
          </cell>
          <cell r="M3114">
            <v>29</v>
          </cell>
          <cell r="N3114">
            <v>26</v>
          </cell>
          <cell r="O3114" t="str">
            <v>Севастополь</v>
          </cell>
        </row>
        <row r="3115">
          <cell r="A3115">
            <v>384823</v>
          </cell>
          <cell r="B3115">
            <v>320003</v>
          </cell>
          <cell r="D3115">
            <v>0</v>
          </cell>
          <cell r="E3115">
            <v>225</v>
          </cell>
          <cell r="F3115">
            <v>0</v>
          </cell>
          <cell r="G3115" t="str">
            <v>B</v>
          </cell>
          <cell r="H3115">
            <v>827</v>
          </cell>
          <cell r="I3115" t="str">
            <v>Ф ВАТ КБ"НАДРА"КРИМ.РУ М.СІМФЕРОПОЛЬ</v>
          </cell>
          <cell r="J3115" t="str">
            <v>ВАТКБ"Надра"Кримське РУ</v>
          </cell>
          <cell r="K3115" t="str">
            <v>ULNF</v>
          </cell>
          <cell r="L3115" t="str">
            <v>ULNF</v>
          </cell>
          <cell r="M3115">
            <v>11</v>
          </cell>
          <cell r="N3115">
            <v>26</v>
          </cell>
          <cell r="O3115" t="str">
            <v>ГУ НБУ В АРК М.СІМФЕРОПОЛЬ</v>
          </cell>
        </row>
        <row r="3116">
          <cell r="A3116">
            <v>384834</v>
          </cell>
          <cell r="B3116">
            <v>321228</v>
          </cell>
          <cell r="D3116">
            <v>0</v>
          </cell>
          <cell r="E3116">
            <v>68</v>
          </cell>
          <cell r="F3116">
            <v>0</v>
          </cell>
          <cell r="G3116" t="str">
            <v>8</v>
          </cell>
          <cell r="H3116">
            <v>828</v>
          </cell>
          <cell r="I3116" t="str">
            <v>КРИМ РДТОВ"УКРПРОМБАНК", М.СЕВАСТОПОЛЬ</v>
          </cell>
          <cell r="J3116" t="str">
            <v>КримРДТОВ "Укрпромбанк"</v>
          </cell>
          <cell r="K3116" t="str">
            <v>ULNK</v>
          </cell>
          <cell r="L3116" t="str">
            <v>ULNK</v>
          </cell>
          <cell r="M3116">
            <v>29</v>
          </cell>
          <cell r="N3116">
            <v>26</v>
          </cell>
          <cell r="O3116" t="str">
            <v>Севастополь</v>
          </cell>
        </row>
        <row r="3117">
          <cell r="A3117">
            <v>384845</v>
          </cell>
          <cell r="B3117">
            <v>300614</v>
          </cell>
          <cell r="D3117">
            <v>0</v>
          </cell>
          <cell r="E3117">
            <v>171</v>
          </cell>
          <cell r="F3117">
            <v>0</v>
          </cell>
          <cell r="G3117" t="str">
            <v>8</v>
          </cell>
          <cell r="H3117">
            <v>803</v>
          </cell>
          <cell r="I3117" t="str">
            <v>ФІЛ.КР.ДИР.АТ"ІНДЕКС-БАНК" М.СІМФЕРОП.</v>
          </cell>
          <cell r="J3117" t="str">
            <v>ФКД.ІНДЕКС-БАНКм.Сімферопол</v>
          </cell>
          <cell r="K3117" t="str">
            <v>ULNL</v>
          </cell>
          <cell r="L3117" t="str">
            <v>ULNL</v>
          </cell>
          <cell r="M3117">
            <v>11</v>
          </cell>
          <cell r="N3117">
            <v>26</v>
          </cell>
          <cell r="O3117" t="str">
            <v>ГУ НБУ В АРК М.СІМФЕРОПОЛЬ</v>
          </cell>
        </row>
        <row r="3118">
          <cell r="A3118">
            <v>384867</v>
          </cell>
          <cell r="B3118">
            <v>321228</v>
          </cell>
          <cell r="D3118">
            <v>0</v>
          </cell>
          <cell r="E3118">
            <v>68</v>
          </cell>
          <cell r="F3118">
            <v>0</v>
          </cell>
          <cell r="G3118" t="str">
            <v>8</v>
          </cell>
          <cell r="H3118">
            <v>821</v>
          </cell>
          <cell r="I3118" t="str">
            <v>СІМФ.Ф.ТОВ"УКРПРОМБАНК",М.СІМФЕРОПОЛЬ</v>
          </cell>
          <cell r="J3118" t="str">
            <v>Сімфероп.ФТОВ"Укрпромбанк"</v>
          </cell>
          <cell r="K3118" t="str">
            <v>ULNV</v>
          </cell>
          <cell r="L3118" t="str">
            <v>ULNV</v>
          </cell>
          <cell r="M3118">
            <v>11</v>
          </cell>
          <cell r="N3118">
            <v>26</v>
          </cell>
          <cell r="O3118" t="str">
            <v>ГУ НБУ В АРК М.СІМФЕРОПОЛЬ</v>
          </cell>
        </row>
        <row r="3119">
          <cell r="A3119">
            <v>384878</v>
          </cell>
          <cell r="B3119">
            <v>322313</v>
          </cell>
          <cell r="D3119">
            <v>0</v>
          </cell>
          <cell r="E3119">
            <v>2</v>
          </cell>
          <cell r="F3119">
            <v>0</v>
          </cell>
          <cell r="G3119" t="str">
            <v>2</v>
          </cell>
          <cell r="H3119">
            <v>201</v>
          </cell>
          <cell r="I3119" t="str">
            <v>Ф-Я ВАТ "УКРЕКСІМБАНК", М.АРМЯНСК</v>
          </cell>
          <cell r="J3119" t="str">
            <v>Ф-я Укрексімбанк, Армянськ</v>
          </cell>
          <cell r="K3119" t="str">
            <v>ULGC</v>
          </cell>
          <cell r="L3119" t="str">
            <v>ULGC</v>
          </cell>
          <cell r="M3119">
            <v>11</v>
          </cell>
          <cell r="N3119">
            <v>26</v>
          </cell>
          <cell r="O3119" t="str">
            <v>ГУ НБУ В АРК М.СІМФЕРОПОЛЬ</v>
          </cell>
        </row>
        <row r="3120">
          <cell r="A3120">
            <v>384889</v>
          </cell>
          <cell r="B3120">
            <v>300131</v>
          </cell>
          <cell r="D3120">
            <v>0</v>
          </cell>
          <cell r="E3120">
            <v>17</v>
          </cell>
          <cell r="F3120">
            <v>0</v>
          </cell>
          <cell r="G3120" t="str">
            <v>8</v>
          </cell>
          <cell r="H3120">
            <v>793</v>
          </cell>
          <cell r="I3120" t="str">
            <v>Ф КРУ ВАТ"Б"ФІНАНСИ ТА КРЕДИТ М.СІМФЕ</v>
          </cell>
          <cell r="J3120" t="str">
            <v>Ф"КРУ"ВАТ"Б"Фінанси та Кред</v>
          </cell>
          <cell r="K3120" t="str">
            <v>ULNI</v>
          </cell>
          <cell r="L3120" t="str">
            <v>ULNI</v>
          </cell>
          <cell r="M3120">
            <v>11</v>
          </cell>
          <cell r="N3120">
            <v>26</v>
          </cell>
          <cell r="O3120" t="str">
            <v>ГУ НБУ В АРК М.СІМФЕРОПОЛЬ</v>
          </cell>
        </row>
        <row r="3121">
          <cell r="A3121">
            <v>384890</v>
          </cell>
          <cell r="B3121">
            <v>322948</v>
          </cell>
          <cell r="D3121">
            <v>0</v>
          </cell>
          <cell r="E3121">
            <v>248</v>
          </cell>
          <cell r="F3121">
            <v>0</v>
          </cell>
          <cell r="G3121" t="str">
            <v>B</v>
          </cell>
          <cell r="H3121">
            <v>840</v>
          </cell>
          <cell r="I3121" t="str">
            <v>СІМФЕРОПОЛ.Ф АКБ "ФОРУМ" М.СІМФЕРОПОЛЬ</v>
          </cell>
          <cell r="J3121" t="str">
            <v>СімферопольськаФАКБ"Форум"</v>
          </cell>
          <cell r="K3121" t="str">
            <v>ULUD</v>
          </cell>
          <cell r="L3121" t="str">
            <v>ULUD</v>
          </cell>
          <cell r="M3121">
            <v>11</v>
          </cell>
          <cell r="N3121">
            <v>26</v>
          </cell>
          <cell r="O3121" t="str">
            <v>ГУ НБУ В АРК М.СІМФЕРОПОЛЬ</v>
          </cell>
        </row>
        <row r="3122">
          <cell r="A3122">
            <v>384919</v>
          </cell>
          <cell r="B3122">
            <v>328209</v>
          </cell>
          <cell r="D3122">
            <v>0</v>
          </cell>
          <cell r="E3122">
            <v>106</v>
          </cell>
          <cell r="F3122">
            <v>0</v>
          </cell>
          <cell r="G3122" t="str">
            <v>8</v>
          </cell>
          <cell r="H3122">
            <v>878</v>
          </cell>
          <cell r="I3122" t="str">
            <v>ФІЛІЯ АБ "ПІВДЕННИЙ" В М.СЕВАСТОПОЛЬ</v>
          </cell>
          <cell r="J3122" t="str">
            <v>ФАБ "ПІВДЕННИЙ" В М.СЕВАСТ.</v>
          </cell>
          <cell r="K3122" t="str">
            <v>ULUM</v>
          </cell>
          <cell r="L3122" t="str">
            <v>ULUM</v>
          </cell>
          <cell r="M3122">
            <v>29</v>
          </cell>
          <cell r="N3122">
            <v>15</v>
          </cell>
          <cell r="O3122" t="str">
            <v>Севастополь</v>
          </cell>
        </row>
        <row r="3123">
          <cell r="A3123">
            <v>384920</v>
          </cell>
          <cell r="B3123">
            <v>300647</v>
          </cell>
          <cell r="D3123">
            <v>0</v>
          </cell>
          <cell r="E3123">
            <v>288</v>
          </cell>
          <cell r="F3123">
            <v>0</v>
          </cell>
          <cell r="G3123" t="str">
            <v>8</v>
          </cell>
          <cell r="H3123">
            <v>866</v>
          </cell>
          <cell r="I3123" t="str">
            <v>Ф"КРИМ.ДИР."АБ"КЛІРИНГОВИЙ ДІМ" М.СИМФ</v>
          </cell>
          <cell r="J3123" t="str">
            <v>Ф"КР.Д" АБ"КЛІРИНГОВИЙ ДІМ"</v>
          </cell>
          <cell r="K3123" t="str">
            <v>ULUN</v>
          </cell>
          <cell r="L3123" t="str">
            <v>ULUN</v>
          </cell>
          <cell r="M3123">
            <v>11</v>
          </cell>
          <cell r="N3123">
            <v>26</v>
          </cell>
          <cell r="O3123" t="str">
            <v>ГУ НБУ В АРК М.СІМФЕРОПОЛЬ</v>
          </cell>
        </row>
        <row r="3124">
          <cell r="A3124">
            <v>384931</v>
          </cell>
          <cell r="B3124">
            <v>322948</v>
          </cell>
          <cell r="D3124">
            <v>0</v>
          </cell>
          <cell r="E3124">
            <v>248</v>
          </cell>
          <cell r="F3124">
            <v>0</v>
          </cell>
          <cell r="G3124" t="str">
            <v>B</v>
          </cell>
          <cell r="H3124">
            <v>883</v>
          </cell>
          <cell r="I3124" t="str">
            <v>СЕВАСТОПОЛ. ФАКБ "ФОРУМ" М.СЕВАСТОПОЛЬ</v>
          </cell>
          <cell r="J3124" t="str">
            <v>Севастопольська ФАКБ"Форум"</v>
          </cell>
          <cell r="K3124" t="str">
            <v>ULVB</v>
          </cell>
          <cell r="L3124" t="str">
            <v>ULVB</v>
          </cell>
          <cell r="M3124">
            <v>29</v>
          </cell>
          <cell r="N3124">
            <v>26</v>
          </cell>
          <cell r="O3124" t="str">
            <v>Севастополь</v>
          </cell>
        </row>
        <row r="3125">
          <cell r="A3125">
            <v>384942</v>
          </cell>
          <cell r="B3125">
            <v>300670</v>
          </cell>
          <cell r="D3125">
            <v>0</v>
          </cell>
          <cell r="E3125">
            <v>202</v>
          </cell>
          <cell r="F3125">
            <v>0</v>
          </cell>
          <cell r="G3125" t="str">
            <v>8</v>
          </cell>
          <cell r="H3125">
            <v>969</v>
          </cell>
          <cell r="I3125" t="str">
            <v>КРИМСЬКА ФВАТ КБ "ХРЕЩАТИК"СІМФЕРОПОЛЬ</v>
          </cell>
          <cell r="J3125" t="str">
            <v>КРИМСЬКА ФВАТ КБ "ХРЕЩАТИК"</v>
          </cell>
          <cell r="K3125" t="str">
            <v>ULUR</v>
          </cell>
          <cell r="L3125" t="str">
            <v>ULUR</v>
          </cell>
          <cell r="M3125">
            <v>11</v>
          </cell>
          <cell r="N3125">
            <v>26</v>
          </cell>
          <cell r="O3125" t="str">
            <v>ГУ НБУ В АРК М.СІМФЕРОПОЛЬ</v>
          </cell>
        </row>
        <row r="3126">
          <cell r="A3126">
            <v>384975</v>
          </cell>
          <cell r="B3126">
            <v>322711</v>
          </cell>
          <cell r="D3126">
            <v>0</v>
          </cell>
          <cell r="E3126">
            <v>238</v>
          </cell>
          <cell r="F3126">
            <v>0</v>
          </cell>
          <cell r="G3126" t="str">
            <v>8</v>
          </cell>
          <cell r="H3126">
            <v>412</v>
          </cell>
          <cell r="I3126" t="str">
            <v>СІМФ. ФІЛІЯ АБ "СИНТЕЗ", М.СІМФЕРОПОЛЬ</v>
          </cell>
          <cell r="J3126" t="str">
            <v>Сімфероп. Філія АБ "СИНТЕЗ"</v>
          </cell>
          <cell r="K3126" t="str">
            <v>ULUY</v>
          </cell>
          <cell r="L3126" t="str">
            <v>ULUY</v>
          </cell>
          <cell r="M3126">
            <v>11</v>
          </cell>
          <cell r="N3126">
            <v>26</v>
          </cell>
          <cell r="O3126" t="str">
            <v>ГУ НБУ В АРК М.СІМФЕРОПОЛЬ</v>
          </cell>
        </row>
        <row r="3127">
          <cell r="A3127">
            <v>384986</v>
          </cell>
          <cell r="B3127">
            <v>322313</v>
          </cell>
          <cell r="D3127">
            <v>0</v>
          </cell>
          <cell r="E3127">
            <v>2</v>
          </cell>
          <cell r="F3127">
            <v>0</v>
          </cell>
          <cell r="G3127" t="str">
            <v>2</v>
          </cell>
          <cell r="H3127">
            <v>208</v>
          </cell>
          <cell r="I3127" t="str">
            <v>Ф-Я ВАТ УКРЕКСІМБАНК, СЕВАСТОПОЛЬ</v>
          </cell>
          <cell r="J3127" t="str">
            <v>Ф-я Укрексімбанк, Севастоп</v>
          </cell>
          <cell r="K3127" t="str">
            <v>ULGB</v>
          </cell>
          <cell r="L3127" t="str">
            <v>ULGB</v>
          </cell>
          <cell r="M3127">
            <v>29</v>
          </cell>
          <cell r="N3127">
            <v>26</v>
          </cell>
          <cell r="O3127" t="str">
            <v>Севастополь</v>
          </cell>
        </row>
        <row r="3128">
          <cell r="A3128">
            <v>384997</v>
          </cell>
          <cell r="B3128">
            <v>321767</v>
          </cell>
          <cell r="D3128">
            <v>0</v>
          </cell>
          <cell r="E3128">
            <v>42</v>
          </cell>
          <cell r="F3128">
            <v>0</v>
          </cell>
          <cell r="G3128" t="str">
            <v>B</v>
          </cell>
          <cell r="H3128">
            <v>889</v>
          </cell>
          <cell r="I3128" t="str">
            <v>СЕВАСТОП. Ф ВАТ ВТБ БАНК, СЕВАСТОПОЛЬ</v>
          </cell>
          <cell r="J3128" t="str">
            <v>Севастоп. Ф ВАТ ВТБ БАНК</v>
          </cell>
          <cell r="K3128" t="str">
            <v>ULSD</v>
          </cell>
          <cell r="L3128" t="str">
            <v>ULSD</v>
          </cell>
          <cell r="M3128">
            <v>29</v>
          </cell>
          <cell r="N3128">
            <v>26</v>
          </cell>
          <cell r="O3128" t="str">
            <v>Севастополь</v>
          </cell>
        </row>
        <row r="3129">
          <cell r="A3129">
            <v>385015</v>
          </cell>
          <cell r="B3129">
            <v>300465</v>
          </cell>
          <cell r="D3129">
            <v>0</v>
          </cell>
          <cell r="E3129">
            <v>6</v>
          </cell>
          <cell r="F3129">
            <v>0</v>
          </cell>
          <cell r="G3129" t="str">
            <v>6</v>
          </cell>
          <cell r="H3129">
            <v>614</v>
          </cell>
          <cell r="I3129" t="str">
            <v>ФГОРОДОЦЬКЕ ВІДДІЛЕН ВАТОЩАД М.ГОРОДОК</v>
          </cell>
          <cell r="J3129" t="str">
            <v>ФГородоцьке відділенВАТОщад</v>
          </cell>
          <cell r="K3129" t="str">
            <v>UNLM</v>
          </cell>
          <cell r="L3129" t="str">
            <v>UNLA</v>
          </cell>
          <cell r="M3129">
            <v>13</v>
          </cell>
          <cell r="N3129">
            <v>26</v>
          </cell>
          <cell r="O3129" t="str">
            <v>Управління НБУ у Львівс.обл</v>
          </cell>
        </row>
        <row r="3130">
          <cell r="A3130">
            <v>385048</v>
          </cell>
          <cell r="B3130">
            <v>300465</v>
          </cell>
          <cell r="D3130">
            <v>0</v>
          </cell>
          <cell r="E3130">
            <v>6</v>
          </cell>
          <cell r="F3130">
            <v>0</v>
          </cell>
          <cell r="G3130" t="str">
            <v>6</v>
          </cell>
          <cell r="H3130">
            <v>604</v>
          </cell>
          <cell r="I3130" t="str">
            <v>ФЛЬВІВСЬКЕ МІСЬКЕ ВІДД ВАТОЩАД М.ЛЬВІВ</v>
          </cell>
          <cell r="J3130" t="str">
            <v>ФЛьвівське міське віВАТОщад</v>
          </cell>
          <cell r="K3130" t="str">
            <v>UNLC</v>
          </cell>
          <cell r="L3130" t="str">
            <v>UNLA</v>
          </cell>
          <cell r="M3130">
            <v>13</v>
          </cell>
          <cell r="N3130">
            <v>26</v>
          </cell>
          <cell r="O3130" t="str">
            <v>Управління НБУ у Львівс.обл</v>
          </cell>
        </row>
        <row r="3131">
          <cell r="A3131">
            <v>385082</v>
          </cell>
          <cell r="B3131">
            <v>300465</v>
          </cell>
          <cell r="D3131">
            <v>0</v>
          </cell>
          <cell r="E3131">
            <v>6</v>
          </cell>
          <cell r="F3131">
            <v>0</v>
          </cell>
          <cell r="G3131" t="str">
            <v>6</v>
          </cell>
          <cell r="H3131">
            <v>608</v>
          </cell>
          <cell r="I3131" t="str">
            <v>ФБОРИСЛАВСЬКЕ ВІДДІ ВАТОЩАД М.БОРИСЛАВ</v>
          </cell>
          <cell r="J3131" t="str">
            <v>ФБориславське відділВАТОщад</v>
          </cell>
          <cell r="K3131" t="str">
            <v>UNLG</v>
          </cell>
          <cell r="L3131" t="str">
            <v>UNLA</v>
          </cell>
          <cell r="M3131">
            <v>13</v>
          </cell>
          <cell r="N3131">
            <v>26</v>
          </cell>
          <cell r="O3131" t="str">
            <v>Управління НБУ у Львівс.обл</v>
          </cell>
        </row>
        <row r="3132">
          <cell r="A3132">
            <v>385093</v>
          </cell>
          <cell r="B3132">
            <v>300465</v>
          </cell>
          <cell r="D3132">
            <v>0</v>
          </cell>
          <cell r="E3132">
            <v>6</v>
          </cell>
          <cell r="F3132">
            <v>0</v>
          </cell>
          <cell r="G3132" t="str">
            <v>6</v>
          </cell>
          <cell r="H3132">
            <v>609</v>
          </cell>
          <cell r="I3132" t="str">
            <v>ФДРОГОБИЦЬКЕ ВІДДІЛ ВАТОЩАД М.ДРОГОБИЧ</v>
          </cell>
          <cell r="J3132" t="str">
            <v>ФДрогобицьке відділеВАТОщад</v>
          </cell>
          <cell r="K3132" t="str">
            <v>UNLH</v>
          </cell>
          <cell r="L3132" t="str">
            <v>UNLA</v>
          </cell>
          <cell r="M3132">
            <v>13</v>
          </cell>
          <cell r="N3132">
            <v>26</v>
          </cell>
          <cell r="O3132" t="str">
            <v>Управління НБУ у Львівс.обл</v>
          </cell>
        </row>
        <row r="3133">
          <cell r="A3133">
            <v>385101</v>
          </cell>
          <cell r="B3133">
            <v>300465</v>
          </cell>
          <cell r="D3133">
            <v>0</v>
          </cell>
          <cell r="E3133">
            <v>6</v>
          </cell>
          <cell r="F3133">
            <v>0</v>
          </cell>
          <cell r="G3133" t="str">
            <v>6</v>
          </cell>
          <cell r="H3133">
            <v>610</v>
          </cell>
          <cell r="I3133" t="str">
            <v>ФТРУСКАВЕЦЬКЕ ВІДДІ ВАТОЩАД М.ТРУСКАВЕ</v>
          </cell>
          <cell r="J3133" t="str">
            <v>ФТрускавецьке відділВАТОщад</v>
          </cell>
          <cell r="K3133" t="str">
            <v>UNLI</v>
          </cell>
          <cell r="L3133" t="str">
            <v>UNLA</v>
          </cell>
          <cell r="M3133">
            <v>13</v>
          </cell>
          <cell r="N3133">
            <v>26</v>
          </cell>
          <cell r="O3133" t="str">
            <v>Управління НБУ у Львівс.обл</v>
          </cell>
        </row>
        <row r="3134">
          <cell r="A3134">
            <v>385112</v>
          </cell>
          <cell r="B3134">
            <v>300465</v>
          </cell>
          <cell r="D3134">
            <v>0</v>
          </cell>
          <cell r="E3134">
            <v>6</v>
          </cell>
          <cell r="F3134">
            <v>0</v>
          </cell>
          <cell r="G3134" t="str">
            <v>6</v>
          </cell>
          <cell r="H3134">
            <v>611</v>
          </cell>
          <cell r="I3134" t="str">
            <v>ФЧЕРВОНОГРАДСЬКЕ ВІ ВАТОЩАД М.ЧЕРВОНОГ</v>
          </cell>
          <cell r="J3134" t="str">
            <v>ФЧервоноградське відВАТОщад</v>
          </cell>
          <cell r="K3134" t="str">
            <v>UNLJ</v>
          </cell>
          <cell r="L3134" t="str">
            <v>UNLA</v>
          </cell>
          <cell r="M3134">
            <v>13</v>
          </cell>
          <cell r="N3134">
            <v>26</v>
          </cell>
          <cell r="O3134" t="str">
            <v>Управління НБУ у Львівс.обл</v>
          </cell>
        </row>
        <row r="3135">
          <cell r="A3135">
            <v>385123</v>
          </cell>
          <cell r="B3135">
            <v>300465</v>
          </cell>
          <cell r="D3135">
            <v>0</v>
          </cell>
          <cell r="E3135">
            <v>6</v>
          </cell>
          <cell r="F3135">
            <v>0</v>
          </cell>
          <cell r="G3135" t="str">
            <v>6</v>
          </cell>
          <cell r="H3135">
            <v>612</v>
          </cell>
          <cell r="I3135" t="str">
            <v>ФБРОДІВСЬКЕ ВІДДІЛЕННЯ ВАТОЩАД М.БРОДИ</v>
          </cell>
          <cell r="J3135" t="str">
            <v>ФБродівське відділенВАТОщад</v>
          </cell>
          <cell r="K3135" t="str">
            <v>UNLK</v>
          </cell>
          <cell r="L3135" t="str">
            <v>UNLA</v>
          </cell>
          <cell r="M3135">
            <v>13</v>
          </cell>
          <cell r="N3135">
            <v>26</v>
          </cell>
          <cell r="O3135" t="str">
            <v>Управління НБУ у Львівс.обл</v>
          </cell>
        </row>
        <row r="3136">
          <cell r="A3136">
            <v>385134</v>
          </cell>
          <cell r="B3136">
            <v>300465</v>
          </cell>
          <cell r="D3136">
            <v>0</v>
          </cell>
          <cell r="E3136">
            <v>6</v>
          </cell>
          <cell r="F3136">
            <v>0</v>
          </cell>
          <cell r="G3136" t="str">
            <v>6</v>
          </cell>
          <cell r="H3136">
            <v>613</v>
          </cell>
          <cell r="I3136" t="str">
            <v>ФБУСЬКЕ ВІДДІЛЕННЯ № 6 ВАТОЩАД М.БУСЬК</v>
          </cell>
          <cell r="J3136" t="str">
            <v>ФБуське відділення №ВАТОщад</v>
          </cell>
          <cell r="K3136" t="str">
            <v>UNLL</v>
          </cell>
          <cell r="L3136" t="str">
            <v>UNLA</v>
          </cell>
          <cell r="M3136">
            <v>13</v>
          </cell>
          <cell r="N3136">
            <v>26</v>
          </cell>
          <cell r="O3136" t="str">
            <v>Управління НБУ у Львівс.обл</v>
          </cell>
        </row>
        <row r="3137">
          <cell r="A3137">
            <v>385145</v>
          </cell>
          <cell r="B3137">
            <v>300465</v>
          </cell>
          <cell r="D3137">
            <v>0</v>
          </cell>
          <cell r="E3137">
            <v>6</v>
          </cell>
          <cell r="F3137">
            <v>0</v>
          </cell>
          <cell r="G3137" t="str">
            <v>6</v>
          </cell>
          <cell r="H3137">
            <v>627</v>
          </cell>
          <cell r="I3137" t="str">
            <v>ФСОКАЛЬСЬКЕ ВІДДІЛЕНН ВАТОЩАД М.СОКАЛЬ</v>
          </cell>
          <cell r="J3137" t="str">
            <v>ФСокальське відділенВАТОщад</v>
          </cell>
          <cell r="K3137" t="str">
            <v>UNLZ</v>
          </cell>
          <cell r="L3137" t="str">
            <v>UNLA</v>
          </cell>
          <cell r="M3137">
            <v>13</v>
          </cell>
          <cell r="N3137">
            <v>26</v>
          </cell>
          <cell r="O3137" t="str">
            <v>Управління НБУ у Львівс.обл</v>
          </cell>
        </row>
        <row r="3138">
          <cell r="A3138">
            <v>385156</v>
          </cell>
          <cell r="B3138">
            <v>300465</v>
          </cell>
          <cell r="D3138">
            <v>0</v>
          </cell>
          <cell r="E3138">
            <v>6</v>
          </cell>
          <cell r="F3138">
            <v>0</v>
          </cell>
          <cell r="G3138" t="str">
            <v>6</v>
          </cell>
          <cell r="H3138">
            <v>628</v>
          </cell>
          <cell r="I3138" t="str">
            <v>ФСТАРОСАМБІРСЬКЕ ВІ ВАТОЩАД М.СТАРИЙ С</v>
          </cell>
          <cell r="J3138" t="str">
            <v>ФСтаросамбірське відВАТОщад</v>
          </cell>
          <cell r="K3138" t="str">
            <v>UNMA</v>
          </cell>
          <cell r="L3138" t="str">
            <v>UNLA</v>
          </cell>
          <cell r="M3138">
            <v>13</v>
          </cell>
          <cell r="N3138">
            <v>26</v>
          </cell>
          <cell r="O3138" t="str">
            <v>Управління НБУ у Львівс.обл</v>
          </cell>
        </row>
        <row r="3139">
          <cell r="A3139">
            <v>385167</v>
          </cell>
          <cell r="B3139">
            <v>300465</v>
          </cell>
          <cell r="D3139">
            <v>0</v>
          </cell>
          <cell r="E3139">
            <v>6</v>
          </cell>
          <cell r="F3139">
            <v>0</v>
          </cell>
          <cell r="G3139" t="str">
            <v>6</v>
          </cell>
          <cell r="H3139">
            <v>616</v>
          </cell>
          <cell r="I3139" t="str">
            <v>ФЖИДАЧІВСЬКЕ ВІДДІЛЕ ВАТОЩАД М.ЖИДАЧІВ</v>
          </cell>
          <cell r="J3139" t="str">
            <v>ФЖидачівське відділеВАТОщад</v>
          </cell>
          <cell r="K3139" t="str">
            <v>UNLO</v>
          </cell>
          <cell r="L3139" t="str">
            <v>UNLA</v>
          </cell>
          <cell r="M3139">
            <v>13</v>
          </cell>
          <cell r="N3139">
            <v>26</v>
          </cell>
          <cell r="O3139" t="str">
            <v>Управління НБУ у Львівс.обл</v>
          </cell>
        </row>
        <row r="3140">
          <cell r="A3140">
            <v>385178</v>
          </cell>
          <cell r="B3140">
            <v>300465</v>
          </cell>
          <cell r="D3140">
            <v>0</v>
          </cell>
          <cell r="E3140">
            <v>6</v>
          </cell>
          <cell r="F3140">
            <v>0</v>
          </cell>
          <cell r="G3140" t="str">
            <v>6</v>
          </cell>
          <cell r="H3140">
            <v>617</v>
          </cell>
          <cell r="I3140" t="str">
            <v>ФЗОЛОЧІВСЬКЕ ВІДДІЛЕ ВАТОЩАД М.ЗОЛОЧІВ</v>
          </cell>
          <cell r="J3140" t="str">
            <v>ФЗолочівське відділеВАТОщад</v>
          </cell>
          <cell r="K3140" t="str">
            <v>UNLP</v>
          </cell>
          <cell r="L3140" t="str">
            <v>UNLA</v>
          </cell>
          <cell r="M3140">
            <v>13</v>
          </cell>
          <cell r="N3140">
            <v>26</v>
          </cell>
          <cell r="O3140" t="str">
            <v>Управління НБУ у Львівс.обл</v>
          </cell>
        </row>
        <row r="3141">
          <cell r="A3141">
            <v>385189</v>
          </cell>
          <cell r="B3141">
            <v>300465</v>
          </cell>
          <cell r="D3141">
            <v>0</v>
          </cell>
          <cell r="E3141">
            <v>6</v>
          </cell>
          <cell r="F3141">
            <v>0</v>
          </cell>
          <cell r="G3141" t="str">
            <v>6</v>
          </cell>
          <cell r="H3141">
            <v>618</v>
          </cell>
          <cell r="I3141" t="str">
            <v>ФКАМ`ЯНКА-БУЗЬКЕ ВІ ВАТОЩАД М.КАМ`ЯНКА</v>
          </cell>
          <cell r="J3141" t="str">
            <v>ФКам`янка-Бузьке відВАТОщад</v>
          </cell>
          <cell r="K3141" t="str">
            <v>UNLQ</v>
          </cell>
          <cell r="L3141" t="str">
            <v>UNLA</v>
          </cell>
          <cell r="M3141">
            <v>13</v>
          </cell>
          <cell r="N3141">
            <v>26</v>
          </cell>
          <cell r="O3141" t="str">
            <v>Управління НБУ у Львівс.обл</v>
          </cell>
        </row>
        <row r="3142">
          <cell r="A3142">
            <v>385190</v>
          </cell>
          <cell r="B3142">
            <v>300465</v>
          </cell>
          <cell r="D3142">
            <v>0</v>
          </cell>
          <cell r="E3142">
            <v>6</v>
          </cell>
          <cell r="F3142">
            <v>0</v>
          </cell>
          <cell r="G3142" t="str">
            <v>6</v>
          </cell>
          <cell r="H3142">
            <v>619</v>
          </cell>
          <cell r="I3142" t="str">
            <v>ФМИКОЛАЇВСЬКЕ ВІДДІ ВАТОЩАД М.МИКОЛАЇВ</v>
          </cell>
          <cell r="J3142" t="str">
            <v>ФМиколаївське відділВАТОщад</v>
          </cell>
          <cell r="K3142" t="str">
            <v>UNLR</v>
          </cell>
          <cell r="L3142" t="str">
            <v>UNLA</v>
          </cell>
          <cell r="M3142">
            <v>13</v>
          </cell>
          <cell r="N3142">
            <v>26</v>
          </cell>
          <cell r="O3142" t="str">
            <v>Управління НБУ у Львівс.обл</v>
          </cell>
        </row>
        <row r="3143">
          <cell r="A3143">
            <v>385208</v>
          </cell>
          <cell r="B3143">
            <v>300465</v>
          </cell>
          <cell r="D3143">
            <v>0</v>
          </cell>
          <cell r="E3143">
            <v>6</v>
          </cell>
          <cell r="F3143">
            <v>0</v>
          </cell>
          <cell r="G3143" t="str">
            <v>6</v>
          </cell>
          <cell r="H3143">
            <v>620</v>
          </cell>
          <cell r="I3143" t="str">
            <v>ФМОСТИСЬКЕ ВІДДІЛЕН ВАТОЩАД М.МОСТИСЬК</v>
          </cell>
          <cell r="J3143" t="str">
            <v>ФМостиське відділеннВАТОщад</v>
          </cell>
          <cell r="K3143" t="str">
            <v>UNLS</v>
          </cell>
          <cell r="L3143" t="str">
            <v>UNLA</v>
          </cell>
          <cell r="M3143">
            <v>13</v>
          </cell>
          <cell r="N3143">
            <v>26</v>
          </cell>
          <cell r="O3143" t="str">
            <v>Управління НБУ у Львівс.обл</v>
          </cell>
        </row>
        <row r="3144">
          <cell r="A3144">
            <v>385219</v>
          </cell>
          <cell r="B3144">
            <v>300465</v>
          </cell>
          <cell r="D3144">
            <v>0</v>
          </cell>
          <cell r="E3144">
            <v>6</v>
          </cell>
          <cell r="F3144">
            <v>0</v>
          </cell>
          <cell r="G3144" t="str">
            <v>6</v>
          </cell>
          <cell r="H3144">
            <v>621</v>
          </cell>
          <cell r="I3144" t="str">
            <v>ФЖОВКІВСЬКЕ ВІДДІЛЕНН ВАТОЩАД М.ЖОВКВА</v>
          </cell>
          <cell r="J3144" t="str">
            <v>ФЖовківське відділенВАТОщад</v>
          </cell>
          <cell r="K3144" t="str">
            <v>UNLT</v>
          </cell>
          <cell r="L3144" t="str">
            <v>UNLA</v>
          </cell>
          <cell r="M3144">
            <v>13</v>
          </cell>
          <cell r="N3144">
            <v>26</v>
          </cell>
          <cell r="O3144" t="str">
            <v>Управління НБУ у Львівс.обл</v>
          </cell>
        </row>
        <row r="3145">
          <cell r="A3145">
            <v>385220</v>
          </cell>
          <cell r="B3145">
            <v>300465</v>
          </cell>
          <cell r="D3145">
            <v>0</v>
          </cell>
          <cell r="E3145">
            <v>6</v>
          </cell>
          <cell r="F3145">
            <v>0</v>
          </cell>
          <cell r="G3145" t="str">
            <v>6</v>
          </cell>
          <cell r="H3145">
            <v>622</v>
          </cell>
          <cell r="I3145" t="str">
            <v>ФПЕРЕМИШЛЯНСЬКЕ ВІД ВАТОЩАД М.ПЕРЕМИШЛ</v>
          </cell>
          <cell r="J3145" t="str">
            <v>ФПеремишлянське віддВАТОщад</v>
          </cell>
          <cell r="K3145" t="str">
            <v>UNLU</v>
          </cell>
          <cell r="L3145" t="str">
            <v>UNLA</v>
          </cell>
          <cell r="M3145">
            <v>13</v>
          </cell>
          <cell r="N3145">
            <v>26</v>
          </cell>
          <cell r="O3145" t="str">
            <v>Управління НБУ у Львівс.обл</v>
          </cell>
        </row>
        <row r="3146">
          <cell r="A3146">
            <v>385231</v>
          </cell>
          <cell r="B3146">
            <v>300465</v>
          </cell>
          <cell r="D3146">
            <v>0</v>
          </cell>
          <cell r="E3146">
            <v>6</v>
          </cell>
          <cell r="F3146">
            <v>0</v>
          </cell>
          <cell r="G3146" t="str">
            <v>6</v>
          </cell>
          <cell r="H3146">
            <v>623</v>
          </cell>
          <cell r="I3146" t="str">
            <v>ФПУСТОМИТІВСЬКЕ ВІД ВАТОЩАД М.ПУСТОМИТ</v>
          </cell>
          <cell r="J3146" t="str">
            <v>ФПустомитівське віддВАТОщад</v>
          </cell>
          <cell r="K3146" t="str">
            <v>UNLV</v>
          </cell>
          <cell r="L3146" t="str">
            <v>UNLA</v>
          </cell>
          <cell r="M3146">
            <v>13</v>
          </cell>
          <cell r="N3146">
            <v>26</v>
          </cell>
          <cell r="O3146" t="str">
            <v>Управління НБУ у Львівс.обл</v>
          </cell>
        </row>
        <row r="3147">
          <cell r="A3147">
            <v>385242</v>
          </cell>
          <cell r="B3147">
            <v>300465</v>
          </cell>
          <cell r="D3147">
            <v>0</v>
          </cell>
          <cell r="E3147">
            <v>6</v>
          </cell>
          <cell r="F3147">
            <v>0</v>
          </cell>
          <cell r="G3147" t="str">
            <v>6</v>
          </cell>
          <cell r="H3147">
            <v>624</v>
          </cell>
          <cell r="I3147" t="str">
            <v>ФРАДЕХІВСЬКЕ ВІДДІЛЕ ВАТОЩАД М.РАДЕХІВ</v>
          </cell>
          <cell r="J3147" t="str">
            <v>ФРадехівське відділеВАТОщад</v>
          </cell>
          <cell r="K3147" t="str">
            <v>UNLW</v>
          </cell>
          <cell r="L3147" t="str">
            <v>UNLA</v>
          </cell>
          <cell r="M3147">
            <v>13</v>
          </cell>
          <cell r="N3147">
            <v>26</v>
          </cell>
          <cell r="O3147" t="str">
            <v>Управління НБУ у Львівс.обл</v>
          </cell>
        </row>
        <row r="3148">
          <cell r="A3148">
            <v>385253</v>
          </cell>
          <cell r="B3148">
            <v>300465</v>
          </cell>
          <cell r="D3148">
            <v>0</v>
          </cell>
          <cell r="E3148">
            <v>6</v>
          </cell>
          <cell r="F3148">
            <v>0</v>
          </cell>
          <cell r="G3148" t="str">
            <v>6</v>
          </cell>
          <cell r="H3148">
            <v>625</v>
          </cell>
          <cell r="I3148" t="str">
            <v>ФСАМБІРСЬКЕ ВІДДІЛЕНН ВАТОЩАД М.САМБІР</v>
          </cell>
          <cell r="J3148" t="str">
            <v>ФСамбірське відділенВАТОщад</v>
          </cell>
          <cell r="K3148" t="str">
            <v>UNLX</v>
          </cell>
          <cell r="L3148" t="str">
            <v>UNLA</v>
          </cell>
          <cell r="M3148">
            <v>13</v>
          </cell>
          <cell r="N3148">
            <v>26</v>
          </cell>
          <cell r="O3148" t="str">
            <v>Управління НБУ у Львівс.обл</v>
          </cell>
        </row>
        <row r="3149">
          <cell r="A3149">
            <v>385264</v>
          </cell>
          <cell r="B3149">
            <v>300465</v>
          </cell>
          <cell r="D3149">
            <v>0</v>
          </cell>
          <cell r="E3149">
            <v>6</v>
          </cell>
          <cell r="F3149">
            <v>0</v>
          </cell>
          <cell r="G3149" t="str">
            <v>6</v>
          </cell>
          <cell r="H3149">
            <v>626</v>
          </cell>
          <cell r="I3149" t="str">
            <v>ФСКОЛІВСЬКЕ ВІДДІЛЕННЯ ВАТОЩАД М.СКОЛЕ</v>
          </cell>
          <cell r="J3149" t="str">
            <v>ФСколівське відділенВАТОщад</v>
          </cell>
          <cell r="K3149" t="str">
            <v>UNLY</v>
          </cell>
          <cell r="L3149" t="str">
            <v>UNLA</v>
          </cell>
          <cell r="M3149">
            <v>13</v>
          </cell>
          <cell r="N3149">
            <v>26</v>
          </cell>
          <cell r="O3149" t="str">
            <v>Управління НБУ у Львівс.обл</v>
          </cell>
        </row>
        <row r="3150">
          <cell r="A3150">
            <v>385275</v>
          </cell>
          <cell r="B3150">
            <v>300465</v>
          </cell>
          <cell r="D3150">
            <v>0</v>
          </cell>
          <cell r="E3150">
            <v>6</v>
          </cell>
          <cell r="F3150">
            <v>0</v>
          </cell>
          <cell r="G3150" t="str">
            <v>6</v>
          </cell>
          <cell r="H3150">
            <v>630</v>
          </cell>
          <cell r="I3150" t="str">
            <v>ФТУРКІВСЬКЕ ВІДДІЛЕННЯ ВАТОЩАД М.ТУРКА</v>
          </cell>
          <cell r="J3150" t="str">
            <v>ФТурківське відділенВАТОщад</v>
          </cell>
          <cell r="K3150" t="str">
            <v>UNMC</v>
          </cell>
          <cell r="L3150" t="str">
            <v>UNLA</v>
          </cell>
          <cell r="M3150">
            <v>13</v>
          </cell>
          <cell r="N3150">
            <v>26</v>
          </cell>
          <cell r="O3150" t="str">
            <v>Управління НБУ у Львівс.обл</v>
          </cell>
        </row>
        <row r="3151">
          <cell r="A3151">
            <v>385286</v>
          </cell>
          <cell r="B3151">
            <v>300465</v>
          </cell>
          <cell r="D3151">
            <v>0</v>
          </cell>
          <cell r="E3151">
            <v>6</v>
          </cell>
          <cell r="F3151">
            <v>0</v>
          </cell>
          <cell r="G3151" t="str">
            <v>6</v>
          </cell>
          <cell r="H3151">
            <v>631</v>
          </cell>
          <cell r="I3151" t="str">
            <v>ФЯВОРІВСЬКЕ ВІДДІЛЕНН ВАТОЩАД М.ЯВОРІВ</v>
          </cell>
          <cell r="J3151" t="str">
            <v>ФЯворівське відділенВАТОщад</v>
          </cell>
          <cell r="K3151" t="str">
            <v>UNMD</v>
          </cell>
          <cell r="L3151" t="str">
            <v>UNLA</v>
          </cell>
          <cell r="M3151">
            <v>13</v>
          </cell>
          <cell r="N3151">
            <v>26</v>
          </cell>
          <cell r="O3151" t="str">
            <v>Управління НБУ у Львівс.обл</v>
          </cell>
        </row>
        <row r="3152">
          <cell r="A3152">
            <v>385297</v>
          </cell>
          <cell r="B3152">
            <v>300465</v>
          </cell>
          <cell r="D3152">
            <v>0</v>
          </cell>
          <cell r="E3152">
            <v>6</v>
          </cell>
          <cell r="F3152">
            <v>0</v>
          </cell>
          <cell r="G3152" t="str">
            <v>6</v>
          </cell>
          <cell r="H3152">
            <v>629</v>
          </cell>
          <cell r="I3152" t="str">
            <v>ФСТРИЙСЬКЕ ВІДДІЛЕННЯ  ВАТОЩАД М.СТРИЙ</v>
          </cell>
          <cell r="J3152" t="str">
            <v>ФСтрийське відділеннВАТОщад</v>
          </cell>
          <cell r="K3152" t="str">
            <v>UNMB</v>
          </cell>
          <cell r="L3152" t="str">
            <v>UNLA</v>
          </cell>
          <cell r="M3152">
            <v>13</v>
          </cell>
          <cell r="N3152">
            <v>26</v>
          </cell>
          <cell r="O3152" t="str">
            <v>Управління НБУ у Львівс.обл</v>
          </cell>
        </row>
        <row r="3153">
          <cell r="A3153">
            <v>385305</v>
          </cell>
          <cell r="B3153">
            <v>300863</v>
          </cell>
          <cell r="D3153">
            <v>0</v>
          </cell>
          <cell r="E3153">
            <v>289</v>
          </cell>
          <cell r="F3153">
            <v>0</v>
          </cell>
          <cell r="G3153" t="str">
            <v>9</v>
          </cell>
          <cell r="H3153">
            <v>760</v>
          </cell>
          <cell r="I3153" t="str">
            <v>ЛЬВІВ.Ф-Я ВАТ "КРЕДИТПРОМБАНК",М.ЛЬВІВ</v>
          </cell>
          <cell r="J3153" t="str">
            <v>ЛФ ВАТ "КРЕДИТПРОМБАНК"</v>
          </cell>
          <cell r="K3153" t="str">
            <v>UNJZ</v>
          </cell>
          <cell r="L3153" t="str">
            <v>UNJZ</v>
          </cell>
          <cell r="M3153">
            <v>13</v>
          </cell>
          <cell r="N3153">
            <v>26</v>
          </cell>
          <cell r="O3153" t="str">
            <v>Управління НБУ у Львівс.обл</v>
          </cell>
        </row>
        <row r="3154">
          <cell r="A3154">
            <v>385316</v>
          </cell>
          <cell r="B3154">
            <v>321767</v>
          </cell>
          <cell r="D3154">
            <v>0</v>
          </cell>
          <cell r="E3154">
            <v>42</v>
          </cell>
          <cell r="F3154">
            <v>0</v>
          </cell>
          <cell r="G3154" t="str">
            <v>B</v>
          </cell>
          <cell r="H3154">
            <v>745</v>
          </cell>
          <cell r="I3154" t="str">
            <v>ЛЬВІВСЬКА Ф ВАТ ВТБ БАНК, М.ЛЬВІВ</v>
          </cell>
          <cell r="J3154" t="str">
            <v>Львівська Ф ВАТ ВТБ Банк</v>
          </cell>
          <cell r="K3154" t="str">
            <v>UNKB</v>
          </cell>
          <cell r="L3154" t="str">
            <v>UNKB</v>
          </cell>
          <cell r="M3154">
            <v>13</v>
          </cell>
          <cell r="N3154">
            <v>26</v>
          </cell>
          <cell r="O3154" t="str">
            <v>Управління НБУ у Львівс.обл</v>
          </cell>
        </row>
        <row r="3155">
          <cell r="A3155">
            <v>385338</v>
          </cell>
          <cell r="B3155">
            <v>300926</v>
          </cell>
          <cell r="D3155">
            <v>0</v>
          </cell>
          <cell r="E3155">
            <v>899</v>
          </cell>
          <cell r="F3155">
            <v>0</v>
          </cell>
          <cell r="G3155" t="str">
            <v>8</v>
          </cell>
          <cell r="H3155">
            <v>721</v>
          </cell>
          <cell r="I3155" t="str">
            <v>ПЕРША ФІЛІЯ АТ "УФГ" В М.ЛЬВІВ</v>
          </cell>
          <cell r="J3155" t="str">
            <v>Перша ФАТ "УФГ" в м.Львів</v>
          </cell>
          <cell r="K3155" t="str">
            <v>UNW3</v>
          </cell>
          <cell r="L3155" t="str">
            <v>U1WF</v>
          </cell>
          <cell r="M3155">
            <v>13</v>
          </cell>
          <cell r="N3155">
            <v>26</v>
          </cell>
          <cell r="O3155" t="str">
            <v>Управління НБУ у Львівс.обл</v>
          </cell>
        </row>
        <row r="3156">
          <cell r="A3156">
            <v>385349</v>
          </cell>
          <cell r="B3156">
            <v>300926</v>
          </cell>
          <cell r="D3156">
            <v>0</v>
          </cell>
          <cell r="E3156">
            <v>899</v>
          </cell>
          <cell r="F3156">
            <v>0</v>
          </cell>
          <cell r="G3156" t="str">
            <v>8</v>
          </cell>
          <cell r="H3156">
            <v>780</v>
          </cell>
          <cell r="I3156" t="str">
            <v>ДРУГА ФІЛІЯ АТ "УФГ" В М.ЛЬВІВ</v>
          </cell>
          <cell r="J3156" t="str">
            <v>Друга ф-я АТ "УФГ"в м.Львів</v>
          </cell>
          <cell r="K3156" t="str">
            <v>UNW4</v>
          </cell>
          <cell r="L3156" t="str">
            <v>U1WF</v>
          </cell>
          <cell r="M3156">
            <v>13</v>
          </cell>
          <cell r="N3156">
            <v>26</v>
          </cell>
          <cell r="O3156" t="str">
            <v>Управління НБУ у Львівс.обл</v>
          </cell>
        </row>
        <row r="3157">
          <cell r="A3157">
            <v>385350</v>
          </cell>
          <cell r="B3157">
            <v>334851</v>
          </cell>
          <cell r="D3157">
            <v>0</v>
          </cell>
          <cell r="E3157">
            <v>115</v>
          </cell>
          <cell r="F3157">
            <v>0</v>
          </cell>
          <cell r="G3157" t="str">
            <v>8</v>
          </cell>
          <cell r="H3157">
            <v>752</v>
          </cell>
          <cell r="I3157" t="str">
            <v>ФІЛІЯ ЗАТ "ПУМБ" В М.ЛЬВОВІ</v>
          </cell>
          <cell r="J3157" t="str">
            <v>Філія ЗАТ "ПУМБ" в м.Львові</v>
          </cell>
          <cell r="K3157" t="str">
            <v>UNKF</v>
          </cell>
          <cell r="L3157" t="str">
            <v>UNKF</v>
          </cell>
          <cell r="M3157">
            <v>13</v>
          </cell>
          <cell r="N3157">
            <v>4</v>
          </cell>
          <cell r="O3157" t="str">
            <v>Управління НБУ у Львівс.обл</v>
          </cell>
        </row>
        <row r="3158">
          <cell r="A3158">
            <v>385361</v>
          </cell>
          <cell r="B3158">
            <v>320702</v>
          </cell>
          <cell r="D3158">
            <v>0</v>
          </cell>
          <cell r="E3158">
            <v>277</v>
          </cell>
          <cell r="F3158">
            <v>0</v>
          </cell>
          <cell r="G3158" t="str">
            <v>8</v>
          </cell>
          <cell r="H3158">
            <v>737</v>
          </cell>
          <cell r="I3158" t="str">
            <v>ФАКБ"НАЦ. КРЕДИТ" М.ДРОГОБИЧ</v>
          </cell>
          <cell r="J3158" t="str">
            <v>ФАКБ "НК" м.Дрогобич</v>
          </cell>
          <cell r="K3158" t="str">
            <v>UNJY</v>
          </cell>
          <cell r="L3158" t="str">
            <v>UNJY</v>
          </cell>
          <cell r="M3158">
            <v>13</v>
          </cell>
          <cell r="N3158">
            <v>26</v>
          </cell>
          <cell r="O3158" t="str">
            <v>Управління НБУ у Львівс.обл</v>
          </cell>
        </row>
        <row r="3159">
          <cell r="A3159">
            <v>385372</v>
          </cell>
          <cell r="B3159">
            <v>325912</v>
          </cell>
          <cell r="D3159">
            <v>0</v>
          </cell>
          <cell r="E3159">
            <v>88</v>
          </cell>
          <cell r="F3159">
            <v>0</v>
          </cell>
          <cell r="G3159" t="str">
            <v>B</v>
          </cell>
          <cell r="H3159">
            <v>767</v>
          </cell>
          <cell r="I3159" t="str">
            <v>Друга Львівська філія ВАТ "КРЕДОБАНК"</v>
          </cell>
          <cell r="J3159" t="str">
            <v>Друга Льв.ф.ВАТ "КРЕДОБАНК"</v>
          </cell>
          <cell r="K3159" t="str">
            <v>UNKH</v>
          </cell>
          <cell r="L3159" t="str">
            <v>UNKH</v>
          </cell>
          <cell r="M3159">
            <v>13</v>
          </cell>
          <cell r="N3159">
            <v>13</v>
          </cell>
          <cell r="O3159" t="str">
            <v>Управління НБУ у Львівс.обл</v>
          </cell>
        </row>
        <row r="3160">
          <cell r="A3160">
            <v>385394</v>
          </cell>
          <cell r="B3160">
            <v>300658</v>
          </cell>
          <cell r="D3160">
            <v>0</v>
          </cell>
          <cell r="E3160">
            <v>251</v>
          </cell>
          <cell r="F3160">
            <v>0</v>
          </cell>
          <cell r="G3160" t="str">
            <v>B</v>
          </cell>
          <cell r="H3160">
            <v>772</v>
          </cell>
          <cell r="I3160" t="str">
            <v>ЛФ ВАТ "ПІРЕУС БАНК МКБ", М.ЛЬВІВ</v>
          </cell>
          <cell r="J3160" t="str">
            <v>ЛФ ВАТ "ПІРЕУС БАНК МКБ"</v>
          </cell>
          <cell r="K3160" t="str">
            <v>UNKI</v>
          </cell>
          <cell r="L3160" t="str">
            <v>UNKI</v>
          </cell>
          <cell r="M3160">
            <v>13</v>
          </cell>
          <cell r="N3160">
            <v>26</v>
          </cell>
          <cell r="O3160" t="str">
            <v>Управління НБУ у Львівс.обл</v>
          </cell>
        </row>
        <row r="3161">
          <cell r="A3161">
            <v>385402</v>
          </cell>
          <cell r="B3161">
            <v>300528</v>
          </cell>
          <cell r="D3161">
            <v>0</v>
          </cell>
          <cell r="E3161">
            <v>296</v>
          </cell>
          <cell r="F3161">
            <v>0</v>
          </cell>
          <cell r="G3161" t="str">
            <v>F</v>
          </cell>
          <cell r="H3161">
            <v>783</v>
          </cell>
          <cell r="I3161" t="str">
            <v>ФІЛІЯ ЗАТ "ОТП БАНК" У М.ЛЬВІВ</v>
          </cell>
          <cell r="J3161" t="str">
            <v>ФіліяЗАТ"ОТП Банк"у м.Львів</v>
          </cell>
          <cell r="K3161" t="str">
            <v>UNKK</v>
          </cell>
          <cell r="L3161" t="str">
            <v>UNKK</v>
          </cell>
          <cell r="M3161">
            <v>13</v>
          </cell>
          <cell r="N3161">
            <v>26</v>
          </cell>
          <cell r="O3161" t="str">
            <v>Управління НБУ у Львівс.обл</v>
          </cell>
        </row>
        <row r="3162">
          <cell r="A3162">
            <v>385413</v>
          </cell>
          <cell r="B3162">
            <v>351629</v>
          </cell>
          <cell r="D3162">
            <v>0</v>
          </cell>
          <cell r="E3162">
            <v>126</v>
          </cell>
          <cell r="F3162">
            <v>0</v>
          </cell>
          <cell r="G3162" t="str">
            <v>8</v>
          </cell>
          <cell r="H3162">
            <v>771</v>
          </cell>
          <cell r="I3162" t="str">
            <v>ЛЬВІВСЬКА ФІЛІЯ ВАТ "МЕГАБАНК",М.ЛЬВІВ</v>
          </cell>
          <cell r="J3162" t="str">
            <v>ЛЬВІВСЬКА Ф-Я ВАТ"МЕГАБАНК"</v>
          </cell>
          <cell r="K3162" t="str">
            <v>UNKL</v>
          </cell>
          <cell r="L3162" t="str">
            <v>UNKL</v>
          </cell>
          <cell r="M3162">
            <v>13</v>
          </cell>
          <cell r="N3162">
            <v>20</v>
          </cell>
          <cell r="O3162" t="str">
            <v>Управління НБУ у Львівс.обл</v>
          </cell>
        </row>
        <row r="3163">
          <cell r="A3163">
            <v>385424</v>
          </cell>
          <cell r="B3163">
            <v>313849</v>
          </cell>
          <cell r="D3163">
            <v>0</v>
          </cell>
          <cell r="E3163">
            <v>101</v>
          </cell>
          <cell r="F3163">
            <v>0</v>
          </cell>
          <cell r="G3163" t="str">
            <v>8</v>
          </cell>
          <cell r="H3163">
            <v>798</v>
          </cell>
          <cell r="I3163" t="str">
            <v>Львівська філія АКБ "ІНДУСТРІАЛБАНК"</v>
          </cell>
          <cell r="J3163" t="str">
            <v>ЛФ АКБ "Індустріалбанк"</v>
          </cell>
          <cell r="K3163" t="str">
            <v>UNKN</v>
          </cell>
          <cell r="L3163" t="str">
            <v>UNKN</v>
          </cell>
          <cell r="M3163">
            <v>13</v>
          </cell>
          <cell r="N3163">
            <v>7</v>
          </cell>
          <cell r="O3163" t="str">
            <v>Управління НБУ у Львівс.обл</v>
          </cell>
        </row>
        <row r="3164">
          <cell r="A3164">
            <v>385435</v>
          </cell>
          <cell r="B3164">
            <v>300089</v>
          </cell>
          <cell r="D3164">
            <v>0</v>
          </cell>
          <cell r="E3164">
            <v>26</v>
          </cell>
          <cell r="F3164">
            <v>0</v>
          </cell>
          <cell r="G3164" t="str">
            <v>8</v>
          </cell>
          <cell r="H3164">
            <v>744</v>
          </cell>
          <cell r="I3164" t="str">
            <v>ЗРФАКБ"ТРАНСБАНК"М.ЛЬВІВ</v>
          </cell>
          <cell r="J3164" t="str">
            <v>ЗРФАКБ"Трансбанк"м.Львів</v>
          </cell>
          <cell r="K3164" t="str">
            <v>UNKA</v>
          </cell>
          <cell r="L3164" t="str">
            <v>UNKA</v>
          </cell>
          <cell r="M3164">
            <v>13</v>
          </cell>
          <cell r="N3164">
            <v>26</v>
          </cell>
          <cell r="O3164" t="str">
            <v>Управління НБУ у Львівс.обл</v>
          </cell>
        </row>
        <row r="3165">
          <cell r="A3165">
            <v>385446</v>
          </cell>
          <cell r="B3165">
            <v>320995</v>
          </cell>
          <cell r="D3165">
            <v>0</v>
          </cell>
          <cell r="E3165">
            <v>228</v>
          </cell>
          <cell r="F3165">
            <v>0</v>
          </cell>
          <cell r="G3165" t="str">
            <v>8</v>
          </cell>
          <cell r="H3165">
            <v>758</v>
          </cell>
          <cell r="I3165" t="str">
            <v>ЛЬВІВСЬКА ФІЛІЯ ВАТ "УБРП", М.ЛЬВІВ</v>
          </cell>
          <cell r="J3165" t="str">
            <v>Львівська філія ВАТ "УБРП"</v>
          </cell>
          <cell r="K3165" t="str">
            <v>UNKO</v>
          </cell>
          <cell r="L3165" t="str">
            <v>UNKO</v>
          </cell>
          <cell r="M3165">
            <v>13</v>
          </cell>
          <cell r="N3165">
            <v>26</v>
          </cell>
          <cell r="O3165" t="str">
            <v>Управління НБУ у Львівс.обл</v>
          </cell>
        </row>
        <row r="3166">
          <cell r="A3166">
            <v>385457</v>
          </cell>
          <cell r="B3166">
            <v>321228</v>
          </cell>
          <cell r="D3166">
            <v>0</v>
          </cell>
          <cell r="E3166">
            <v>68</v>
          </cell>
          <cell r="F3166">
            <v>0</v>
          </cell>
          <cell r="G3166" t="str">
            <v>8</v>
          </cell>
          <cell r="H3166">
            <v>791</v>
          </cell>
          <cell r="I3166" t="str">
            <v>ЛЬВІВ. ФІЛІЯ ТОВ "УКРПРОМБАНК",М.ЛЬВІВ</v>
          </cell>
          <cell r="J3166" t="str">
            <v>Львів.ФТОВ"Укрпромбанк"</v>
          </cell>
          <cell r="K3166" t="str">
            <v>UNKP</v>
          </cell>
          <cell r="L3166" t="str">
            <v>UNKP</v>
          </cell>
          <cell r="M3166">
            <v>13</v>
          </cell>
          <cell r="N3166">
            <v>26</v>
          </cell>
          <cell r="O3166" t="str">
            <v>Управління НБУ у Львівс.обл</v>
          </cell>
        </row>
        <row r="3167">
          <cell r="A3167">
            <v>385468</v>
          </cell>
          <cell r="B3167">
            <v>300670</v>
          </cell>
          <cell r="D3167">
            <v>0</v>
          </cell>
          <cell r="E3167">
            <v>202</v>
          </cell>
          <cell r="F3167">
            <v>0</v>
          </cell>
          <cell r="G3167" t="str">
            <v>8</v>
          </cell>
          <cell r="H3167">
            <v>776</v>
          </cell>
          <cell r="I3167" t="str">
            <v>ЛЬВІВ. ФІЛІЯ ВАТ КБ "ХРЕЩАТИК",М.ЛЬВІВ</v>
          </cell>
          <cell r="J3167" t="str">
            <v>Львівська ФВАТ КБ"Хрещатик"</v>
          </cell>
          <cell r="K3167" t="str">
            <v>UNKS</v>
          </cell>
          <cell r="L3167" t="str">
            <v>UNKS</v>
          </cell>
          <cell r="M3167">
            <v>13</v>
          </cell>
          <cell r="N3167">
            <v>26</v>
          </cell>
          <cell r="O3167" t="str">
            <v>Управління НБУ у Львівс.обл</v>
          </cell>
        </row>
        <row r="3168">
          <cell r="A3168">
            <v>385480</v>
          </cell>
          <cell r="B3168">
            <v>303484</v>
          </cell>
          <cell r="D3168">
            <v>0</v>
          </cell>
          <cell r="E3168">
            <v>273</v>
          </cell>
          <cell r="F3168">
            <v>0</v>
          </cell>
          <cell r="G3168" t="str">
            <v>8</v>
          </cell>
          <cell r="H3168">
            <v>765</v>
          </cell>
          <cell r="I3168" t="str">
            <v>Львівська філія КБ"Західінкомбанк"ТзОВ</v>
          </cell>
          <cell r="J3168" t="str">
            <v>ЛФ КБ "Західінкомбанк" ТзОВ</v>
          </cell>
          <cell r="K3168" t="str">
            <v>UNKU</v>
          </cell>
          <cell r="L3168" t="str">
            <v>UNKU</v>
          </cell>
          <cell r="M3168">
            <v>13</v>
          </cell>
          <cell r="N3168">
            <v>2</v>
          </cell>
          <cell r="O3168" t="str">
            <v>Управління НБУ у Львівс.обл</v>
          </cell>
        </row>
        <row r="3169">
          <cell r="A3169">
            <v>385491</v>
          </cell>
          <cell r="B3169">
            <v>328384</v>
          </cell>
          <cell r="D3169">
            <v>0</v>
          </cell>
          <cell r="E3169">
            <v>258</v>
          </cell>
          <cell r="F3169">
            <v>0</v>
          </cell>
          <cell r="G3169" t="str">
            <v>8</v>
          </cell>
          <cell r="H3169">
            <v>779</v>
          </cell>
          <cell r="I3169" t="str">
            <v>ФІЛІЯ АКБ "ІМЕКСБАНК" У М.ЛЬВОВІ</v>
          </cell>
          <cell r="J3169" t="str">
            <v>ЛЬВІВСЬКАФ АКБ "ІМЕКСБАНК"</v>
          </cell>
          <cell r="K3169" t="str">
            <v>UNKX</v>
          </cell>
          <cell r="L3169" t="str">
            <v>UNKX</v>
          </cell>
          <cell r="M3169">
            <v>13</v>
          </cell>
          <cell r="N3169">
            <v>15</v>
          </cell>
          <cell r="O3169" t="str">
            <v>Управління НБУ у Львівс.обл</v>
          </cell>
        </row>
        <row r="3170">
          <cell r="A3170">
            <v>385509</v>
          </cell>
          <cell r="B3170">
            <v>322948</v>
          </cell>
          <cell r="D3170">
            <v>0</v>
          </cell>
          <cell r="E3170">
            <v>248</v>
          </cell>
          <cell r="F3170">
            <v>0</v>
          </cell>
          <cell r="G3170" t="str">
            <v>B</v>
          </cell>
          <cell r="H3170">
            <v>823</v>
          </cell>
          <cell r="I3170" t="str">
            <v>ЛЬВІВСЬКА ФІЛІЯ АКБ "ФОРУМ" М.ЛЬВІВ</v>
          </cell>
          <cell r="J3170" t="str">
            <v>Львiвська фiлiя АКБ "Форум"</v>
          </cell>
          <cell r="K3170" t="str">
            <v>UNNE</v>
          </cell>
          <cell r="L3170" t="str">
            <v>UNNE</v>
          </cell>
          <cell r="M3170">
            <v>13</v>
          </cell>
          <cell r="N3170">
            <v>26</v>
          </cell>
          <cell r="O3170" t="str">
            <v>Управління НБУ у Львівс.обл</v>
          </cell>
        </row>
        <row r="3171">
          <cell r="A3171">
            <v>385521</v>
          </cell>
          <cell r="B3171">
            <v>300852</v>
          </cell>
          <cell r="D3171">
            <v>0</v>
          </cell>
          <cell r="E3171">
            <v>302</v>
          </cell>
          <cell r="F3171">
            <v>0</v>
          </cell>
          <cell r="G3171" t="str">
            <v>8</v>
          </cell>
          <cell r="H3171">
            <v>825</v>
          </cell>
          <cell r="I3171" t="str">
            <v>ФІЛІЯ ВАТ "КБ "АКТИВ-БАНК" У М.ЛЬВОВІ</v>
          </cell>
          <cell r="J3171" t="str">
            <v>ФВАТ"КБ"Актив-банк" Львів</v>
          </cell>
          <cell r="K3171" t="str">
            <v>UNNL</v>
          </cell>
          <cell r="L3171" t="str">
            <v>UNNL</v>
          </cell>
          <cell r="M3171">
            <v>13</v>
          </cell>
          <cell r="N3171">
            <v>26</v>
          </cell>
          <cell r="O3171" t="str">
            <v>Управління НБУ у Львівс.обл</v>
          </cell>
        </row>
        <row r="3172">
          <cell r="A3172">
            <v>385532</v>
          </cell>
          <cell r="B3172">
            <v>328209</v>
          </cell>
          <cell r="D3172">
            <v>0</v>
          </cell>
          <cell r="E3172">
            <v>106</v>
          </cell>
          <cell r="F3172">
            <v>0</v>
          </cell>
          <cell r="G3172" t="str">
            <v>8</v>
          </cell>
          <cell r="H3172">
            <v>842</v>
          </cell>
          <cell r="I3172" t="str">
            <v>ФІЛІЯ АБ "ПІВДЕННИЙ" У М.ЛЬВІВ</v>
          </cell>
          <cell r="J3172" t="str">
            <v>ФАБ "Південний" у м.Львів</v>
          </cell>
          <cell r="K3172" t="str">
            <v>UNNM</v>
          </cell>
          <cell r="L3172" t="str">
            <v>UNNM</v>
          </cell>
          <cell r="M3172">
            <v>13</v>
          </cell>
          <cell r="N3172">
            <v>15</v>
          </cell>
          <cell r="O3172" t="str">
            <v>Управління НБУ у Львівс.обл</v>
          </cell>
        </row>
        <row r="3173">
          <cell r="A3173">
            <v>385543</v>
          </cell>
          <cell r="B3173">
            <v>319092</v>
          </cell>
          <cell r="D3173">
            <v>0</v>
          </cell>
          <cell r="E3173">
            <v>280</v>
          </cell>
          <cell r="F3173">
            <v>0</v>
          </cell>
          <cell r="G3173" t="str">
            <v>B</v>
          </cell>
          <cell r="H3173">
            <v>503</v>
          </cell>
          <cell r="I3173" t="str">
            <v>ЛФВ АБ "КИЇВСЬКА РУСЬ" М.ЛЬВІВ</v>
          </cell>
          <cell r="J3173" t="str">
            <v>Лвівська ФАБ "Київська Русь</v>
          </cell>
          <cell r="K3173" t="str">
            <v>UNFA</v>
          </cell>
          <cell r="L3173" t="str">
            <v>UNFA</v>
          </cell>
          <cell r="M3173">
            <v>13</v>
          </cell>
          <cell r="N3173">
            <v>26</v>
          </cell>
          <cell r="O3173" t="str">
            <v>Управління НБУ у Львівс.обл</v>
          </cell>
        </row>
        <row r="3174">
          <cell r="A3174">
            <v>385554</v>
          </cell>
          <cell r="B3174">
            <v>300272</v>
          </cell>
          <cell r="D3174">
            <v>0</v>
          </cell>
          <cell r="E3174">
            <v>31</v>
          </cell>
          <cell r="F3174">
            <v>0</v>
          </cell>
          <cell r="G3174" t="str">
            <v>B</v>
          </cell>
          <cell r="H3174">
            <v>803</v>
          </cell>
          <cell r="I3174" t="str">
            <v>ФІЛІЯ АБ "ЕНЕРГОБАНК" ВМ.ЛЬВІВ, ЛЬВІВ</v>
          </cell>
          <cell r="J3174" t="str">
            <v>Філ.АБ"Енергобанк"в м.Львів</v>
          </cell>
          <cell r="K3174" t="str">
            <v>UNFB</v>
          </cell>
          <cell r="L3174" t="str">
            <v>UNFB</v>
          </cell>
          <cell r="M3174">
            <v>13</v>
          </cell>
          <cell r="N3174">
            <v>26</v>
          </cell>
          <cell r="O3174" t="str">
            <v>Управління НБУ у Львівс.обл</v>
          </cell>
        </row>
        <row r="3175">
          <cell r="A3175">
            <v>385565</v>
          </cell>
          <cell r="B3175">
            <v>320940</v>
          </cell>
          <cell r="D3175">
            <v>0</v>
          </cell>
          <cell r="E3175">
            <v>43</v>
          </cell>
          <cell r="F3175">
            <v>0</v>
          </cell>
          <cell r="G3175" t="str">
            <v>8</v>
          </cell>
          <cell r="H3175">
            <v>204</v>
          </cell>
          <cell r="I3175" t="str">
            <v>ФІЛІЯ АБ"АВТОЗАЗБАНК"В М.ЛЬВІВ</v>
          </cell>
          <cell r="J3175" t="str">
            <v>Ф.А,"АвтоЗАЗбанк"в м.Львів</v>
          </cell>
          <cell r="K3175" t="str">
            <v>UNFM</v>
          </cell>
          <cell r="L3175" t="str">
            <v>UNFM</v>
          </cell>
          <cell r="M3175">
            <v>13</v>
          </cell>
          <cell r="N3175">
            <v>26</v>
          </cell>
          <cell r="O3175" t="str">
            <v>Управління НБУ у Львівс.обл</v>
          </cell>
        </row>
        <row r="3176">
          <cell r="A3176">
            <v>385918</v>
          </cell>
          <cell r="B3176">
            <v>300926</v>
          </cell>
          <cell r="D3176">
            <v>0</v>
          </cell>
          <cell r="E3176">
            <v>899</v>
          </cell>
          <cell r="F3176">
            <v>0</v>
          </cell>
          <cell r="G3176" t="str">
            <v>8</v>
          </cell>
          <cell r="H3176">
            <v>806</v>
          </cell>
          <cell r="I3176" t="str">
            <v>ФІЛІЯ АТ "УФГ" У М.ДРОГОБИЧ</v>
          </cell>
          <cell r="J3176" t="str">
            <v>Філія АТ "УФГ" у м.Дрогобич</v>
          </cell>
          <cell r="K3176" t="str">
            <v>UNW5</v>
          </cell>
          <cell r="L3176" t="str">
            <v>U1WF</v>
          </cell>
          <cell r="M3176">
            <v>13</v>
          </cell>
          <cell r="N3176">
            <v>26</v>
          </cell>
          <cell r="O3176" t="str">
            <v>Управління НБУ у Львівс.обл</v>
          </cell>
        </row>
        <row r="3177">
          <cell r="A3177">
            <v>386003</v>
          </cell>
          <cell r="B3177">
            <v>322294</v>
          </cell>
          <cell r="D3177">
            <v>0</v>
          </cell>
          <cell r="E3177">
            <v>67</v>
          </cell>
          <cell r="F3177">
            <v>0</v>
          </cell>
          <cell r="G3177" t="str">
            <v>8</v>
          </cell>
          <cell r="H3177">
            <v>503</v>
          </cell>
          <cell r="I3177" t="str">
            <v>Ф"МРУ"ВАТ"КБ"ЕКСПОБАНК",М.МИКОЛАЇВ</v>
          </cell>
          <cell r="J3177" t="str">
            <v>Ф"МРУ"ВАТ"КБ"Експобанк"</v>
          </cell>
          <cell r="K3177" t="str">
            <v>UOFA</v>
          </cell>
          <cell r="L3177" t="str">
            <v>UOFA</v>
          </cell>
          <cell r="M3177">
            <v>14</v>
          </cell>
          <cell r="N3177">
            <v>26</v>
          </cell>
          <cell r="O3177" t="str">
            <v>Управління НБУ в Микол.обл.</v>
          </cell>
        </row>
        <row r="3178">
          <cell r="A3178">
            <v>386014</v>
          </cell>
          <cell r="B3178">
            <v>300465</v>
          </cell>
          <cell r="D3178">
            <v>0</v>
          </cell>
          <cell r="E3178">
            <v>6</v>
          </cell>
          <cell r="F3178">
            <v>0</v>
          </cell>
          <cell r="G3178" t="str">
            <v>6</v>
          </cell>
          <cell r="H3178">
            <v>613</v>
          </cell>
          <cell r="I3178" t="str">
            <v>ФВЕСЕЛИНІВСЬКЕ ВІДД ВАТОЩАД СМТ.ВЕСЕЛИ</v>
          </cell>
          <cell r="J3178" t="str">
            <v>ФВеселинівське віддіВАТОщад</v>
          </cell>
          <cell r="K3178" t="str">
            <v>UOLK</v>
          </cell>
          <cell r="L3178" t="str">
            <v>UOLA</v>
          </cell>
          <cell r="M3178">
            <v>14</v>
          </cell>
          <cell r="N3178">
            <v>26</v>
          </cell>
          <cell r="O3178" t="str">
            <v>Управління НБУ в Микол.обл.</v>
          </cell>
        </row>
        <row r="3179">
          <cell r="A3179">
            <v>386025</v>
          </cell>
          <cell r="B3179">
            <v>300465</v>
          </cell>
          <cell r="D3179">
            <v>0</v>
          </cell>
          <cell r="E3179">
            <v>6</v>
          </cell>
          <cell r="F3179">
            <v>0</v>
          </cell>
          <cell r="G3179" t="str">
            <v>6</v>
          </cell>
          <cell r="H3179">
            <v>614</v>
          </cell>
          <cell r="I3179" t="str">
            <v>ФВОЗНЕСЕНСЬКЕ ВІДДІ ВАТОЩАД М.ВОЗНЕСЕН</v>
          </cell>
          <cell r="J3179" t="str">
            <v>ФВознесенське відділВАТОщад</v>
          </cell>
          <cell r="K3179" t="str">
            <v>UOLL</v>
          </cell>
          <cell r="L3179" t="str">
            <v>UOLA</v>
          </cell>
          <cell r="M3179">
            <v>14</v>
          </cell>
          <cell r="N3179">
            <v>26</v>
          </cell>
          <cell r="O3179" t="str">
            <v>Управління НБУ в Микол.обл.</v>
          </cell>
        </row>
        <row r="3180">
          <cell r="A3180">
            <v>386069</v>
          </cell>
          <cell r="B3180">
            <v>300465</v>
          </cell>
          <cell r="D3180">
            <v>0</v>
          </cell>
          <cell r="E3180">
            <v>6</v>
          </cell>
          <cell r="F3180">
            <v>0</v>
          </cell>
          <cell r="G3180" t="str">
            <v>6</v>
          </cell>
          <cell r="H3180">
            <v>605</v>
          </cell>
          <cell r="I3180" t="str">
            <v>ФМІСЬКЕ ВІДДІЛЕННЯ  ВАТОЩАД М.МИКОЛАЇВ</v>
          </cell>
          <cell r="J3180" t="str">
            <v>ФМіське відділення №ВАТОщад</v>
          </cell>
          <cell r="K3180" t="str">
            <v>UOLD</v>
          </cell>
          <cell r="L3180" t="str">
            <v>UOLA</v>
          </cell>
          <cell r="M3180">
            <v>14</v>
          </cell>
          <cell r="N3180">
            <v>26</v>
          </cell>
          <cell r="O3180" t="str">
            <v>Управління НБУ в Микол.обл.</v>
          </cell>
        </row>
        <row r="3181">
          <cell r="A3181">
            <v>386070</v>
          </cell>
          <cell r="B3181">
            <v>300465</v>
          </cell>
          <cell r="D3181">
            <v>0</v>
          </cell>
          <cell r="E3181">
            <v>6</v>
          </cell>
          <cell r="F3181">
            <v>0</v>
          </cell>
          <cell r="G3181" t="str">
            <v>6</v>
          </cell>
          <cell r="H3181">
            <v>606</v>
          </cell>
          <cell r="I3181" t="str">
            <v>ФКОРАБЕЛЬНЕ ВІДДІЛЕ ВАТОЩАД М.МИКОЛАЇВ</v>
          </cell>
          <cell r="J3181" t="str">
            <v>ФКорабельне відділенВАТОщад</v>
          </cell>
          <cell r="K3181" t="str">
            <v>UOLE</v>
          </cell>
          <cell r="L3181" t="str">
            <v>UOLA</v>
          </cell>
          <cell r="M3181">
            <v>14</v>
          </cell>
          <cell r="N3181">
            <v>26</v>
          </cell>
          <cell r="O3181" t="str">
            <v>Управління НБУ в Микол.обл.</v>
          </cell>
        </row>
        <row r="3182">
          <cell r="A3182">
            <v>386081</v>
          </cell>
          <cell r="B3182">
            <v>300465</v>
          </cell>
          <cell r="D3182">
            <v>0</v>
          </cell>
          <cell r="E3182">
            <v>6</v>
          </cell>
          <cell r="F3182">
            <v>0</v>
          </cell>
          <cell r="G3182" t="str">
            <v>6</v>
          </cell>
          <cell r="H3182">
            <v>610</v>
          </cell>
          <cell r="I3182" t="str">
            <v>ФБЕРЕЗАНСЬКЕ ВІДДІЛ ВАТОЩАД СМТ.БЕРЕЗА</v>
          </cell>
          <cell r="J3182" t="str">
            <v>ФБерезанське відділеВАТОщад</v>
          </cell>
          <cell r="K3182" t="str">
            <v>UOLH</v>
          </cell>
          <cell r="L3182" t="str">
            <v>UOLA</v>
          </cell>
          <cell r="M3182">
            <v>14</v>
          </cell>
          <cell r="N3182">
            <v>26</v>
          </cell>
          <cell r="O3182" t="str">
            <v>Управління НБУ в Микол.обл.</v>
          </cell>
        </row>
        <row r="3183">
          <cell r="A3183">
            <v>386092</v>
          </cell>
          <cell r="B3183">
            <v>300465</v>
          </cell>
          <cell r="D3183">
            <v>0</v>
          </cell>
          <cell r="E3183">
            <v>6</v>
          </cell>
          <cell r="F3183">
            <v>0</v>
          </cell>
          <cell r="G3183" t="str">
            <v>6</v>
          </cell>
          <cell r="H3183">
            <v>608</v>
          </cell>
          <cell r="I3183" t="str">
            <v>ФАРБУЗИНСЬКЕ ВІДДІЛ ВАТОЩАД СМТ.АРБУЗИ</v>
          </cell>
          <cell r="J3183" t="str">
            <v>ФАрбузинське відділеВАТОщад</v>
          </cell>
          <cell r="K3183" t="str">
            <v>UOLF</v>
          </cell>
          <cell r="L3183" t="str">
            <v>UOLA</v>
          </cell>
          <cell r="M3183">
            <v>14</v>
          </cell>
          <cell r="N3183">
            <v>26</v>
          </cell>
          <cell r="O3183" t="str">
            <v>Управління НБУ в Микол.обл.</v>
          </cell>
        </row>
        <row r="3184">
          <cell r="A3184">
            <v>386100</v>
          </cell>
          <cell r="B3184">
            <v>300465</v>
          </cell>
          <cell r="D3184">
            <v>0</v>
          </cell>
          <cell r="E3184">
            <v>6</v>
          </cell>
          <cell r="F3184">
            <v>0</v>
          </cell>
          <cell r="G3184" t="str">
            <v>6</v>
          </cell>
          <cell r="H3184">
            <v>619</v>
          </cell>
          <cell r="I3184" t="str">
            <v>ФКАЗАНКІВСЬКЕ ВІДДІ ВАТОЩАД СМТ.КАЗАНК</v>
          </cell>
          <cell r="J3184" t="str">
            <v>ФКазанківське відділВАТОщад</v>
          </cell>
          <cell r="K3184" t="str">
            <v>UOLQ</v>
          </cell>
          <cell r="L3184" t="str">
            <v>UOLA</v>
          </cell>
          <cell r="M3184">
            <v>14</v>
          </cell>
          <cell r="N3184">
            <v>26</v>
          </cell>
          <cell r="O3184" t="str">
            <v>Управління НБУ в Микол.обл.</v>
          </cell>
        </row>
        <row r="3185">
          <cell r="A3185">
            <v>386122</v>
          </cell>
          <cell r="B3185">
            <v>300465</v>
          </cell>
          <cell r="D3185">
            <v>0</v>
          </cell>
          <cell r="E3185">
            <v>6</v>
          </cell>
          <cell r="F3185">
            <v>0</v>
          </cell>
          <cell r="G3185" t="str">
            <v>6</v>
          </cell>
          <cell r="H3185">
            <v>611</v>
          </cell>
          <cell r="I3185" t="str">
            <v>ФБЕРЕЗНЕГУВАТСЬКЕ В ВАТОЩАД СМТ.БЕРЕЗН</v>
          </cell>
          <cell r="J3185" t="str">
            <v>ФБерезнегуватське віВАТОщад</v>
          </cell>
          <cell r="K3185" t="str">
            <v>UOLI</v>
          </cell>
          <cell r="L3185" t="str">
            <v>UOLA</v>
          </cell>
          <cell r="M3185">
            <v>14</v>
          </cell>
          <cell r="N3185">
            <v>26</v>
          </cell>
          <cell r="O3185" t="str">
            <v>Управління НБУ в Микол.обл.</v>
          </cell>
        </row>
        <row r="3186">
          <cell r="A3186">
            <v>386133</v>
          </cell>
          <cell r="B3186">
            <v>300465</v>
          </cell>
          <cell r="D3186">
            <v>0</v>
          </cell>
          <cell r="E3186">
            <v>6</v>
          </cell>
          <cell r="F3186">
            <v>0</v>
          </cell>
          <cell r="G3186" t="str">
            <v>6</v>
          </cell>
          <cell r="H3186">
            <v>609</v>
          </cell>
          <cell r="I3186" t="str">
            <v>ФБАШТАНСЬКЕ ВІДДІЛЕ ВАТОЩАД М.БАШТАНКА</v>
          </cell>
          <cell r="J3186" t="str">
            <v>ФБаштанське відділенВАТОщад</v>
          </cell>
          <cell r="K3186" t="str">
            <v>UOLG</v>
          </cell>
          <cell r="L3186" t="str">
            <v>UOLA</v>
          </cell>
          <cell r="M3186">
            <v>14</v>
          </cell>
          <cell r="N3186">
            <v>26</v>
          </cell>
          <cell r="O3186" t="str">
            <v>Управління НБУ в Микол.обл.</v>
          </cell>
        </row>
        <row r="3187">
          <cell r="A3187">
            <v>386144</v>
          </cell>
          <cell r="B3187">
            <v>300465</v>
          </cell>
          <cell r="D3187">
            <v>0</v>
          </cell>
          <cell r="E3187">
            <v>6</v>
          </cell>
          <cell r="F3187">
            <v>0</v>
          </cell>
          <cell r="G3187" t="str">
            <v>6</v>
          </cell>
          <cell r="H3187">
            <v>626</v>
          </cell>
          <cell r="I3187" t="str">
            <v>ФСНІГУРІВСЬКЕ ВІДДІ ВАТОЩАД М.СНІГУРІВ</v>
          </cell>
          <cell r="J3187" t="str">
            <v>ФСнігурівське відділВАТОщад</v>
          </cell>
          <cell r="K3187" t="str">
            <v>UOLX</v>
          </cell>
          <cell r="L3187" t="str">
            <v>UOLA</v>
          </cell>
          <cell r="M3187">
            <v>14</v>
          </cell>
          <cell r="N3187">
            <v>26</v>
          </cell>
          <cell r="O3187" t="str">
            <v>Управління НБУ в Микол.обл.</v>
          </cell>
        </row>
        <row r="3188">
          <cell r="A3188">
            <v>386155</v>
          </cell>
          <cell r="B3188">
            <v>300926</v>
          </cell>
          <cell r="D3188">
            <v>0</v>
          </cell>
          <cell r="E3188">
            <v>899</v>
          </cell>
          <cell r="F3188">
            <v>0</v>
          </cell>
          <cell r="G3188" t="str">
            <v>8</v>
          </cell>
          <cell r="H3188">
            <v>803</v>
          </cell>
          <cell r="I3188" t="str">
            <v>ПЕРША ФІЛІЯ АТ "УФГ" У М. МИКОЛАЄВІ</v>
          </cell>
          <cell r="J3188" t="str">
            <v>Перша ФАТ "УФГ", м.Миколаїв</v>
          </cell>
          <cell r="K3188" t="str">
            <v>UOW2</v>
          </cell>
          <cell r="L3188" t="str">
            <v>U1WF</v>
          </cell>
          <cell r="M3188">
            <v>14</v>
          </cell>
          <cell r="N3188">
            <v>26</v>
          </cell>
          <cell r="O3188" t="str">
            <v>Управління НБУ в Микол.обл.</v>
          </cell>
        </row>
        <row r="3189">
          <cell r="A3189">
            <v>386177</v>
          </cell>
          <cell r="B3189">
            <v>300465</v>
          </cell>
          <cell r="D3189">
            <v>0</v>
          </cell>
          <cell r="E3189">
            <v>6</v>
          </cell>
          <cell r="F3189">
            <v>0</v>
          </cell>
          <cell r="G3189" t="str">
            <v>6</v>
          </cell>
          <cell r="H3189">
            <v>616</v>
          </cell>
          <cell r="I3189" t="str">
            <v>ФДОМАНІВСЬКЕ ВІДДІЛ ВАТОЩАД СМТ.ДОМАНІ</v>
          </cell>
          <cell r="J3189" t="str">
            <v>ФДоманівське відділеВАТОщад</v>
          </cell>
          <cell r="K3189" t="str">
            <v>UOLN</v>
          </cell>
          <cell r="L3189" t="str">
            <v>UOLA</v>
          </cell>
          <cell r="M3189">
            <v>14</v>
          </cell>
          <cell r="N3189">
            <v>26</v>
          </cell>
          <cell r="O3189" t="str">
            <v>Управління НБУ в Микол.обл.</v>
          </cell>
        </row>
        <row r="3190">
          <cell r="A3190">
            <v>386218</v>
          </cell>
          <cell r="B3190">
            <v>300465</v>
          </cell>
          <cell r="D3190">
            <v>0</v>
          </cell>
          <cell r="E3190">
            <v>6</v>
          </cell>
          <cell r="F3190">
            <v>0</v>
          </cell>
          <cell r="G3190" t="str">
            <v>6</v>
          </cell>
          <cell r="H3190">
            <v>620</v>
          </cell>
          <cell r="I3190" t="str">
            <v>ФКРИВООЗЕРСЬКЕ ВІДДІ ВАТОЩАД СМТ.КРИВЕ</v>
          </cell>
          <cell r="J3190" t="str">
            <v>ФКривоозерське віддіВАТОщад</v>
          </cell>
          <cell r="K3190" t="str">
            <v>UOLR</v>
          </cell>
          <cell r="L3190" t="str">
            <v>UOLA</v>
          </cell>
          <cell r="M3190">
            <v>14</v>
          </cell>
          <cell r="N3190">
            <v>26</v>
          </cell>
          <cell r="O3190" t="str">
            <v>Управління НБУ в Микол.обл.</v>
          </cell>
        </row>
        <row r="3191">
          <cell r="A3191">
            <v>386229</v>
          </cell>
          <cell r="B3191">
            <v>300465</v>
          </cell>
          <cell r="D3191">
            <v>0</v>
          </cell>
          <cell r="E3191">
            <v>6</v>
          </cell>
          <cell r="F3191">
            <v>0</v>
          </cell>
          <cell r="G3191" t="str">
            <v>6</v>
          </cell>
          <cell r="H3191">
            <v>621</v>
          </cell>
          <cell r="I3191" t="str">
            <v>ФМИКОЛАЇВСЬКЕ ВІДДІ ВАТОЩАД М.МИКОЛАЇВ</v>
          </cell>
          <cell r="J3191" t="str">
            <v>ФМиколаївське відділВАТОщад</v>
          </cell>
          <cell r="K3191" t="str">
            <v>UOLS</v>
          </cell>
          <cell r="L3191" t="str">
            <v>UOLA</v>
          </cell>
          <cell r="M3191">
            <v>14</v>
          </cell>
          <cell r="N3191">
            <v>26</v>
          </cell>
          <cell r="O3191" t="str">
            <v>Управління НБУ в Микол.обл.</v>
          </cell>
        </row>
        <row r="3192">
          <cell r="A3192">
            <v>386230</v>
          </cell>
          <cell r="B3192">
            <v>300465</v>
          </cell>
          <cell r="D3192">
            <v>0</v>
          </cell>
          <cell r="E3192">
            <v>6</v>
          </cell>
          <cell r="F3192">
            <v>0</v>
          </cell>
          <cell r="G3192" t="str">
            <v>6</v>
          </cell>
          <cell r="H3192">
            <v>622</v>
          </cell>
          <cell r="I3192" t="str">
            <v>ФНОВОБУЗЬКЕ ВІДДІЛЕ ВАТОЩАД М.НОВИЙ БУ</v>
          </cell>
          <cell r="J3192" t="str">
            <v>ФНовобузьке відділенВАТОщад</v>
          </cell>
          <cell r="K3192" t="str">
            <v>UOLT</v>
          </cell>
          <cell r="L3192" t="str">
            <v>UOLA</v>
          </cell>
          <cell r="M3192">
            <v>14</v>
          </cell>
          <cell r="N3192">
            <v>26</v>
          </cell>
          <cell r="O3192" t="str">
            <v>Управління НБУ в Микол.обл.</v>
          </cell>
        </row>
        <row r="3193">
          <cell r="A3193">
            <v>386241</v>
          </cell>
          <cell r="B3193">
            <v>321767</v>
          </cell>
          <cell r="D3193">
            <v>0</v>
          </cell>
          <cell r="E3193">
            <v>42</v>
          </cell>
          <cell r="F3193">
            <v>0</v>
          </cell>
          <cell r="G3193" t="str">
            <v>B</v>
          </cell>
          <cell r="H3193">
            <v>795</v>
          </cell>
          <cell r="I3193" t="str">
            <v>МИКОЛАЇВ. Ф ВАТ ВТБ БАНК, М.МИКОЛАЇВ</v>
          </cell>
          <cell r="J3193" t="str">
            <v>Миколаїв. Ф ВАТ ВТБ Банк</v>
          </cell>
          <cell r="K3193" t="str">
            <v>UONH</v>
          </cell>
          <cell r="L3193" t="str">
            <v>UONH</v>
          </cell>
          <cell r="M3193">
            <v>14</v>
          </cell>
          <cell r="N3193">
            <v>26</v>
          </cell>
          <cell r="O3193" t="str">
            <v>Управління НБУ в Микол.обл.</v>
          </cell>
        </row>
        <row r="3194">
          <cell r="A3194">
            <v>386252</v>
          </cell>
          <cell r="B3194">
            <v>300465</v>
          </cell>
          <cell r="D3194">
            <v>0</v>
          </cell>
          <cell r="E3194">
            <v>6</v>
          </cell>
          <cell r="F3194">
            <v>0</v>
          </cell>
          <cell r="G3194" t="str">
            <v>6</v>
          </cell>
          <cell r="H3194">
            <v>624</v>
          </cell>
          <cell r="I3194" t="str">
            <v>ФОЧАКІВСЬКЕ ВІДДІЛЕНН ВАТОЩАД М.ОЧАКІВ</v>
          </cell>
          <cell r="J3194" t="str">
            <v>ФОчаківське відділенВАТОщад</v>
          </cell>
          <cell r="K3194" t="str">
            <v>UOLV</v>
          </cell>
          <cell r="L3194" t="str">
            <v>UOLA</v>
          </cell>
          <cell r="M3194">
            <v>14</v>
          </cell>
          <cell r="N3194">
            <v>26</v>
          </cell>
          <cell r="O3194" t="str">
            <v>Управління НБУ в Микол.обл.</v>
          </cell>
        </row>
        <row r="3195">
          <cell r="A3195">
            <v>386360</v>
          </cell>
          <cell r="B3195">
            <v>300465</v>
          </cell>
          <cell r="D3195">
            <v>0</v>
          </cell>
          <cell r="E3195">
            <v>6</v>
          </cell>
          <cell r="F3195">
            <v>0</v>
          </cell>
          <cell r="G3195" t="str">
            <v>6</v>
          </cell>
          <cell r="H3195">
            <v>602</v>
          </cell>
          <cell r="I3195" t="str">
            <v>ФЮЖНОУКРАЇНСЬКЕ ВІД ВАТОЩАД М.ЮЖНОУКРА</v>
          </cell>
          <cell r="J3195" t="str">
            <v>ФЮжноукраїнське віддВАТОщад</v>
          </cell>
          <cell r="K3195" t="str">
            <v>UOLY</v>
          </cell>
          <cell r="L3195" t="str">
            <v>UOLA</v>
          </cell>
          <cell r="M3195">
            <v>14</v>
          </cell>
          <cell r="N3195">
            <v>26</v>
          </cell>
          <cell r="O3195" t="str">
            <v>Управління НБУ в Микол.обл.</v>
          </cell>
        </row>
        <row r="3196">
          <cell r="A3196">
            <v>386393</v>
          </cell>
          <cell r="B3196">
            <v>300465</v>
          </cell>
          <cell r="D3196">
            <v>0</v>
          </cell>
          <cell r="E3196">
            <v>6</v>
          </cell>
          <cell r="F3196">
            <v>0</v>
          </cell>
          <cell r="G3196" t="str">
            <v>6</v>
          </cell>
          <cell r="H3196">
            <v>625</v>
          </cell>
          <cell r="I3196" t="str">
            <v>ФПЕРВОМАЙСЬКЕ ВІДДІ ВАТОЩАД М.ПЕРВОМАЙ</v>
          </cell>
          <cell r="J3196" t="str">
            <v>ФПервомайське відділВАТОщад</v>
          </cell>
          <cell r="K3196" t="str">
            <v>UOLW</v>
          </cell>
          <cell r="L3196" t="str">
            <v>UOLA</v>
          </cell>
          <cell r="M3196">
            <v>14</v>
          </cell>
          <cell r="N3196">
            <v>26</v>
          </cell>
          <cell r="O3196" t="str">
            <v>Управління НБУ в Микол.обл.</v>
          </cell>
        </row>
        <row r="3197">
          <cell r="A3197">
            <v>386423</v>
          </cell>
          <cell r="B3197">
            <v>300670</v>
          </cell>
          <cell r="D3197">
            <v>0</v>
          </cell>
          <cell r="E3197">
            <v>202</v>
          </cell>
          <cell r="F3197">
            <v>0</v>
          </cell>
          <cell r="G3197" t="str">
            <v>8</v>
          </cell>
          <cell r="H3197">
            <v>700</v>
          </cell>
          <cell r="I3197" t="str">
            <v>МФ ВАТ КБ "ХРЕЩАТИК" М.МИКОЛАЇВ</v>
          </cell>
          <cell r="J3197" t="str">
            <v>Миколаївська ФВАТ"ХРЕЩАТИК"</v>
          </cell>
          <cell r="K3197" t="str">
            <v>UONG</v>
          </cell>
          <cell r="L3197" t="str">
            <v>UONG</v>
          </cell>
          <cell r="M3197">
            <v>14</v>
          </cell>
          <cell r="N3197">
            <v>26</v>
          </cell>
          <cell r="O3197" t="str">
            <v>Управління НБУ в Микол.обл.</v>
          </cell>
        </row>
        <row r="3198">
          <cell r="A3198">
            <v>388001</v>
          </cell>
          <cell r="B3198">
            <v>300272</v>
          </cell>
          <cell r="D3198">
            <v>0</v>
          </cell>
          <cell r="E3198">
            <v>31</v>
          </cell>
          <cell r="F3198">
            <v>0</v>
          </cell>
          <cell r="G3198" t="str">
            <v>B</v>
          </cell>
          <cell r="H3198">
            <v>803</v>
          </cell>
          <cell r="I3198" t="str">
            <v>ФІЛІЯ АБ "ЕНЕРГОБАНК"ВМ.ОДЕСА, М.ОДЕСА</v>
          </cell>
          <cell r="J3198" t="str">
            <v>Філ.АБ"Енергобанк"в м.Одеса</v>
          </cell>
          <cell r="K3198" t="str">
            <v>UPFE</v>
          </cell>
          <cell r="L3198" t="str">
            <v>UPFE</v>
          </cell>
          <cell r="M3198">
            <v>15</v>
          </cell>
          <cell r="N3198">
            <v>26</v>
          </cell>
          <cell r="O3198" t="str">
            <v>Управління НБУ в Одес.обл.</v>
          </cell>
        </row>
        <row r="3199">
          <cell r="A3199">
            <v>388045</v>
          </cell>
          <cell r="B3199">
            <v>300465</v>
          </cell>
          <cell r="D3199">
            <v>0</v>
          </cell>
          <cell r="E3199">
            <v>6</v>
          </cell>
          <cell r="F3199">
            <v>0</v>
          </cell>
          <cell r="G3199" t="str">
            <v>6</v>
          </cell>
          <cell r="H3199">
            <v>614</v>
          </cell>
          <cell r="I3199" t="str">
            <v>ФБIЛЯЇВСЬКЕ ВІДДІЛЕ ВАТОЩАД М.БІЛЯЇВКА</v>
          </cell>
          <cell r="J3199" t="str">
            <v>ФБiляївське відділенВАТОщад</v>
          </cell>
          <cell r="K3199" t="str">
            <v>UPLO</v>
          </cell>
          <cell r="L3199" t="str">
            <v>UPLB</v>
          </cell>
          <cell r="M3199">
            <v>15</v>
          </cell>
          <cell r="N3199">
            <v>26</v>
          </cell>
          <cell r="O3199" t="str">
            <v>Управління НБУ в Одес.обл.</v>
          </cell>
        </row>
        <row r="3200">
          <cell r="A3200">
            <v>388078</v>
          </cell>
          <cell r="B3200">
            <v>300465</v>
          </cell>
          <cell r="D3200">
            <v>0</v>
          </cell>
          <cell r="E3200">
            <v>6</v>
          </cell>
          <cell r="F3200">
            <v>0</v>
          </cell>
          <cell r="G3200" t="str">
            <v>6</v>
          </cell>
          <cell r="H3200">
            <v>604</v>
          </cell>
          <cell r="I3200" t="str">
            <v>ФОДЕСЬКЕ МІСЬКЕ ВІДДІЛ ВАТОЩАД М.ОДЕСА</v>
          </cell>
          <cell r="J3200" t="str">
            <v>ФОдеське міське віддВАТОщад</v>
          </cell>
          <cell r="K3200" t="str">
            <v>UPLE</v>
          </cell>
          <cell r="L3200" t="str">
            <v>UPLB</v>
          </cell>
          <cell r="M3200">
            <v>15</v>
          </cell>
          <cell r="N3200">
            <v>26</v>
          </cell>
          <cell r="O3200" t="str">
            <v>Управління НБУ в Одес.обл.</v>
          </cell>
        </row>
        <row r="3201">
          <cell r="A3201">
            <v>388108</v>
          </cell>
          <cell r="B3201">
            <v>300465</v>
          </cell>
          <cell r="D3201">
            <v>0</v>
          </cell>
          <cell r="E3201">
            <v>6</v>
          </cell>
          <cell r="F3201">
            <v>0</v>
          </cell>
          <cell r="G3201" t="str">
            <v>6</v>
          </cell>
          <cell r="H3201">
            <v>617</v>
          </cell>
          <cell r="I3201" t="str">
            <v>ФВЕЛИКОМИХАЙЛІВСЬКЕ ВАТОЩАД СМТ.ВЕЛИКА</v>
          </cell>
          <cell r="J3201" t="str">
            <v>ФВеликомихайлівське ВАТОщад</v>
          </cell>
          <cell r="K3201" t="str">
            <v>UPLR</v>
          </cell>
          <cell r="L3201" t="str">
            <v>UPLB</v>
          </cell>
          <cell r="M3201">
            <v>15</v>
          </cell>
          <cell r="N3201">
            <v>26</v>
          </cell>
          <cell r="O3201" t="str">
            <v>Управління НБУ в Одес.обл.</v>
          </cell>
        </row>
        <row r="3202">
          <cell r="A3202">
            <v>388119</v>
          </cell>
          <cell r="B3202">
            <v>300465</v>
          </cell>
          <cell r="D3202">
            <v>0</v>
          </cell>
          <cell r="E3202">
            <v>6</v>
          </cell>
          <cell r="F3202">
            <v>0</v>
          </cell>
          <cell r="G3202" t="str">
            <v>6</v>
          </cell>
          <cell r="H3202">
            <v>618</v>
          </cell>
          <cell r="I3202" t="str">
            <v>ФІВАНІВСЬКЕ ВІДДІЛЕ ВАТОЩАД СМТ.ІВАНІВ</v>
          </cell>
          <cell r="J3202" t="str">
            <v>ФІванівське відділенВАТОщад</v>
          </cell>
          <cell r="K3202" t="str">
            <v>UPLS</v>
          </cell>
          <cell r="L3202" t="str">
            <v>UPLB</v>
          </cell>
          <cell r="M3202">
            <v>15</v>
          </cell>
          <cell r="N3202">
            <v>26</v>
          </cell>
          <cell r="O3202" t="str">
            <v>Управління НБУ в Одес.обл.</v>
          </cell>
        </row>
        <row r="3203">
          <cell r="A3203">
            <v>388120</v>
          </cell>
          <cell r="B3203">
            <v>300465</v>
          </cell>
          <cell r="D3203">
            <v>0</v>
          </cell>
          <cell r="E3203">
            <v>6</v>
          </cell>
          <cell r="F3203">
            <v>0</v>
          </cell>
          <cell r="G3203" t="str">
            <v>6</v>
          </cell>
          <cell r="H3203">
            <v>619</v>
          </cell>
          <cell r="I3203" t="str">
            <v>ФІЗМАЇЛЬСЬКЕ ВІДДІЛЕН ВАТОЩАД М.ІЗМАЇЛ</v>
          </cell>
          <cell r="J3203" t="str">
            <v>ФІзмаїльське відділеВАТОщад</v>
          </cell>
          <cell r="K3203" t="str">
            <v>UPLT</v>
          </cell>
          <cell r="L3203" t="str">
            <v>UPLB</v>
          </cell>
          <cell r="M3203">
            <v>15</v>
          </cell>
          <cell r="N3203">
            <v>26</v>
          </cell>
          <cell r="O3203" t="str">
            <v>Управління НБУ в Одес.обл.</v>
          </cell>
        </row>
        <row r="3204">
          <cell r="A3204">
            <v>388142</v>
          </cell>
          <cell r="B3204">
            <v>300465</v>
          </cell>
          <cell r="D3204">
            <v>0</v>
          </cell>
          <cell r="E3204">
            <v>6</v>
          </cell>
          <cell r="F3204">
            <v>0</v>
          </cell>
          <cell r="G3204" t="str">
            <v>6</v>
          </cell>
          <cell r="H3204">
            <v>611</v>
          </cell>
          <cell r="I3204" t="str">
            <v>ФАРЦИЗЬКЕ ВІДДІЛЕННЯ № ВАТОЩАД М.АРЦИЗ</v>
          </cell>
          <cell r="J3204" t="str">
            <v>ФАрцизьке відділенняВАТОщад</v>
          </cell>
          <cell r="K3204" t="str">
            <v>UPLL</v>
          </cell>
          <cell r="L3204" t="str">
            <v>UPLB</v>
          </cell>
          <cell r="M3204">
            <v>15</v>
          </cell>
          <cell r="N3204">
            <v>26</v>
          </cell>
          <cell r="O3204" t="str">
            <v>Управління НБУ в Одес.обл.</v>
          </cell>
        </row>
        <row r="3205">
          <cell r="A3205">
            <v>388153</v>
          </cell>
          <cell r="B3205">
            <v>300465</v>
          </cell>
          <cell r="D3205">
            <v>0</v>
          </cell>
          <cell r="E3205">
            <v>6</v>
          </cell>
          <cell r="F3205">
            <v>0</v>
          </cell>
          <cell r="G3205" t="str">
            <v>6</v>
          </cell>
          <cell r="H3205">
            <v>612</v>
          </cell>
          <cell r="I3205" t="str">
            <v>ФБАЛТСЬКЕ ВІДДІЛЕННЯ № ВАТОЩАД М.БАЛТА</v>
          </cell>
          <cell r="J3205" t="str">
            <v>ФБалтське відділенняВАТОщад</v>
          </cell>
          <cell r="K3205" t="str">
            <v>UPLM</v>
          </cell>
          <cell r="L3205" t="str">
            <v>UPLB</v>
          </cell>
          <cell r="M3205">
            <v>15</v>
          </cell>
          <cell r="N3205">
            <v>26</v>
          </cell>
          <cell r="O3205" t="str">
            <v>Управління НБУ в Одес.обл.</v>
          </cell>
        </row>
        <row r="3206">
          <cell r="A3206">
            <v>388164</v>
          </cell>
          <cell r="B3206">
            <v>300465</v>
          </cell>
          <cell r="D3206">
            <v>0</v>
          </cell>
          <cell r="E3206">
            <v>6</v>
          </cell>
          <cell r="F3206">
            <v>0</v>
          </cell>
          <cell r="G3206" t="str">
            <v>6</v>
          </cell>
          <cell r="H3206">
            <v>626</v>
          </cell>
          <cell r="I3206" t="str">
            <v>ФЛЮБАШІВСЬКЕ ВІДДІЛ ВАТОЩАД СМТ.ЛЮБАШІ</v>
          </cell>
          <cell r="J3206" t="str">
            <v>ФЛюбашівське відділеВАТОщад</v>
          </cell>
          <cell r="K3206" t="str">
            <v>UPMA</v>
          </cell>
          <cell r="L3206" t="str">
            <v>UPLB</v>
          </cell>
          <cell r="M3206">
            <v>15</v>
          </cell>
          <cell r="N3206">
            <v>26</v>
          </cell>
          <cell r="O3206" t="str">
            <v>Управління НБУ в Одес.обл.</v>
          </cell>
        </row>
        <row r="3207">
          <cell r="A3207">
            <v>388175</v>
          </cell>
          <cell r="B3207">
            <v>300465</v>
          </cell>
          <cell r="D3207">
            <v>0</v>
          </cell>
          <cell r="E3207">
            <v>6</v>
          </cell>
          <cell r="F3207">
            <v>0</v>
          </cell>
          <cell r="G3207" t="str">
            <v>6</v>
          </cell>
          <cell r="H3207">
            <v>627</v>
          </cell>
          <cell r="I3207" t="str">
            <v>ФМИКОЛАЇВСЬКЕ ВІДДІ ВАТОЩАД СМТ.МИКОЛА</v>
          </cell>
          <cell r="J3207" t="str">
            <v>ФМиколаївське відділВАТОщад</v>
          </cell>
          <cell r="K3207" t="str">
            <v>UPMB</v>
          </cell>
          <cell r="L3207" t="str">
            <v>UPLB</v>
          </cell>
          <cell r="M3207">
            <v>15</v>
          </cell>
          <cell r="N3207">
            <v>26</v>
          </cell>
          <cell r="O3207" t="str">
            <v>Управління НБУ в Одес.обл.</v>
          </cell>
        </row>
        <row r="3208">
          <cell r="A3208">
            <v>388186</v>
          </cell>
          <cell r="B3208">
            <v>300465</v>
          </cell>
          <cell r="D3208">
            <v>0</v>
          </cell>
          <cell r="E3208">
            <v>6</v>
          </cell>
          <cell r="F3208">
            <v>0</v>
          </cell>
          <cell r="G3208" t="str">
            <v>6</v>
          </cell>
          <cell r="H3208">
            <v>615</v>
          </cell>
          <cell r="I3208" t="str">
            <v>ФБЕРЕЗІВСЬКЕ ВІДДІЛ ВАТОЩАД М.БЕРЕЗІВК</v>
          </cell>
          <cell r="J3208" t="str">
            <v>ФБерезівське відділеВАТОщад</v>
          </cell>
          <cell r="K3208" t="str">
            <v>UPLP</v>
          </cell>
          <cell r="L3208" t="str">
            <v>UPLB</v>
          </cell>
          <cell r="M3208">
            <v>15</v>
          </cell>
          <cell r="N3208">
            <v>26</v>
          </cell>
          <cell r="O3208" t="str">
            <v>Управління НБУ в Одес.обл.</v>
          </cell>
        </row>
        <row r="3209">
          <cell r="A3209">
            <v>388197</v>
          </cell>
          <cell r="B3209">
            <v>300465</v>
          </cell>
          <cell r="D3209">
            <v>0</v>
          </cell>
          <cell r="E3209">
            <v>6</v>
          </cell>
          <cell r="F3209">
            <v>0</v>
          </cell>
          <cell r="G3209" t="str">
            <v>6</v>
          </cell>
          <cell r="H3209">
            <v>616</v>
          </cell>
          <cell r="I3209" t="str">
            <v>ФБОЛГРАДСЬКЕ ВІДДІЛЕ ВАТОЩАД М.БОЛГРАД</v>
          </cell>
          <cell r="J3209" t="str">
            <v>ФБолградське відділеВАТОщад</v>
          </cell>
          <cell r="K3209" t="str">
            <v>UPLQ</v>
          </cell>
          <cell r="L3209" t="str">
            <v>UPLB</v>
          </cell>
          <cell r="M3209">
            <v>15</v>
          </cell>
          <cell r="N3209">
            <v>26</v>
          </cell>
          <cell r="O3209" t="str">
            <v>Управління НБУ в Одес.обл.</v>
          </cell>
        </row>
        <row r="3210">
          <cell r="A3210">
            <v>388205</v>
          </cell>
          <cell r="B3210">
            <v>300465</v>
          </cell>
          <cell r="D3210">
            <v>0</v>
          </cell>
          <cell r="E3210">
            <v>6</v>
          </cell>
          <cell r="F3210">
            <v>0</v>
          </cell>
          <cell r="G3210" t="str">
            <v>6</v>
          </cell>
          <cell r="H3210">
            <v>630</v>
          </cell>
          <cell r="I3210" t="str">
            <v>ФРЕНІЙСЬКЕ ВІДДІЛЕННЯ № ВАТОЩАД М.РЕНІ</v>
          </cell>
          <cell r="J3210" t="str">
            <v>ФРенійське відділеннВАТОщад</v>
          </cell>
          <cell r="K3210" t="str">
            <v>UPME</v>
          </cell>
          <cell r="L3210" t="str">
            <v>UPLB</v>
          </cell>
          <cell r="M3210">
            <v>15</v>
          </cell>
          <cell r="N3210">
            <v>26</v>
          </cell>
          <cell r="O3210" t="str">
            <v>Управління НБУ в Одес.обл.</v>
          </cell>
        </row>
        <row r="3211">
          <cell r="A3211">
            <v>388227</v>
          </cell>
          <cell r="B3211">
            <v>300465</v>
          </cell>
          <cell r="D3211">
            <v>0</v>
          </cell>
          <cell r="E3211">
            <v>6</v>
          </cell>
          <cell r="F3211">
            <v>0</v>
          </cell>
          <cell r="G3211" t="str">
            <v>6</v>
          </cell>
          <cell r="H3211">
            <v>629</v>
          </cell>
          <cell r="I3211" t="str">
            <v>ФРОЗДІЛЬНЯНСЬКЕ ВІД ВАТОЩАД М.РОЗДІЛЬН</v>
          </cell>
          <cell r="J3211" t="str">
            <v>ФРоздільнянське віддВАТОщад</v>
          </cell>
          <cell r="K3211" t="str">
            <v>UPMD</v>
          </cell>
          <cell r="L3211" t="str">
            <v>UPLB</v>
          </cell>
          <cell r="M3211">
            <v>15</v>
          </cell>
          <cell r="N3211">
            <v>26</v>
          </cell>
          <cell r="O3211" t="str">
            <v>Управління НБУ в Одес.обл.</v>
          </cell>
        </row>
        <row r="3212">
          <cell r="A3212">
            <v>388238</v>
          </cell>
          <cell r="B3212">
            <v>300465</v>
          </cell>
          <cell r="D3212">
            <v>0</v>
          </cell>
          <cell r="E3212">
            <v>6</v>
          </cell>
          <cell r="F3212">
            <v>0</v>
          </cell>
          <cell r="G3212" t="str">
            <v>6</v>
          </cell>
          <cell r="H3212">
            <v>620</v>
          </cell>
          <cell r="I3212" t="str">
            <v>ФІЛЛІЧІВСЬКЕ ВІДДІЛ ВАТОЩАД М.ІЛЛІЧІВС</v>
          </cell>
          <cell r="J3212" t="str">
            <v>ФІллічівське відділеВАТОщад</v>
          </cell>
          <cell r="K3212" t="str">
            <v>UPLU</v>
          </cell>
          <cell r="L3212" t="str">
            <v>UPLB</v>
          </cell>
          <cell r="M3212">
            <v>15</v>
          </cell>
          <cell r="N3212">
            <v>26</v>
          </cell>
          <cell r="O3212" t="str">
            <v>Управління НБУ в Одес.обл.</v>
          </cell>
        </row>
        <row r="3213">
          <cell r="A3213">
            <v>388249</v>
          </cell>
          <cell r="B3213">
            <v>300465</v>
          </cell>
          <cell r="D3213">
            <v>0</v>
          </cell>
          <cell r="E3213">
            <v>6</v>
          </cell>
          <cell r="F3213">
            <v>0</v>
          </cell>
          <cell r="G3213" t="str">
            <v>6</v>
          </cell>
          <cell r="H3213">
            <v>621</v>
          </cell>
          <cell r="I3213" t="str">
            <v>ФКІЛІЙСЬКЕ ВІДДІЛЕННЯ  ВАТОЩАД М.КІЛІЯ</v>
          </cell>
          <cell r="J3213" t="str">
            <v>ФКілійське відділеннВАТОщад</v>
          </cell>
          <cell r="K3213" t="str">
            <v>UPLV</v>
          </cell>
          <cell r="L3213" t="str">
            <v>UPLB</v>
          </cell>
          <cell r="M3213">
            <v>15</v>
          </cell>
          <cell r="N3213">
            <v>26</v>
          </cell>
          <cell r="O3213" t="str">
            <v>Управління НБУ в Одес.обл.</v>
          </cell>
        </row>
        <row r="3214">
          <cell r="A3214">
            <v>388261</v>
          </cell>
          <cell r="B3214">
            <v>300465</v>
          </cell>
          <cell r="D3214">
            <v>0</v>
          </cell>
          <cell r="E3214">
            <v>6</v>
          </cell>
          <cell r="F3214">
            <v>0</v>
          </cell>
          <cell r="G3214" t="str">
            <v>6</v>
          </cell>
          <cell r="H3214">
            <v>610</v>
          </cell>
          <cell r="I3214" t="str">
            <v>ФАНАНЬЇВСЬКЕ ВІДДІЛЕ ВАТОЩАД М.АНАНЬЇВ</v>
          </cell>
          <cell r="J3214" t="str">
            <v>ФАнаньївське відділеВАТОщад</v>
          </cell>
          <cell r="K3214" t="str">
            <v>UPLK</v>
          </cell>
          <cell r="L3214" t="str">
            <v>UPLB</v>
          </cell>
          <cell r="M3214">
            <v>15</v>
          </cell>
          <cell r="N3214">
            <v>26</v>
          </cell>
          <cell r="O3214" t="str">
            <v>Управління НБУ в Одес.обл.</v>
          </cell>
        </row>
        <row r="3215">
          <cell r="A3215">
            <v>388272</v>
          </cell>
          <cell r="B3215">
            <v>300465</v>
          </cell>
          <cell r="D3215">
            <v>0</v>
          </cell>
          <cell r="E3215">
            <v>6</v>
          </cell>
          <cell r="F3215">
            <v>0</v>
          </cell>
          <cell r="G3215" t="str">
            <v>6</v>
          </cell>
          <cell r="H3215">
            <v>624</v>
          </cell>
          <cell r="I3215" t="str">
            <v>ФКОТОВСЬКЕ ВІДДІЛЕН ВАТОЩАД М.КОТОВСЬК</v>
          </cell>
          <cell r="J3215" t="str">
            <v>ФКотовське відділеннВАТОщад</v>
          </cell>
          <cell r="K3215" t="str">
            <v>UPLY</v>
          </cell>
          <cell r="L3215" t="str">
            <v>UPLB</v>
          </cell>
          <cell r="M3215">
            <v>15</v>
          </cell>
          <cell r="N3215">
            <v>26</v>
          </cell>
          <cell r="O3215" t="str">
            <v>Управління НБУ в Одес.обл.</v>
          </cell>
        </row>
        <row r="3216">
          <cell r="A3216">
            <v>388283</v>
          </cell>
          <cell r="B3216">
            <v>300465</v>
          </cell>
          <cell r="D3216">
            <v>0</v>
          </cell>
          <cell r="E3216">
            <v>6</v>
          </cell>
          <cell r="F3216">
            <v>0</v>
          </cell>
          <cell r="G3216" t="str">
            <v>6</v>
          </cell>
          <cell r="H3216">
            <v>625</v>
          </cell>
          <cell r="I3216" t="str">
            <v>ФКРАСНООКНЯНСЬКЕ ВІ ВАТОЩАД СМТ.КРАСНІ</v>
          </cell>
          <cell r="J3216" t="str">
            <v>ФКрасноокнянське відВАТОщад</v>
          </cell>
          <cell r="K3216" t="str">
            <v>UPLZ</v>
          </cell>
          <cell r="L3216" t="str">
            <v>UPLB</v>
          </cell>
          <cell r="M3216">
            <v>15</v>
          </cell>
          <cell r="N3216">
            <v>26</v>
          </cell>
          <cell r="O3216" t="str">
            <v>Управління НБУ в Одес.обл.</v>
          </cell>
        </row>
        <row r="3217">
          <cell r="A3217">
            <v>388294</v>
          </cell>
          <cell r="B3217">
            <v>300926</v>
          </cell>
          <cell r="D3217">
            <v>0</v>
          </cell>
          <cell r="E3217">
            <v>899</v>
          </cell>
          <cell r="F3217">
            <v>0</v>
          </cell>
          <cell r="G3217" t="str">
            <v>8</v>
          </cell>
          <cell r="H3217">
            <v>804</v>
          </cell>
          <cell r="I3217" t="str">
            <v>ПРИМОРСЬКА ФАТ "УФГ", М.ОДЕСА</v>
          </cell>
          <cell r="J3217" t="str">
            <v>Приморська ФАТ УФГ, м.Одеса</v>
          </cell>
          <cell r="K3217" t="str">
            <v>UPW4</v>
          </cell>
          <cell r="L3217" t="str">
            <v>U1WF</v>
          </cell>
          <cell r="M3217">
            <v>15</v>
          </cell>
          <cell r="N3217">
            <v>26</v>
          </cell>
          <cell r="O3217" t="str">
            <v>Управління НБУ в Одес.обл.</v>
          </cell>
        </row>
        <row r="3218">
          <cell r="A3218">
            <v>388313</v>
          </cell>
          <cell r="B3218">
            <v>388313</v>
          </cell>
          <cell r="C3218" t="str">
            <v>ТОВ КБ "СКБ"</v>
          </cell>
          <cell r="D3218">
            <v>308</v>
          </cell>
          <cell r="E3218">
            <v>308</v>
          </cell>
          <cell r="F3218">
            <v>0</v>
          </cell>
          <cell r="G3218" t="str">
            <v>8</v>
          </cell>
          <cell r="H3218">
            <v>742</v>
          </cell>
          <cell r="I3218" t="str">
            <v>ТОВ КБ "СКБ", М.ОДЕСА</v>
          </cell>
          <cell r="J3218" t="str">
            <v>ТОВ КБ "СКБ"</v>
          </cell>
          <cell r="K3218" t="str">
            <v>UPJZ</v>
          </cell>
          <cell r="L3218" t="str">
            <v>UPJZ</v>
          </cell>
          <cell r="M3218">
            <v>15</v>
          </cell>
          <cell r="N3218">
            <v>15</v>
          </cell>
          <cell r="O3218" t="str">
            <v>Управління НБУ в Одес.обл.</v>
          </cell>
        </row>
        <row r="3219">
          <cell r="A3219">
            <v>388324</v>
          </cell>
          <cell r="B3219">
            <v>300670</v>
          </cell>
          <cell r="D3219">
            <v>0</v>
          </cell>
          <cell r="E3219">
            <v>202</v>
          </cell>
          <cell r="F3219">
            <v>0</v>
          </cell>
          <cell r="G3219" t="str">
            <v>8</v>
          </cell>
          <cell r="H3219">
            <v>743</v>
          </cell>
          <cell r="I3219" t="str">
            <v>ОДЕСЬКА ФВАТ КБ "ХРЕЩАТИК", М.ОДЕСА</v>
          </cell>
          <cell r="J3219" t="str">
            <v>Одеська ФВАТ КБ "Хрещатик"</v>
          </cell>
          <cell r="K3219" t="str">
            <v>UPJW</v>
          </cell>
          <cell r="L3219" t="str">
            <v>UPJW</v>
          </cell>
          <cell r="M3219">
            <v>15</v>
          </cell>
          <cell r="N3219">
            <v>26</v>
          </cell>
          <cell r="O3219" t="str">
            <v>Управління НБУ в Одес.обл.</v>
          </cell>
        </row>
        <row r="3220">
          <cell r="A3220">
            <v>388335</v>
          </cell>
          <cell r="B3220">
            <v>300614</v>
          </cell>
          <cell r="D3220">
            <v>0</v>
          </cell>
          <cell r="E3220">
            <v>171</v>
          </cell>
          <cell r="F3220">
            <v>0</v>
          </cell>
          <cell r="G3220" t="str">
            <v>8</v>
          </cell>
          <cell r="H3220">
            <v>757</v>
          </cell>
          <cell r="I3220" t="str">
            <v>Ф-Я ОД АТ"ІНДЕКС-БАНК" В М.ОДЕСА</v>
          </cell>
          <cell r="J3220" t="str">
            <v>Філія ОД АТ"ІНДЕКС-БАНК"</v>
          </cell>
          <cell r="K3220" t="str">
            <v>UPKH</v>
          </cell>
          <cell r="L3220" t="str">
            <v>UPKH</v>
          </cell>
          <cell r="M3220">
            <v>15</v>
          </cell>
          <cell r="N3220">
            <v>26</v>
          </cell>
          <cell r="O3220" t="str">
            <v>Управління НБУ в Одес.обл.</v>
          </cell>
        </row>
        <row r="3221">
          <cell r="A3221">
            <v>388357</v>
          </cell>
          <cell r="B3221">
            <v>300465</v>
          </cell>
          <cell r="D3221">
            <v>0</v>
          </cell>
          <cell r="E3221">
            <v>6</v>
          </cell>
          <cell r="F3221">
            <v>0</v>
          </cell>
          <cell r="G3221" t="str">
            <v>6</v>
          </cell>
          <cell r="H3221">
            <v>632</v>
          </cell>
          <cell r="I3221" t="str">
            <v>ФСАРАТСЬКЕ ВІДДІЛЕН ВАТОЩАД СМТ.САРАТА</v>
          </cell>
          <cell r="J3221" t="str">
            <v>ФСаратське відділеннВАТОщад</v>
          </cell>
          <cell r="K3221" t="str">
            <v>UPMG</v>
          </cell>
          <cell r="L3221" t="str">
            <v>UPLB</v>
          </cell>
          <cell r="M3221">
            <v>15</v>
          </cell>
          <cell r="N3221">
            <v>26</v>
          </cell>
          <cell r="O3221" t="str">
            <v>Управління НБУ в Одес.обл.</v>
          </cell>
        </row>
        <row r="3222">
          <cell r="A3222">
            <v>388368</v>
          </cell>
          <cell r="B3222">
            <v>300465</v>
          </cell>
          <cell r="D3222">
            <v>0</v>
          </cell>
          <cell r="E3222">
            <v>6</v>
          </cell>
          <cell r="F3222">
            <v>0</v>
          </cell>
          <cell r="G3222" t="str">
            <v>6</v>
          </cell>
          <cell r="H3222">
            <v>633</v>
          </cell>
          <cell r="I3222" t="str">
            <v>ФТАРУТИНСЬКЕ ВІДДІЛ ВАТОЩАД СМТ.ТАРУТИ</v>
          </cell>
          <cell r="J3222" t="str">
            <v>ФТарутинське відділеВАТОщад</v>
          </cell>
          <cell r="K3222" t="str">
            <v>UPMH</v>
          </cell>
          <cell r="L3222" t="str">
            <v>UPLB</v>
          </cell>
          <cell r="M3222">
            <v>15</v>
          </cell>
          <cell r="N3222">
            <v>26</v>
          </cell>
          <cell r="O3222" t="str">
            <v>Управління НБУ в Одес.обл.</v>
          </cell>
        </row>
        <row r="3223">
          <cell r="A3223">
            <v>388379</v>
          </cell>
          <cell r="B3223">
            <v>300465</v>
          </cell>
          <cell r="D3223">
            <v>0</v>
          </cell>
          <cell r="E3223">
            <v>6</v>
          </cell>
          <cell r="F3223">
            <v>0</v>
          </cell>
          <cell r="G3223" t="str">
            <v>6</v>
          </cell>
          <cell r="H3223">
            <v>634</v>
          </cell>
          <cell r="I3223" t="str">
            <v>ФТАТАРБУНАРСЬКЕ ВІД ВАТОЩАД М.ТАТАРБУН</v>
          </cell>
          <cell r="J3223" t="str">
            <v>ФТатарбунарське віддВАТОщад</v>
          </cell>
          <cell r="K3223" t="str">
            <v>UPMI</v>
          </cell>
          <cell r="L3223" t="str">
            <v>UPLB</v>
          </cell>
          <cell r="M3223">
            <v>15</v>
          </cell>
          <cell r="N3223">
            <v>26</v>
          </cell>
          <cell r="O3223" t="str">
            <v>Управління НБУ в Одес.обл.</v>
          </cell>
        </row>
        <row r="3224">
          <cell r="A3224">
            <v>388380</v>
          </cell>
          <cell r="B3224">
            <v>300465</v>
          </cell>
          <cell r="D3224">
            <v>0</v>
          </cell>
          <cell r="E3224">
            <v>6</v>
          </cell>
          <cell r="F3224">
            <v>0</v>
          </cell>
          <cell r="G3224" t="str">
            <v>6</v>
          </cell>
          <cell r="H3224">
            <v>635</v>
          </cell>
          <cell r="I3224" t="str">
            <v>ФФРУНЗІВСЬКЕ ВІДДІЛ ВАТОЩАД СМТ.ФРУНЗІ</v>
          </cell>
          <cell r="J3224" t="str">
            <v>ФФрунзівське відділеВАТОщад</v>
          </cell>
          <cell r="K3224" t="str">
            <v>UPMJ</v>
          </cell>
          <cell r="L3224" t="str">
            <v>UPLB</v>
          </cell>
          <cell r="M3224">
            <v>15</v>
          </cell>
          <cell r="N3224">
            <v>26</v>
          </cell>
          <cell r="O3224" t="str">
            <v>Управління НБУ в Одес.обл.</v>
          </cell>
        </row>
        <row r="3225">
          <cell r="A3225">
            <v>388391</v>
          </cell>
          <cell r="B3225">
            <v>300465</v>
          </cell>
          <cell r="D3225">
            <v>0</v>
          </cell>
          <cell r="E3225">
            <v>6</v>
          </cell>
          <cell r="F3225">
            <v>0</v>
          </cell>
          <cell r="G3225" t="str">
            <v>6</v>
          </cell>
          <cell r="H3225">
            <v>623</v>
          </cell>
          <cell r="I3225" t="str">
            <v>ФКОМІНТЕРНІВСЬКЕ ВІ ВАТОЩАД СМТ.КОМІНТ</v>
          </cell>
          <cell r="J3225" t="str">
            <v>ФКомінтернівське відВАТОщад</v>
          </cell>
          <cell r="K3225" t="str">
            <v>UPLX</v>
          </cell>
          <cell r="L3225" t="str">
            <v>UPLB</v>
          </cell>
          <cell r="M3225">
            <v>15</v>
          </cell>
          <cell r="N3225">
            <v>26</v>
          </cell>
          <cell r="O3225" t="str">
            <v>Управління НБУ в Одес.обл.</v>
          </cell>
        </row>
        <row r="3226">
          <cell r="A3226">
            <v>388409</v>
          </cell>
          <cell r="B3226">
            <v>322948</v>
          </cell>
          <cell r="D3226">
            <v>0</v>
          </cell>
          <cell r="E3226">
            <v>248</v>
          </cell>
          <cell r="F3226">
            <v>0</v>
          </cell>
          <cell r="G3226" t="str">
            <v>B</v>
          </cell>
          <cell r="H3226">
            <v>751</v>
          </cell>
          <cell r="I3226" t="str">
            <v>ОДЕСЬКА ФІЛІЯ АКБ "ФОРУМ" М.ОДЕСА</v>
          </cell>
          <cell r="J3226" t="str">
            <v>Одеська філія АКБ "Форум"</v>
          </cell>
          <cell r="K3226" t="str">
            <v>UPJX</v>
          </cell>
          <cell r="L3226" t="str">
            <v>UPJX</v>
          </cell>
          <cell r="M3226">
            <v>15</v>
          </cell>
          <cell r="N3226">
            <v>26</v>
          </cell>
          <cell r="O3226" t="str">
            <v>Управління НБУ в Одес.обл.</v>
          </cell>
        </row>
        <row r="3227">
          <cell r="A3227">
            <v>388410</v>
          </cell>
          <cell r="B3227">
            <v>321767</v>
          </cell>
          <cell r="D3227">
            <v>0</v>
          </cell>
          <cell r="E3227">
            <v>42</v>
          </cell>
          <cell r="F3227">
            <v>0</v>
          </cell>
          <cell r="G3227" t="str">
            <v>B</v>
          </cell>
          <cell r="H3227">
            <v>765</v>
          </cell>
          <cell r="I3227" t="str">
            <v>ОДЕСЬКА Ф ВАТ ВТБ БАНК, М.ОДЕСА</v>
          </cell>
          <cell r="J3227" t="str">
            <v>Одеська філія ВАТ ВТБ Банк</v>
          </cell>
          <cell r="K3227" t="str">
            <v>UPKA</v>
          </cell>
          <cell r="L3227" t="str">
            <v>UPKA</v>
          </cell>
          <cell r="M3227">
            <v>15</v>
          </cell>
          <cell r="N3227">
            <v>26</v>
          </cell>
          <cell r="O3227" t="str">
            <v>Управління НБУ в Одес.обл.</v>
          </cell>
        </row>
        <row r="3228">
          <cell r="A3228">
            <v>388432</v>
          </cell>
          <cell r="B3228">
            <v>321228</v>
          </cell>
          <cell r="D3228">
            <v>0</v>
          </cell>
          <cell r="E3228">
            <v>68</v>
          </cell>
          <cell r="F3228">
            <v>0</v>
          </cell>
          <cell r="G3228" t="str">
            <v>8</v>
          </cell>
          <cell r="H3228">
            <v>767</v>
          </cell>
          <cell r="I3228" t="str">
            <v>ОДЕСЬКА ФТОВ "УКРПРОМБАНК", М.ОДЕСА</v>
          </cell>
          <cell r="J3228" t="str">
            <v>ОДЕСЬКА Ф-Я ТОВ"УКРПРОМБАНК</v>
          </cell>
          <cell r="K3228" t="str">
            <v>UPKC</v>
          </cell>
          <cell r="L3228" t="str">
            <v>UPKC</v>
          </cell>
          <cell r="M3228">
            <v>15</v>
          </cell>
          <cell r="N3228">
            <v>26</v>
          </cell>
          <cell r="O3228" t="str">
            <v>Управління НБУ в Одес.обл.</v>
          </cell>
        </row>
        <row r="3229">
          <cell r="A3229">
            <v>388454</v>
          </cell>
          <cell r="B3229">
            <v>300249</v>
          </cell>
          <cell r="D3229">
            <v>0</v>
          </cell>
          <cell r="E3229">
            <v>37</v>
          </cell>
          <cell r="F3229">
            <v>0</v>
          </cell>
          <cell r="G3229" t="str">
            <v>8</v>
          </cell>
          <cell r="H3229">
            <v>772</v>
          </cell>
          <cell r="I3229" t="str">
            <v>ОДЕСЬКА ФІЛ.АБ"БРОКБІЗНЕСБАНК",М.ОДЕСА</v>
          </cell>
          <cell r="J3229" t="str">
            <v>Одеська ФАБ"БРОКБІЗНЕСБАНК"</v>
          </cell>
          <cell r="K3229" t="str">
            <v>UPKR</v>
          </cell>
          <cell r="L3229" t="str">
            <v>UPKR</v>
          </cell>
          <cell r="M3229">
            <v>15</v>
          </cell>
          <cell r="N3229">
            <v>26</v>
          </cell>
          <cell r="O3229" t="str">
            <v>Управління НБУ в Одес.обл.</v>
          </cell>
        </row>
        <row r="3230">
          <cell r="A3230">
            <v>388476</v>
          </cell>
          <cell r="B3230">
            <v>300506</v>
          </cell>
          <cell r="D3230">
            <v>0</v>
          </cell>
          <cell r="E3230">
            <v>290</v>
          </cell>
          <cell r="F3230">
            <v>0</v>
          </cell>
          <cell r="G3230" t="str">
            <v>8</v>
          </cell>
          <cell r="H3230">
            <v>761</v>
          </cell>
          <cell r="I3230" t="str">
            <v>ФВАТ"ПЕРШИЙ ІНВЕСТИЦІЙНИЙ БАНК"М.ОДЕСА</v>
          </cell>
          <cell r="J3230" t="str">
            <v>Ф ВАТ "ПершІнвБ" в м.Одеса</v>
          </cell>
          <cell r="K3230" t="str">
            <v>UPKI</v>
          </cell>
          <cell r="L3230" t="str">
            <v>UPKI</v>
          </cell>
          <cell r="M3230">
            <v>15</v>
          </cell>
          <cell r="N3230">
            <v>26</v>
          </cell>
          <cell r="O3230" t="str">
            <v>Управління НБУ в Одес.обл.</v>
          </cell>
        </row>
        <row r="3231">
          <cell r="A3231">
            <v>388487</v>
          </cell>
          <cell r="B3231">
            <v>300863</v>
          </cell>
          <cell r="D3231">
            <v>0</v>
          </cell>
          <cell r="E3231">
            <v>289</v>
          </cell>
          <cell r="F3231">
            <v>0</v>
          </cell>
          <cell r="G3231" t="str">
            <v>9</v>
          </cell>
          <cell r="H3231">
            <v>759</v>
          </cell>
          <cell r="I3231" t="str">
            <v>ОДЕСЬКА ФВАТ"КРЕДИТПРОМБАНК",М.ОДЕСА</v>
          </cell>
          <cell r="J3231" t="str">
            <v>Одеська ФВАТ"Кредитпромбанк</v>
          </cell>
          <cell r="K3231" t="str">
            <v>UPNG</v>
          </cell>
          <cell r="L3231" t="str">
            <v>UPNG</v>
          </cell>
          <cell r="M3231">
            <v>15</v>
          </cell>
          <cell r="N3231">
            <v>26</v>
          </cell>
          <cell r="O3231" t="str">
            <v>Управління НБУ в Одес.обл.</v>
          </cell>
        </row>
        <row r="3232">
          <cell r="A3232">
            <v>388498</v>
          </cell>
          <cell r="B3232">
            <v>328168</v>
          </cell>
          <cell r="D3232">
            <v>0</v>
          </cell>
          <cell r="E3232">
            <v>105</v>
          </cell>
          <cell r="F3232">
            <v>0</v>
          </cell>
          <cell r="G3232" t="str">
            <v>B</v>
          </cell>
          <cell r="H3232">
            <v>747</v>
          </cell>
          <cell r="I3232" t="str">
            <v>ФІЛІЯ ВАТ "МТБ" У М.ІЛЛІЧІВСЬКУ</v>
          </cell>
          <cell r="J3232" t="str">
            <v>ФІЛІЯ ВАТ "МТБ" У М.ІЛЛІЧІВ</v>
          </cell>
          <cell r="K3232" t="str">
            <v>UPJU</v>
          </cell>
          <cell r="L3232" t="str">
            <v>UPJU</v>
          </cell>
          <cell r="M3232">
            <v>15</v>
          </cell>
          <cell r="N3232">
            <v>15</v>
          </cell>
          <cell r="O3232" t="str">
            <v>Управління НБУ в Одес.обл.</v>
          </cell>
        </row>
        <row r="3233">
          <cell r="A3233">
            <v>388506</v>
          </cell>
          <cell r="B3233">
            <v>380300</v>
          </cell>
          <cell r="D3233">
            <v>0</v>
          </cell>
          <cell r="E3233">
            <v>51</v>
          </cell>
          <cell r="F3233">
            <v>0</v>
          </cell>
          <cell r="G3233" t="str">
            <v>8</v>
          </cell>
          <cell r="H3233">
            <v>903</v>
          </cell>
          <cell r="I3233" t="str">
            <v>ОФ ТОВ КБ "АРМА" М.ОДЕСА</v>
          </cell>
          <cell r="J3233" t="str">
            <v>ОФ ТОВ КБ "АРМА"</v>
          </cell>
          <cell r="K3233" t="str">
            <v>UPFF</v>
          </cell>
          <cell r="L3233" t="str">
            <v>UPFF</v>
          </cell>
          <cell r="M3233">
            <v>15</v>
          </cell>
          <cell r="N3233">
            <v>26</v>
          </cell>
          <cell r="O3233" t="str">
            <v>Управління НБУ в Одес.обл.</v>
          </cell>
        </row>
        <row r="3234">
          <cell r="A3234">
            <v>388517</v>
          </cell>
          <cell r="B3234">
            <v>322658</v>
          </cell>
          <cell r="D3234">
            <v>0</v>
          </cell>
          <cell r="E3234">
            <v>217</v>
          </cell>
          <cell r="F3234">
            <v>0</v>
          </cell>
          <cell r="G3234" t="str">
            <v>8</v>
          </cell>
          <cell r="H3234">
            <v>204</v>
          </cell>
          <cell r="I3234" t="str">
            <v>ОДЕСЬКА ФІЛІЯ АКБ"СЄБ", М.ОДЕСА</v>
          </cell>
          <cell r="J3234" t="str">
            <v>Одеська філія АКБ "СЄБ"</v>
          </cell>
          <cell r="K3234" t="str">
            <v>UPFK</v>
          </cell>
          <cell r="L3234" t="str">
            <v>UPFK</v>
          </cell>
          <cell r="M3234">
            <v>15</v>
          </cell>
          <cell r="N3234">
            <v>26</v>
          </cell>
          <cell r="O3234" t="str">
            <v>Управління НБУ в Одес.обл.</v>
          </cell>
        </row>
        <row r="3235">
          <cell r="A3235">
            <v>388528</v>
          </cell>
          <cell r="B3235">
            <v>322294</v>
          </cell>
          <cell r="D3235">
            <v>0</v>
          </cell>
          <cell r="E3235">
            <v>67</v>
          </cell>
          <cell r="F3235">
            <v>0</v>
          </cell>
          <cell r="G3235" t="str">
            <v>8</v>
          </cell>
          <cell r="H3235">
            <v>304</v>
          </cell>
          <cell r="I3235" t="str">
            <v>Ф"ОДЕСЬКЕ РУ"ВАТ"КБ"ЕКСПОБАНК"М.ОДЕСА</v>
          </cell>
          <cell r="J3235" t="str">
            <v>Ф"Одес.РУ"ВАТ"КБ"Експобанк"</v>
          </cell>
          <cell r="K3235" t="str">
            <v>UPFU</v>
          </cell>
          <cell r="L3235" t="str">
            <v>UPFU</v>
          </cell>
          <cell r="M3235">
            <v>15</v>
          </cell>
          <cell r="N3235">
            <v>26</v>
          </cell>
          <cell r="O3235" t="str">
            <v>Управління НБУ в Одес.обл.</v>
          </cell>
        </row>
        <row r="3236">
          <cell r="A3236">
            <v>388539</v>
          </cell>
          <cell r="B3236">
            <v>320940</v>
          </cell>
          <cell r="D3236">
            <v>0</v>
          </cell>
          <cell r="E3236">
            <v>43</v>
          </cell>
          <cell r="F3236">
            <v>0</v>
          </cell>
          <cell r="G3236" t="str">
            <v>8</v>
          </cell>
          <cell r="H3236">
            <v>504</v>
          </cell>
          <cell r="I3236" t="str">
            <v>ФІЛІЯ АБ "АВТОЗАЗБАНК"В М.ОДЕСА</v>
          </cell>
          <cell r="J3236" t="str">
            <v>Ф.АБ"АвтоЗАЗбанк"в м. Одеса</v>
          </cell>
          <cell r="K3236" t="str">
            <v>UPFX</v>
          </cell>
          <cell r="L3236" t="str">
            <v>UPFX</v>
          </cell>
          <cell r="M3236">
            <v>15</v>
          </cell>
          <cell r="N3236">
            <v>26</v>
          </cell>
          <cell r="O3236" t="str">
            <v>Управління НБУ в Одес.обл.</v>
          </cell>
        </row>
        <row r="3237">
          <cell r="A3237">
            <v>388540</v>
          </cell>
          <cell r="B3237">
            <v>300926</v>
          </cell>
          <cell r="D3237">
            <v>0</v>
          </cell>
          <cell r="E3237">
            <v>899</v>
          </cell>
          <cell r="F3237">
            <v>0</v>
          </cell>
          <cell r="G3237" t="str">
            <v>8</v>
          </cell>
          <cell r="H3237">
            <v>904</v>
          </cell>
          <cell r="I3237" t="str">
            <v>Одеська філія АТ "УФГ"</v>
          </cell>
          <cell r="J3237" t="str">
            <v>Одеська філія АТ "УФГ"</v>
          </cell>
          <cell r="K3237" t="str">
            <v>UPFY</v>
          </cell>
          <cell r="L3237" t="str">
            <v>UPFY</v>
          </cell>
          <cell r="M3237">
            <v>15</v>
          </cell>
          <cell r="N3237">
            <v>26</v>
          </cell>
          <cell r="O3237" t="str">
            <v>Управління НБУ в Одес.обл.</v>
          </cell>
        </row>
        <row r="3238">
          <cell r="A3238">
            <v>388573</v>
          </cell>
          <cell r="B3238">
            <v>325912</v>
          </cell>
          <cell r="D3238">
            <v>0</v>
          </cell>
          <cell r="E3238">
            <v>88</v>
          </cell>
          <cell r="F3238">
            <v>0</v>
          </cell>
          <cell r="G3238" t="str">
            <v>B</v>
          </cell>
          <cell r="H3238">
            <v>700</v>
          </cell>
          <cell r="I3238" t="str">
            <v>Одеська філія ВАТ "КРЕДОБАНК"</v>
          </cell>
          <cell r="J3238" t="str">
            <v>Одеська філіяВАТ"КРЕДОБАНК"</v>
          </cell>
          <cell r="K3238" t="str">
            <v>UPNI</v>
          </cell>
          <cell r="L3238" t="str">
            <v>UPNI</v>
          </cell>
          <cell r="M3238">
            <v>15</v>
          </cell>
          <cell r="N3238">
            <v>13</v>
          </cell>
          <cell r="O3238" t="str">
            <v>Управління НБУ в Одес.обл.</v>
          </cell>
        </row>
        <row r="3239">
          <cell r="A3239">
            <v>388584</v>
          </cell>
          <cell r="B3239">
            <v>328384</v>
          </cell>
          <cell r="D3239">
            <v>0</v>
          </cell>
          <cell r="E3239">
            <v>258</v>
          </cell>
          <cell r="F3239">
            <v>0</v>
          </cell>
          <cell r="G3239" t="str">
            <v>8</v>
          </cell>
          <cell r="H3239">
            <v>815</v>
          </cell>
          <cell r="I3239" t="str">
            <v>ФАКБ "ІМЕКСБАНК" У  М. ОДЕСА</v>
          </cell>
          <cell r="J3239" t="str">
            <v>ОДЕСЬКАФ АКБ "ІМЕКСБАНК"</v>
          </cell>
          <cell r="K3239" t="str">
            <v>UPNH</v>
          </cell>
          <cell r="L3239" t="str">
            <v>UPNH</v>
          </cell>
          <cell r="M3239">
            <v>15</v>
          </cell>
          <cell r="N3239">
            <v>15</v>
          </cell>
          <cell r="O3239" t="str">
            <v>Управління НБУ в Одес.обл.</v>
          </cell>
        </row>
        <row r="3240">
          <cell r="A3240">
            <v>388603</v>
          </cell>
          <cell r="B3240">
            <v>328760</v>
          </cell>
          <cell r="D3240">
            <v>0</v>
          </cell>
          <cell r="E3240">
            <v>206</v>
          </cell>
          <cell r="F3240">
            <v>0</v>
          </cell>
          <cell r="G3240" t="str">
            <v>8</v>
          </cell>
          <cell r="H3240">
            <v>885</v>
          </cell>
          <cell r="I3240" t="str">
            <v>ОДЕСЬКА ФІЛІЯ КБ ТОВ "МІСТО БАНК"</v>
          </cell>
          <cell r="J3240" t="str">
            <v>Одеська Ф КБТОВ"Місто Банк"</v>
          </cell>
          <cell r="K3240" t="str">
            <v>UPNM</v>
          </cell>
          <cell r="L3240" t="str">
            <v>UPNM</v>
          </cell>
          <cell r="M3240">
            <v>15</v>
          </cell>
          <cell r="N3240">
            <v>15</v>
          </cell>
          <cell r="O3240" t="str">
            <v>Управління НБУ в Одес.обл.</v>
          </cell>
        </row>
        <row r="3241">
          <cell r="A3241">
            <v>388625</v>
          </cell>
          <cell r="B3241">
            <v>300012</v>
          </cell>
          <cell r="D3241">
            <v>0</v>
          </cell>
          <cell r="E3241">
            <v>3</v>
          </cell>
          <cell r="F3241">
            <v>0</v>
          </cell>
          <cell r="G3241" t="str">
            <v>3</v>
          </cell>
          <cell r="H3241">
            <v>340</v>
          </cell>
          <cell r="I3241" t="str">
            <v>Ф."ВІД.ПІБ В М.ЮЖНИЙ ОДЕСЬКОЇ ОБЛ."</v>
          </cell>
          <cell r="J3241" t="str">
            <v>Ф.Від.ПІБ в м.Южний Од.обл.</v>
          </cell>
          <cell r="K3241" t="str">
            <v>UPAN</v>
          </cell>
          <cell r="L3241" t="str">
            <v>UPA0</v>
          </cell>
          <cell r="M3241">
            <v>15</v>
          </cell>
          <cell r="N3241">
            <v>26</v>
          </cell>
          <cell r="O3241" t="str">
            <v>Управління НБУ в Одес.обл.</v>
          </cell>
        </row>
        <row r="3242">
          <cell r="A3242">
            <v>388755</v>
          </cell>
          <cell r="B3242">
            <v>320702</v>
          </cell>
          <cell r="D3242">
            <v>0</v>
          </cell>
          <cell r="E3242">
            <v>277</v>
          </cell>
          <cell r="F3242">
            <v>0</v>
          </cell>
          <cell r="G3242" t="str">
            <v>8</v>
          </cell>
          <cell r="H3242">
            <v>744</v>
          </cell>
          <cell r="I3242" t="str">
            <v>ФАКБ "НАЦІОНАЛЬНИЙ КРЕДИТ" В М.ОДЕСА</v>
          </cell>
          <cell r="J3242" t="str">
            <v>ФАКБ "НК" в м.Одеса</v>
          </cell>
          <cell r="K3242" t="str">
            <v>UPJO</v>
          </cell>
          <cell r="L3242" t="str">
            <v>UPJO</v>
          </cell>
          <cell r="M3242">
            <v>15</v>
          </cell>
          <cell r="N3242">
            <v>26</v>
          </cell>
          <cell r="O3242" t="str">
            <v>Управління НБУ в Одес.обл.</v>
          </cell>
        </row>
        <row r="3243">
          <cell r="A3243">
            <v>391010</v>
          </cell>
          <cell r="B3243">
            <v>300465</v>
          </cell>
          <cell r="D3243">
            <v>0</v>
          </cell>
          <cell r="E3243">
            <v>6</v>
          </cell>
          <cell r="F3243">
            <v>0</v>
          </cell>
          <cell r="G3243" t="str">
            <v>6</v>
          </cell>
          <cell r="H3243">
            <v>606</v>
          </cell>
          <cell r="I3243" t="str">
            <v>ФВЕЛИКОБАГАЧАНСЬКЕ  ВАТОЩАД СМТ.ВЕЛИКА</v>
          </cell>
          <cell r="J3243" t="str">
            <v>ФВеликобагачанське вВАТОщад</v>
          </cell>
          <cell r="K3243" t="str">
            <v>UQLF</v>
          </cell>
          <cell r="L3243" t="str">
            <v>UQLA</v>
          </cell>
          <cell r="M3243">
            <v>16</v>
          </cell>
          <cell r="N3243">
            <v>26</v>
          </cell>
          <cell r="O3243" t="str">
            <v>Управління НБУ в Полтав.обл</v>
          </cell>
        </row>
        <row r="3244">
          <cell r="A3244">
            <v>391021</v>
          </cell>
          <cell r="B3244">
            <v>300465</v>
          </cell>
          <cell r="D3244">
            <v>0</v>
          </cell>
          <cell r="E3244">
            <v>6</v>
          </cell>
          <cell r="F3244">
            <v>0</v>
          </cell>
          <cell r="G3244" t="str">
            <v>6</v>
          </cell>
          <cell r="H3244">
            <v>623</v>
          </cell>
          <cell r="I3244" t="str">
            <v>ФГАДЯЦЬКЕ ВІДДІЛЕННЯ № ВАТОЩАД М.ГАДЯЧ</v>
          </cell>
          <cell r="J3244" t="str">
            <v>ФГадяцьке відділенняВАТОщад</v>
          </cell>
          <cell r="K3244" t="str">
            <v>UQLG</v>
          </cell>
          <cell r="L3244" t="str">
            <v>UQLA</v>
          </cell>
          <cell r="M3244">
            <v>16</v>
          </cell>
          <cell r="N3244">
            <v>26</v>
          </cell>
          <cell r="O3244" t="str">
            <v>Управління НБУ в Полтав.обл</v>
          </cell>
        </row>
        <row r="3245">
          <cell r="A3245">
            <v>391032</v>
          </cell>
          <cell r="B3245">
            <v>300465</v>
          </cell>
          <cell r="D3245">
            <v>0</v>
          </cell>
          <cell r="E3245">
            <v>6</v>
          </cell>
          <cell r="F3245">
            <v>0</v>
          </cell>
          <cell r="G3245" t="str">
            <v>6</v>
          </cell>
          <cell r="H3245">
            <v>608</v>
          </cell>
          <cell r="I3245" t="str">
            <v>ФГЛОБИНСЬКЕ ВІДДІЛЕН ВАТОЩАД М.ГЛОБИНО</v>
          </cell>
          <cell r="J3245" t="str">
            <v>ФГлобинське відділенВАТОщад</v>
          </cell>
          <cell r="K3245" t="str">
            <v>UQLH</v>
          </cell>
          <cell r="L3245" t="str">
            <v>UQLA</v>
          </cell>
          <cell r="M3245">
            <v>16</v>
          </cell>
          <cell r="N3245">
            <v>26</v>
          </cell>
          <cell r="O3245" t="str">
            <v>Управління НБУ в Полтав.обл</v>
          </cell>
        </row>
        <row r="3246">
          <cell r="A3246">
            <v>391043</v>
          </cell>
          <cell r="B3246">
            <v>300465</v>
          </cell>
          <cell r="D3246">
            <v>0</v>
          </cell>
          <cell r="E3246">
            <v>6</v>
          </cell>
          <cell r="F3246">
            <v>0</v>
          </cell>
          <cell r="G3246" t="str">
            <v>6</v>
          </cell>
          <cell r="H3246">
            <v>625</v>
          </cell>
          <cell r="I3246" t="str">
            <v>ФГРЕБІНКІВСЬКЕ ВІДД ВАТОЩАД М.ГРЕБІНКА</v>
          </cell>
          <cell r="J3246" t="str">
            <v>ФГребінківське віддіВАТОщад</v>
          </cell>
          <cell r="K3246" t="str">
            <v>UQLI</v>
          </cell>
          <cell r="L3246" t="str">
            <v>UQLA</v>
          </cell>
          <cell r="M3246">
            <v>16</v>
          </cell>
          <cell r="N3246">
            <v>26</v>
          </cell>
          <cell r="O3246" t="str">
            <v>Управління НБУ в Полтав.обл</v>
          </cell>
        </row>
        <row r="3247">
          <cell r="A3247">
            <v>391087</v>
          </cell>
          <cell r="B3247">
            <v>300465</v>
          </cell>
          <cell r="D3247">
            <v>0</v>
          </cell>
          <cell r="E3247">
            <v>6</v>
          </cell>
          <cell r="F3247">
            <v>0</v>
          </cell>
          <cell r="G3247" t="str">
            <v>6</v>
          </cell>
          <cell r="H3247">
            <v>629</v>
          </cell>
          <cell r="I3247" t="str">
            <v>ФКОТЕЛЕВСЬКЕ ВІДДІЛ ВАТОЩАД СМТ.КОТЕЛЬ</v>
          </cell>
          <cell r="J3247" t="str">
            <v>ФКотелевське відділеВАТОщад</v>
          </cell>
          <cell r="K3247" t="str">
            <v>UQLP</v>
          </cell>
          <cell r="L3247" t="str">
            <v>UQLA</v>
          </cell>
          <cell r="M3247">
            <v>16</v>
          </cell>
          <cell r="N3247">
            <v>26</v>
          </cell>
          <cell r="O3247" t="str">
            <v>Управління НБУ в Полтав.обл</v>
          </cell>
        </row>
        <row r="3248">
          <cell r="A3248">
            <v>391098</v>
          </cell>
          <cell r="B3248">
            <v>300465</v>
          </cell>
          <cell r="D3248">
            <v>0</v>
          </cell>
          <cell r="E3248">
            <v>6</v>
          </cell>
          <cell r="F3248">
            <v>0</v>
          </cell>
          <cell r="G3248" t="str">
            <v>6</v>
          </cell>
          <cell r="H3248">
            <v>604</v>
          </cell>
          <cell r="I3248" t="str">
            <v>ФОКТЯБРСЬКЕ ВІДДІЛЕН ВАТОЩАД М.ПОЛТАВА</v>
          </cell>
          <cell r="J3248" t="str">
            <v>ФОктябрське відділенВАТОщад</v>
          </cell>
          <cell r="K3248" t="str">
            <v>UQLD</v>
          </cell>
          <cell r="L3248" t="str">
            <v>UQLA</v>
          </cell>
          <cell r="M3248">
            <v>16</v>
          </cell>
          <cell r="N3248">
            <v>26</v>
          </cell>
          <cell r="O3248" t="str">
            <v>Управління НБУ в Полтав.обл</v>
          </cell>
        </row>
        <row r="3249">
          <cell r="A3249">
            <v>391128</v>
          </cell>
          <cell r="B3249">
            <v>300465</v>
          </cell>
          <cell r="D3249">
            <v>0</v>
          </cell>
          <cell r="E3249">
            <v>6</v>
          </cell>
          <cell r="F3249">
            <v>0</v>
          </cell>
          <cell r="G3249" t="str">
            <v>6</v>
          </cell>
          <cell r="H3249">
            <v>617</v>
          </cell>
          <cell r="I3249" t="str">
            <v>ФЛОХВИЦЬКЕ ВІДДІЛЕНН ВАТОЩАД М.ЛОХВИЦЯ</v>
          </cell>
          <cell r="J3249" t="str">
            <v>ФЛохвицьке відділеннВАТОщад</v>
          </cell>
          <cell r="K3249" t="str">
            <v>UQLQ</v>
          </cell>
          <cell r="L3249" t="str">
            <v>UQLA</v>
          </cell>
          <cell r="M3249">
            <v>16</v>
          </cell>
          <cell r="N3249">
            <v>26</v>
          </cell>
          <cell r="O3249" t="str">
            <v>Управління НБУ в Полтав.обл</v>
          </cell>
        </row>
        <row r="3250">
          <cell r="A3250">
            <v>391139</v>
          </cell>
          <cell r="B3250">
            <v>300465</v>
          </cell>
          <cell r="D3250">
            <v>0</v>
          </cell>
          <cell r="E3250">
            <v>6</v>
          </cell>
          <cell r="F3250">
            <v>0</v>
          </cell>
          <cell r="G3250" t="str">
            <v>6</v>
          </cell>
          <cell r="H3250">
            <v>605</v>
          </cell>
          <cell r="I3250" t="str">
            <v>ФМІСЬКЕ ВІДДІЛЕННЯ  ВАТОЩАД М.КРЕМЕНЧУ</v>
          </cell>
          <cell r="J3250" t="str">
            <v>ФМіське відділення №ВАТОщад</v>
          </cell>
          <cell r="K3250" t="str">
            <v>UQLE</v>
          </cell>
          <cell r="L3250" t="str">
            <v>UQLA</v>
          </cell>
          <cell r="M3250">
            <v>16</v>
          </cell>
          <cell r="N3250">
            <v>26</v>
          </cell>
          <cell r="O3250" t="str">
            <v>Управління НБУ в Полтав.обл</v>
          </cell>
        </row>
        <row r="3251">
          <cell r="A3251">
            <v>391151</v>
          </cell>
          <cell r="B3251">
            <v>300465</v>
          </cell>
          <cell r="D3251">
            <v>0</v>
          </cell>
          <cell r="E3251">
            <v>6</v>
          </cell>
          <cell r="F3251">
            <v>0</v>
          </cell>
          <cell r="G3251" t="str">
            <v>6</v>
          </cell>
          <cell r="H3251">
            <v>610</v>
          </cell>
          <cell r="I3251" t="str">
            <v>ФДИКАНСЬКЕ ВІДДІЛЕН ВАТОЩАД СМТ.ДИКАНЬ</v>
          </cell>
          <cell r="J3251" t="str">
            <v>ФДиканське відділеннВАТОщад</v>
          </cell>
          <cell r="K3251" t="str">
            <v>UQLJ</v>
          </cell>
          <cell r="L3251" t="str">
            <v>UQLA</v>
          </cell>
          <cell r="M3251">
            <v>16</v>
          </cell>
          <cell r="N3251">
            <v>26</v>
          </cell>
          <cell r="O3251" t="str">
            <v>Управління НБУ в Полтав.обл</v>
          </cell>
        </row>
        <row r="3252">
          <cell r="A3252">
            <v>391162</v>
          </cell>
          <cell r="B3252">
            <v>300465</v>
          </cell>
          <cell r="D3252">
            <v>0</v>
          </cell>
          <cell r="E3252">
            <v>6</v>
          </cell>
          <cell r="F3252">
            <v>0</v>
          </cell>
          <cell r="G3252" t="str">
            <v>6</v>
          </cell>
          <cell r="H3252">
            <v>611</v>
          </cell>
          <cell r="I3252" t="str">
            <v>ФЗІНЬКІВСЬКЕ ВІДДІЛЕ ВАТОЩАД М.ЗІНЬКІВ</v>
          </cell>
          <cell r="J3252" t="str">
            <v>ФЗіньківське відділеВАТОщад</v>
          </cell>
          <cell r="K3252" t="str">
            <v>UQLK</v>
          </cell>
          <cell r="L3252" t="str">
            <v>UQLA</v>
          </cell>
          <cell r="M3252">
            <v>16</v>
          </cell>
          <cell r="N3252">
            <v>26</v>
          </cell>
          <cell r="O3252" t="str">
            <v>Управління НБУ в Полтав.обл</v>
          </cell>
        </row>
        <row r="3253">
          <cell r="A3253">
            <v>391173</v>
          </cell>
          <cell r="B3253">
            <v>300465</v>
          </cell>
          <cell r="D3253">
            <v>0</v>
          </cell>
          <cell r="E3253">
            <v>6</v>
          </cell>
          <cell r="F3253">
            <v>0</v>
          </cell>
          <cell r="G3253" t="str">
            <v>6</v>
          </cell>
          <cell r="H3253">
            <v>609</v>
          </cell>
          <cell r="I3253" t="str">
            <v>ФКАРЛІВСЬКЕ ВІДДІЛЕ ВАТОЩАД М.КАРЛІВКА</v>
          </cell>
          <cell r="J3253" t="str">
            <v>ФКарлівське відділенВАТОщад</v>
          </cell>
          <cell r="K3253" t="str">
            <v>UQLL</v>
          </cell>
          <cell r="L3253" t="str">
            <v>UQLA</v>
          </cell>
          <cell r="M3253">
            <v>16</v>
          </cell>
          <cell r="N3253">
            <v>26</v>
          </cell>
          <cell r="O3253" t="str">
            <v>Управління НБУ в Полтав.обл</v>
          </cell>
        </row>
        <row r="3254">
          <cell r="A3254">
            <v>391184</v>
          </cell>
          <cell r="B3254">
            <v>300465</v>
          </cell>
          <cell r="D3254">
            <v>0</v>
          </cell>
          <cell r="E3254">
            <v>6</v>
          </cell>
          <cell r="F3254">
            <v>0</v>
          </cell>
          <cell r="G3254" t="str">
            <v>6</v>
          </cell>
          <cell r="H3254">
            <v>613</v>
          </cell>
          <cell r="I3254" t="str">
            <v>ФСЕМЕНІВСЬКЕ ВІДДІЛ ВАТОЩАД СМТ.СЕМЕНІ</v>
          </cell>
          <cell r="J3254" t="str">
            <v>ФСеменівське відділеВАТОщад</v>
          </cell>
          <cell r="K3254" t="str">
            <v>UQLZ</v>
          </cell>
          <cell r="L3254" t="str">
            <v>UQLA</v>
          </cell>
          <cell r="M3254">
            <v>16</v>
          </cell>
          <cell r="N3254">
            <v>26</v>
          </cell>
          <cell r="O3254" t="str">
            <v>Управління НБУ в Полтав.обл</v>
          </cell>
        </row>
        <row r="3255">
          <cell r="A3255">
            <v>391195</v>
          </cell>
          <cell r="B3255">
            <v>300465</v>
          </cell>
          <cell r="D3255">
            <v>0</v>
          </cell>
          <cell r="E3255">
            <v>6</v>
          </cell>
          <cell r="F3255">
            <v>0</v>
          </cell>
          <cell r="G3255" t="str">
            <v>6</v>
          </cell>
          <cell r="H3255">
            <v>614</v>
          </cell>
          <cell r="I3255" t="str">
            <v>ФХОРОЛЬСЬКЕ ВІДДІЛЕННЯ ВАТОЩАД М.ХОРОЛ</v>
          </cell>
          <cell r="J3255" t="str">
            <v>ФХорольське відділенВАТОщад</v>
          </cell>
          <cell r="K3255" t="str">
            <v>UQMA</v>
          </cell>
          <cell r="L3255" t="str">
            <v>UQLA</v>
          </cell>
          <cell r="M3255">
            <v>16</v>
          </cell>
          <cell r="N3255">
            <v>26</v>
          </cell>
          <cell r="O3255" t="str">
            <v>Управління НБУ в Полтав.обл</v>
          </cell>
        </row>
        <row r="3256">
          <cell r="A3256">
            <v>391203</v>
          </cell>
          <cell r="B3256">
            <v>300465</v>
          </cell>
          <cell r="D3256">
            <v>0</v>
          </cell>
          <cell r="E3256">
            <v>6</v>
          </cell>
          <cell r="F3256">
            <v>0</v>
          </cell>
          <cell r="G3256" t="str">
            <v>6</v>
          </cell>
          <cell r="H3256">
            <v>612</v>
          </cell>
          <cell r="I3256" t="str">
            <v>ФРЕШЕТИЛІВСЬКЕ ВІДД ВАТОЩАД СМТ.РЕШЕТИ</v>
          </cell>
          <cell r="J3256" t="str">
            <v>ФРешетилівське віддіВАТОщад</v>
          </cell>
          <cell r="K3256" t="str">
            <v>UQLY</v>
          </cell>
          <cell r="L3256" t="str">
            <v>UQLA</v>
          </cell>
          <cell r="M3256">
            <v>16</v>
          </cell>
          <cell r="N3256">
            <v>26</v>
          </cell>
          <cell r="O3256" t="str">
            <v>Управління НБУ в Полтав.обл</v>
          </cell>
        </row>
        <row r="3257">
          <cell r="A3257">
            <v>391225</v>
          </cell>
          <cell r="B3257">
            <v>300465</v>
          </cell>
          <cell r="D3257">
            <v>0</v>
          </cell>
          <cell r="E3257">
            <v>6</v>
          </cell>
          <cell r="F3257">
            <v>0</v>
          </cell>
          <cell r="G3257" t="str">
            <v>6</v>
          </cell>
          <cell r="H3257">
            <v>627</v>
          </cell>
          <cell r="I3257" t="str">
            <v>ФШИШАЦЬКЕ ВІДДІЛЕНН ВАТОЩАД СМТ.ШИШАКИ</v>
          </cell>
          <cell r="J3257" t="str">
            <v>ФШишацьке відділенняВАТОщад</v>
          </cell>
          <cell r="K3257" t="str">
            <v>UQMD</v>
          </cell>
          <cell r="L3257" t="str">
            <v>UQLA</v>
          </cell>
          <cell r="M3257">
            <v>16</v>
          </cell>
          <cell r="N3257">
            <v>26</v>
          </cell>
          <cell r="O3257" t="str">
            <v>Управління НБУ в Полтав.обл</v>
          </cell>
        </row>
        <row r="3258">
          <cell r="A3258">
            <v>391258</v>
          </cell>
          <cell r="B3258">
            <v>300465</v>
          </cell>
          <cell r="D3258">
            <v>0</v>
          </cell>
          <cell r="E3258">
            <v>6</v>
          </cell>
          <cell r="F3258">
            <v>0</v>
          </cell>
          <cell r="G3258" t="str">
            <v>6</v>
          </cell>
          <cell r="H3258">
            <v>620</v>
          </cell>
          <cell r="I3258" t="str">
            <v>ФМИРГОРОДСЬКЕ ВІДДІ ВАТОЩАД М.МИРГОРОД</v>
          </cell>
          <cell r="J3258" t="str">
            <v>ФМиргородське відділВАТОщад</v>
          </cell>
          <cell r="K3258" t="str">
            <v>UQLT</v>
          </cell>
          <cell r="L3258" t="str">
            <v>UQLA</v>
          </cell>
          <cell r="M3258">
            <v>16</v>
          </cell>
          <cell r="N3258">
            <v>26</v>
          </cell>
          <cell r="O3258" t="str">
            <v>Управління НБУ в Полтав.обл</v>
          </cell>
        </row>
        <row r="3259">
          <cell r="A3259">
            <v>391269</v>
          </cell>
          <cell r="B3259">
            <v>300465</v>
          </cell>
          <cell r="D3259">
            <v>0</v>
          </cell>
          <cell r="E3259">
            <v>6</v>
          </cell>
          <cell r="F3259">
            <v>0</v>
          </cell>
          <cell r="G3259" t="str">
            <v>6</v>
          </cell>
          <cell r="H3259">
            <v>618</v>
          </cell>
          <cell r="I3259" t="str">
            <v>ФЛУБЕНСЬКЕ ВІДДІЛЕННЯ  ВАТОЩАД М.ЛУБНИ</v>
          </cell>
          <cell r="J3259" t="str">
            <v>ФЛубенське відділеннВАТОщад</v>
          </cell>
          <cell r="K3259" t="str">
            <v>UQLR</v>
          </cell>
          <cell r="L3259" t="str">
            <v>UQLA</v>
          </cell>
          <cell r="M3259">
            <v>16</v>
          </cell>
          <cell r="N3259">
            <v>26</v>
          </cell>
          <cell r="O3259" t="str">
            <v>Управління НБУ в Полтав.обл</v>
          </cell>
        </row>
        <row r="3260">
          <cell r="A3260">
            <v>391281</v>
          </cell>
          <cell r="B3260">
            <v>300465</v>
          </cell>
          <cell r="D3260">
            <v>0</v>
          </cell>
          <cell r="E3260">
            <v>6</v>
          </cell>
          <cell r="F3260">
            <v>0</v>
          </cell>
          <cell r="G3260" t="str">
            <v>6</v>
          </cell>
          <cell r="H3260">
            <v>607</v>
          </cell>
          <cell r="I3260" t="str">
            <v>ФПИРЯТИНСЬКЕ ВІДДІЛЕ ВАТОЩАД М.ПИРЯТИН</v>
          </cell>
          <cell r="J3260" t="str">
            <v>ФПирятинське відділеВАТОщад</v>
          </cell>
          <cell r="K3260" t="str">
            <v>UQLW</v>
          </cell>
          <cell r="L3260" t="str">
            <v>UQLA</v>
          </cell>
          <cell r="M3260">
            <v>16</v>
          </cell>
          <cell r="N3260">
            <v>26</v>
          </cell>
          <cell r="O3260" t="str">
            <v>Управління НБУ в Полтав.обл</v>
          </cell>
        </row>
        <row r="3261">
          <cell r="A3261">
            <v>391366</v>
          </cell>
          <cell r="B3261">
            <v>300465</v>
          </cell>
          <cell r="D3261">
            <v>0</v>
          </cell>
          <cell r="E3261">
            <v>6</v>
          </cell>
          <cell r="F3261">
            <v>0</v>
          </cell>
          <cell r="G3261" t="str">
            <v>6</v>
          </cell>
          <cell r="H3261">
            <v>631</v>
          </cell>
          <cell r="I3261" t="str">
            <v>ФКОМСОМОЛЬСЬКЕ ВІДД ВАТОЩАД М.КОМСОМОЛ</v>
          </cell>
          <cell r="J3261" t="str">
            <v>ФКомсомольське віддіВАТОщад</v>
          </cell>
          <cell r="K3261" t="str">
            <v>UQME</v>
          </cell>
          <cell r="L3261" t="str">
            <v>UQLA</v>
          </cell>
          <cell r="M3261">
            <v>16</v>
          </cell>
          <cell r="N3261">
            <v>26</v>
          </cell>
          <cell r="O3261" t="str">
            <v>Управління НБУ в Полтав.обл</v>
          </cell>
        </row>
        <row r="3262">
          <cell r="A3262">
            <v>394017</v>
          </cell>
          <cell r="B3262">
            <v>300465</v>
          </cell>
          <cell r="D3262">
            <v>0</v>
          </cell>
          <cell r="E3262">
            <v>6</v>
          </cell>
          <cell r="F3262">
            <v>0</v>
          </cell>
          <cell r="G3262" t="str">
            <v>6</v>
          </cell>
          <cell r="H3262">
            <v>603</v>
          </cell>
          <cell r="I3262" t="str">
            <v>ФВОРОШИЛОВСЬКЕ ВІДДІ ВАТОЩАД М.ДОНЕЦЬК</v>
          </cell>
          <cell r="J3262" t="str">
            <v>ФВорошиловське віддіВАТОщад</v>
          </cell>
          <cell r="K3262" t="str">
            <v>UDLC</v>
          </cell>
          <cell r="L3262" t="str">
            <v>UDLA</v>
          </cell>
          <cell r="M3262">
            <v>4</v>
          </cell>
          <cell r="N3262">
            <v>26</v>
          </cell>
          <cell r="O3262" t="str">
            <v>Управління НБУ в Донец.обл.</v>
          </cell>
        </row>
        <row r="3263">
          <cell r="A3263">
            <v>394028</v>
          </cell>
          <cell r="B3263">
            <v>300465</v>
          </cell>
          <cell r="D3263">
            <v>0</v>
          </cell>
          <cell r="E3263">
            <v>6</v>
          </cell>
          <cell r="F3263">
            <v>0</v>
          </cell>
          <cell r="G3263" t="str">
            <v>6</v>
          </cell>
          <cell r="H3263">
            <v>604</v>
          </cell>
          <cell r="I3263" t="str">
            <v>ФКАЛIНIНСЬКЕ ВІДДІЛЕ ВАТОЩАД М.ДОНЕЦЬК</v>
          </cell>
          <cell r="J3263" t="str">
            <v>ФКалiнiнське відділеВАТОщад</v>
          </cell>
          <cell r="K3263" t="str">
            <v>UDLD</v>
          </cell>
          <cell r="L3263" t="str">
            <v>UDLA</v>
          </cell>
          <cell r="M3263">
            <v>4</v>
          </cell>
          <cell r="N3263">
            <v>26</v>
          </cell>
          <cell r="O3263" t="str">
            <v>Управління НБУ в Донец.обл.</v>
          </cell>
        </row>
        <row r="3264">
          <cell r="A3264">
            <v>394039</v>
          </cell>
          <cell r="B3264">
            <v>300465</v>
          </cell>
          <cell r="D3264">
            <v>0</v>
          </cell>
          <cell r="E3264">
            <v>6</v>
          </cell>
          <cell r="F3264">
            <v>0</v>
          </cell>
          <cell r="G3264" t="str">
            <v>6</v>
          </cell>
          <cell r="H3264">
            <v>605</v>
          </cell>
          <cell r="I3264" t="str">
            <v>ФКІРОВСЬКЕ ВІДДІЛЕНН ВАТОЩАД М.ДОНЕЦЬК</v>
          </cell>
          <cell r="J3264" t="str">
            <v>ФКіровське відділеннВАТОщад</v>
          </cell>
          <cell r="K3264" t="str">
            <v>UDLE</v>
          </cell>
          <cell r="L3264" t="str">
            <v>UDLA</v>
          </cell>
          <cell r="M3264">
            <v>4</v>
          </cell>
          <cell r="N3264">
            <v>26</v>
          </cell>
          <cell r="O3264" t="str">
            <v>Управління НБУ в Донец.обл.</v>
          </cell>
        </row>
        <row r="3265">
          <cell r="A3265">
            <v>394040</v>
          </cell>
          <cell r="B3265">
            <v>300465</v>
          </cell>
          <cell r="D3265">
            <v>0</v>
          </cell>
          <cell r="E3265">
            <v>6</v>
          </cell>
          <cell r="F3265">
            <v>0</v>
          </cell>
          <cell r="G3265" t="str">
            <v>6</v>
          </cell>
          <cell r="H3265">
            <v>606</v>
          </cell>
          <cell r="I3265" t="str">
            <v>ФКУЙБИШЕВСЬКЕ ВІДДІЛ ВАТОЩАД М.ДОНЕЦЬК</v>
          </cell>
          <cell r="J3265" t="str">
            <v>ФКуйбишевське відділВАТОщад</v>
          </cell>
          <cell r="K3265" t="str">
            <v>UDLF</v>
          </cell>
          <cell r="L3265" t="str">
            <v>UDLA</v>
          </cell>
          <cell r="M3265">
            <v>4</v>
          </cell>
          <cell r="N3265">
            <v>26</v>
          </cell>
          <cell r="O3265" t="str">
            <v>Управління НБУ в Донец.обл.</v>
          </cell>
        </row>
        <row r="3266">
          <cell r="A3266">
            <v>394051</v>
          </cell>
          <cell r="B3266">
            <v>300465</v>
          </cell>
          <cell r="D3266">
            <v>0</v>
          </cell>
          <cell r="E3266">
            <v>6</v>
          </cell>
          <cell r="F3266">
            <v>0</v>
          </cell>
          <cell r="G3266" t="str">
            <v>6</v>
          </cell>
          <cell r="H3266">
            <v>607</v>
          </cell>
          <cell r="I3266" t="str">
            <v>ФПРОЛЕТАРСЬКЕ ВІДДІЛ ВАТОЩАД М.ДОНЕЦЬК</v>
          </cell>
          <cell r="J3266" t="str">
            <v>ФПролетарське відділВАТОщад</v>
          </cell>
          <cell r="K3266" t="str">
            <v>UDLG</v>
          </cell>
          <cell r="L3266" t="str">
            <v>UDLA</v>
          </cell>
          <cell r="M3266">
            <v>4</v>
          </cell>
          <cell r="N3266">
            <v>26</v>
          </cell>
          <cell r="O3266" t="str">
            <v>Управління НБУ в Донец.обл.</v>
          </cell>
        </row>
        <row r="3267">
          <cell r="A3267">
            <v>394062</v>
          </cell>
          <cell r="B3267">
            <v>300465</v>
          </cell>
          <cell r="D3267">
            <v>0</v>
          </cell>
          <cell r="E3267">
            <v>6</v>
          </cell>
          <cell r="F3267">
            <v>0</v>
          </cell>
          <cell r="G3267" t="str">
            <v>6</v>
          </cell>
          <cell r="H3267">
            <v>608</v>
          </cell>
          <cell r="I3267" t="str">
            <v>ФПЕТРОВСЬКЕ ВІДДІЛЕН ВАТОЩАД М.ДОНЕЦЬК</v>
          </cell>
          <cell r="J3267" t="str">
            <v>ФПетровське відділенВАТОщад</v>
          </cell>
          <cell r="K3267" t="str">
            <v>UDLH</v>
          </cell>
          <cell r="L3267" t="str">
            <v>UDLA</v>
          </cell>
          <cell r="M3267">
            <v>4</v>
          </cell>
          <cell r="N3267">
            <v>26</v>
          </cell>
          <cell r="O3267" t="str">
            <v>Управління НБУ в Донец.обл.</v>
          </cell>
        </row>
        <row r="3268">
          <cell r="A3268">
            <v>394073</v>
          </cell>
          <cell r="B3268">
            <v>300465</v>
          </cell>
          <cell r="D3268">
            <v>0</v>
          </cell>
          <cell r="E3268">
            <v>6</v>
          </cell>
          <cell r="F3268">
            <v>0</v>
          </cell>
          <cell r="G3268" t="str">
            <v>6</v>
          </cell>
          <cell r="H3268">
            <v>609</v>
          </cell>
          <cell r="I3268" t="str">
            <v>ФЛЕНIНСЬКЕ ВІДДІЛЕНН ВАТОЩАД М.ДОНЕЦЬК</v>
          </cell>
          <cell r="J3268" t="str">
            <v>ФЛенiнське відділеннВАТОщад</v>
          </cell>
          <cell r="K3268" t="str">
            <v>UDLI</v>
          </cell>
          <cell r="L3268" t="str">
            <v>UDLA</v>
          </cell>
          <cell r="M3268">
            <v>4</v>
          </cell>
          <cell r="N3268">
            <v>26</v>
          </cell>
          <cell r="O3268" t="str">
            <v>Управління НБУ в Донец.обл.</v>
          </cell>
        </row>
        <row r="3269">
          <cell r="A3269">
            <v>394103</v>
          </cell>
          <cell r="B3269">
            <v>300465</v>
          </cell>
          <cell r="D3269">
            <v>0</v>
          </cell>
          <cell r="E3269">
            <v>6</v>
          </cell>
          <cell r="F3269">
            <v>0</v>
          </cell>
          <cell r="G3269" t="str">
            <v>6</v>
          </cell>
          <cell r="H3269">
            <v>612</v>
          </cell>
          <cell r="I3269" t="str">
            <v>ФГОРЛІВСЬКЕ МІСЬКЕ  ВАТОЩАД М.ГОРЛІВКА</v>
          </cell>
          <cell r="J3269" t="str">
            <v>ФГорлівське міське вВАТОщад</v>
          </cell>
          <cell r="K3269" t="str">
            <v>UDLL</v>
          </cell>
          <cell r="L3269" t="str">
            <v>UDLA</v>
          </cell>
          <cell r="M3269">
            <v>4</v>
          </cell>
          <cell r="N3269">
            <v>26</v>
          </cell>
          <cell r="O3269" t="str">
            <v>Управління НБУ в Донец.обл.</v>
          </cell>
        </row>
        <row r="3270">
          <cell r="A3270">
            <v>394114</v>
          </cell>
          <cell r="B3270">
            <v>300465</v>
          </cell>
          <cell r="D3270">
            <v>0</v>
          </cell>
          <cell r="E3270">
            <v>6</v>
          </cell>
          <cell r="F3270">
            <v>0</v>
          </cell>
          <cell r="G3270" t="str">
            <v>6</v>
          </cell>
          <cell r="H3270">
            <v>626</v>
          </cell>
          <cell r="I3270" t="str">
            <v>ФКОСТЯНТИНIВСЬКЕ ВІ ВАТОЩАД М.КОСТЯНТИ</v>
          </cell>
          <cell r="J3270" t="str">
            <v>ФКостянтинiвське відВАТОщад</v>
          </cell>
          <cell r="K3270" t="str">
            <v>UDLZ</v>
          </cell>
          <cell r="L3270" t="str">
            <v>UDLA</v>
          </cell>
          <cell r="M3270">
            <v>4</v>
          </cell>
          <cell r="N3270">
            <v>26</v>
          </cell>
          <cell r="O3270" t="str">
            <v>Управління НБУ в Донец.обл.</v>
          </cell>
        </row>
        <row r="3271">
          <cell r="A3271">
            <v>394125</v>
          </cell>
          <cell r="B3271">
            <v>300465</v>
          </cell>
          <cell r="D3271">
            <v>0</v>
          </cell>
          <cell r="E3271">
            <v>6</v>
          </cell>
          <cell r="F3271">
            <v>0</v>
          </cell>
          <cell r="G3271" t="str">
            <v>6</v>
          </cell>
          <cell r="H3271">
            <v>627</v>
          </cell>
          <cell r="I3271" t="str">
            <v>ФМАКІЇВСЬКЕ МIСЬКЕ  ВАТОЩАД М.МАКІЇВКА</v>
          </cell>
          <cell r="J3271" t="str">
            <v>ФМакіївське мiське вВАТОщад</v>
          </cell>
          <cell r="K3271" t="str">
            <v>UDMA</v>
          </cell>
          <cell r="L3271" t="str">
            <v>UDLA</v>
          </cell>
          <cell r="M3271">
            <v>4</v>
          </cell>
          <cell r="N3271">
            <v>26</v>
          </cell>
          <cell r="O3271" t="str">
            <v>Управління НБУ в Донец.обл.</v>
          </cell>
        </row>
        <row r="3272">
          <cell r="A3272">
            <v>394136</v>
          </cell>
          <cell r="B3272">
            <v>300465</v>
          </cell>
          <cell r="D3272">
            <v>0</v>
          </cell>
          <cell r="E3272">
            <v>6</v>
          </cell>
          <cell r="F3272">
            <v>0</v>
          </cell>
          <cell r="G3272" t="str">
            <v>6</v>
          </cell>
          <cell r="H3272">
            <v>615</v>
          </cell>
          <cell r="I3272" t="str">
            <v>ФДЕБАЛЬЦІВСЬКЕ ВІДД ВАТОЩАД М.ДЕБАЛЬЦЕ</v>
          </cell>
          <cell r="J3272" t="str">
            <v>ФДебальцівське віддіВАТОщад</v>
          </cell>
          <cell r="K3272" t="str">
            <v>UDLO</v>
          </cell>
          <cell r="L3272" t="str">
            <v>UDLA</v>
          </cell>
          <cell r="M3272">
            <v>4</v>
          </cell>
          <cell r="N3272">
            <v>26</v>
          </cell>
          <cell r="O3272" t="str">
            <v>Управління НБУ в Донец.обл.</v>
          </cell>
        </row>
        <row r="3273">
          <cell r="A3273">
            <v>394147</v>
          </cell>
          <cell r="B3273">
            <v>300465</v>
          </cell>
          <cell r="D3273">
            <v>0</v>
          </cell>
          <cell r="E3273">
            <v>6</v>
          </cell>
          <cell r="F3273">
            <v>0</v>
          </cell>
          <cell r="G3273" t="str">
            <v>6</v>
          </cell>
          <cell r="H3273">
            <v>616</v>
          </cell>
          <cell r="I3273" t="str">
            <v>ФДЗЕРЖИНСЬКЕ ВІДДІЛ ВАТОЩАД М.ДЗЕРЖИНС</v>
          </cell>
          <cell r="J3273" t="str">
            <v>ФДзержинське відділеВАТОщад</v>
          </cell>
          <cell r="K3273" t="str">
            <v>UDLP</v>
          </cell>
          <cell r="L3273" t="str">
            <v>UDLA</v>
          </cell>
          <cell r="M3273">
            <v>4</v>
          </cell>
          <cell r="N3273">
            <v>26</v>
          </cell>
          <cell r="O3273" t="str">
            <v>Управління НБУ в Донец.обл.</v>
          </cell>
        </row>
        <row r="3274">
          <cell r="A3274">
            <v>394158</v>
          </cell>
          <cell r="B3274">
            <v>300465</v>
          </cell>
          <cell r="D3274">
            <v>0</v>
          </cell>
          <cell r="E3274">
            <v>6</v>
          </cell>
          <cell r="F3274">
            <v>0</v>
          </cell>
          <cell r="G3274" t="str">
            <v>6</v>
          </cell>
          <cell r="H3274">
            <v>617</v>
          </cell>
          <cell r="I3274" t="str">
            <v>ФДОБРОПІЛЬСЬКЕ ВІДД ВАТОЩАД М.ДОБРОПІЛ</v>
          </cell>
          <cell r="J3274" t="str">
            <v>ФДобропільське віддіВАТОщад</v>
          </cell>
          <cell r="K3274" t="str">
            <v>UDLQ</v>
          </cell>
          <cell r="L3274" t="str">
            <v>UDLA</v>
          </cell>
          <cell r="M3274">
            <v>4</v>
          </cell>
          <cell r="N3274">
            <v>26</v>
          </cell>
          <cell r="O3274" t="str">
            <v>Управління НБУ в Донец.обл.</v>
          </cell>
        </row>
        <row r="3275">
          <cell r="A3275">
            <v>394170</v>
          </cell>
          <cell r="B3275">
            <v>300465</v>
          </cell>
          <cell r="D3275">
            <v>0</v>
          </cell>
          <cell r="E3275">
            <v>6</v>
          </cell>
          <cell r="F3275">
            <v>0</v>
          </cell>
          <cell r="G3275" t="str">
            <v>6</v>
          </cell>
          <cell r="H3275">
            <v>619</v>
          </cell>
          <cell r="I3275" t="str">
            <v>ФЄНАКIЇВСЬКЕ ВІДДІЛ ВАТОЩАД М.ЄНАКІЄВЕ</v>
          </cell>
          <cell r="J3275" t="str">
            <v>ФЄнакiївське відділеВАТОщад</v>
          </cell>
          <cell r="K3275" t="str">
            <v>UDLS</v>
          </cell>
          <cell r="L3275" t="str">
            <v>UDLA</v>
          </cell>
          <cell r="M3275">
            <v>4</v>
          </cell>
          <cell r="N3275">
            <v>26</v>
          </cell>
          <cell r="O3275" t="str">
            <v>Управління НБУ в Донец.обл.</v>
          </cell>
        </row>
        <row r="3276">
          <cell r="A3276">
            <v>394181</v>
          </cell>
          <cell r="B3276">
            <v>300465</v>
          </cell>
          <cell r="D3276">
            <v>0</v>
          </cell>
          <cell r="E3276">
            <v>6</v>
          </cell>
          <cell r="F3276">
            <v>0</v>
          </cell>
          <cell r="G3276" t="str">
            <v>6</v>
          </cell>
          <cell r="H3276">
            <v>610</v>
          </cell>
          <cell r="I3276" t="str">
            <v>ФКИЇВСЬКЕ ВІДДІЛЕННЯ ВАТОЩАД М.ДОНЕЦЬК</v>
          </cell>
          <cell r="J3276" t="str">
            <v>ФКиївське відділенняВАТОщад</v>
          </cell>
          <cell r="K3276" t="str">
            <v>UDLJ</v>
          </cell>
          <cell r="L3276" t="str">
            <v>UDLA</v>
          </cell>
          <cell r="M3276">
            <v>4</v>
          </cell>
          <cell r="N3276">
            <v>26</v>
          </cell>
          <cell r="O3276" t="str">
            <v>Управління НБУ в Донец.обл.</v>
          </cell>
        </row>
        <row r="3277">
          <cell r="A3277">
            <v>394192</v>
          </cell>
          <cell r="B3277">
            <v>300465</v>
          </cell>
          <cell r="D3277">
            <v>0</v>
          </cell>
          <cell r="E3277">
            <v>6</v>
          </cell>
          <cell r="F3277">
            <v>0</v>
          </cell>
          <cell r="G3277" t="str">
            <v>6</v>
          </cell>
          <cell r="H3277">
            <v>611</v>
          </cell>
          <cell r="I3277" t="str">
            <v>ФАРТЕМIВСЬКЕ ВІДДІЛ ВАТОЩАД М.АРТЕМІВС</v>
          </cell>
          <cell r="J3277" t="str">
            <v>ФАртемiвське відділеВАТОщад</v>
          </cell>
          <cell r="K3277" t="str">
            <v>UDLK</v>
          </cell>
          <cell r="L3277" t="str">
            <v>UDLA</v>
          </cell>
          <cell r="M3277">
            <v>4</v>
          </cell>
          <cell r="N3277">
            <v>26</v>
          </cell>
          <cell r="O3277" t="str">
            <v>Управління НБУ в Донец.обл.</v>
          </cell>
        </row>
        <row r="3278">
          <cell r="A3278">
            <v>394200</v>
          </cell>
          <cell r="B3278">
            <v>300465</v>
          </cell>
          <cell r="D3278">
            <v>0</v>
          </cell>
          <cell r="E3278">
            <v>6</v>
          </cell>
          <cell r="F3278">
            <v>0</v>
          </cell>
          <cell r="G3278" t="str">
            <v>6</v>
          </cell>
          <cell r="H3278">
            <v>622</v>
          </cell>
          <cell r="I3278" t="str">
            <v>ФМАРІУПОЛЬСЬКЕ ВІДД ВАТОЩАД М.МАРІУПОЛ</v>
          </cell>
          <cell r="J3278" t="str">
            <v>ФМаріупольське віддіВАТОщад</v>
          </cell>
          <cell r="K3278" t="str">
            <v>UDLV</v>
          </cell>
          <cell r="L3278" t="str">
            <v>UDLA</v>
          </cell>
          <cell r="M3278">
            <v>4</v>
          </cell>
          <cell r="N3278">
            <v>26</v>
          </cell>
          <cell r="O3278" t="str">
            <v>Управління НБУ в Донец.обл.</v>
          </cell>
        </row>
        <row r="3279">
          <cell r="A3279">
            <v>394222</v>
          </cell>
          <cell r="B3279">
            <v>300465</v>
          </cell>
          <cell r="D3279">
            <v>0</v>
          </cell>
          <cell r="E3279">
            <v>6</v>
          </cell>
          <cell r="F3279">
            <v>0</v>
          </cell>
          <cell r="G3279" t="str">
            <v>6</v>
          </cell>
          <cell r="H3279">
            <v>624</v>
          </cell>
          <cell r="I3279" t="str">
            <v>ФКРАМАТОРСЬКЕ ВІДДІ ВАТОЩАД М.КРАМАТОР</v>
          </cell>
          <cell r="J3279" t="str">
            <v>ФКраматорське відділВАТОщад</v>
          </cell>
          <cell r="K3279" t="str">
            <v>UDLX</v>
          </cell>
          <cell r="L3279" t="str">
            <v>UDLA</v>
          </cell>
          <cell r="M3279">
            <v>4</v>
          </cell>
          <cell r="N3279">
            <v>26</v>
          </cell>
          <cell r="O3279" t="str">
            <v>Управління НБУ в Донец.обл.</v>
          </cell>
        </row>
        <row r="3280">
          <cell r="A3280">
            <v>394233</v>
          </cell>
          <cell r="B3280">
            <v>300465</v>
          </cell>
          <cell r="D3280">
            <v>0</v>
          </cell>
          <cell r="E3280">
            <v>6</v>
          </cell>
          <cell r="F3280">
            <v>0</v>
          </cell>
          <cell r="G3280" t="str">
            <v>6</v>
          </cell>
          <cell r="H3280">
            <v>625</v>
          </cell>
          <cell r="I3280" t="str">
            <v>ФКРАСНОАРМIЙСЬКЕ ВІ ВАТОЩАД М.КРАСНОАР</v>
          </cell>
          <cell r="J3280" t="str">
            <v>ФКрасноармiйське відВАТОщад</v>
          </cell>
          <cell r="K3280" t="str">
            <v>UDLY</v>
          </cell>
          <cell r="L3280" t="str">
            <v>UDLA</v>
          </cell>
          <cell r="M3280">
            <v>4</v>
          </cell>
          <cell r="N3280">
            <v>26</v>
          </cell>
          <cell r="O3280" t="str">
            <v>Управління НБУ в Донец.обл.</v>
          </cell>
        </row>
        <row r="3281">
          <cell r="A3281">
            <v>394244</v>
          </cell>
          <cell r="B3281">
            <v>300465</v>
          </cell>
          <cell r="D3281">
            <v>0</v>
          </cell>
          <cell r="E3281">
            <v>6</v>
          </cell>
          <cell r="F3281">
            <v>0</v>
          </cell>
          <cell r="G3281" t="str">
            <v>6</v>
          </cell>
          <cell r="H3281">
            <v>639</v>
          </cell>
          <cell r="I3281" t="str">
            <v>ФАМВРОСIЇВСЬКЕ ВІДД ВАТОЩАД М.АМВРОСІЇ</v>
          </cell>
          <cell r="J3281" t="str">
            <v>ФАмвросiївське віддіВАТОщад</v>
          </cell>
          <cell r="K3281" t="str">
            <v>UDMM</v>
          </cell>
          <cell r="L3281" t="str">
            <v>UDLA</v>
          </cell>
          <cell r="M3281">
            <v>4</v>
          </cell>
          <cell r="N3281">
            <v>26</v>
          </cell>
          <cell r="O3281" t="str">
            <v>Управління НБУ в Донец.обл.</v>
          </cell>
        </row>
        <row r="3282">
          <cell r="A3282">
            <v>394307</v>
          </cell>
          <cell r="B3282">
            <v>300465</v>
          </cell>
          <cell r="D3282">
            <v>0</v>
          </cell>
          <cell r="E3282">
            <v>6</v>
          </cell>
          <cell r="F3282">
            <v>0</v>
          </cell>
          <cell r="G3282" t="str">
            <v>6</v>
          </cell>
          <cell r="H3282">
            <v>632</v>
          </cell>
          <cell r="I3282" t="str">
            <v>ФСЕЛИДІВСЬКЕ ВІДДІЛ ВАТОЩАД М.СЕЛІДОВЕ</v>
          </cell>
          <cell r="J3282" t="str">
            <v>ФСелидівське відділеВАТОщад</v>
          </cell>
          <cell r="K3282" t="str">
            <v>UDMF</v>
          </cell>
          <cell r="L3282" t="str">
            <v>UDLA</v>
          </cell>
          <cell r="M3282">
            <v>4</v>
          </cell>
          <cell r="N3282">
            <v>26</v>
          </cell>
          <cell r="O3282" t="str">
            <v>Управління НБУ в Донец.обл.</v>
          </cell>
        </row>
        <row r="3283">
          <cell r="A3283">
            <v>394318</v>
          </cell>
          <cell r="B3283">
            <v>300465</v>
          </cell>
          <cell r="D3283">
            <v>0</v>
          </cell>
          <cell r="E3283">
            <v>6</v>
          </cell>
          <cell r="F3283">
            <v>0</v>
          </cell>
          <cell r="G3283" t="str">
            <v>6</v>
          </cell>
          <cell r="H3283">
            <v>633</v>
          </cell>
          <cell r="I3283" t="str">
            <v>ФСЛОВ`ЯНСЬКЕ ВІДДІЛ ВАТОЩАД М.СЛОВ`ЯНС</v>
          </cell>
          <cell r="J3283" t="str">
            <v>ФСлов`янське відділеВАТОщад</v>
          </cell>
          <cell r="K3283" t="str">
            <v>UDMG</v>
          </cell>
          <cell r="L3283" t="str">
            <v>UDLA</v>
          </cell>
          <cell r="M3283">
            <v>4</v>
          </cell>
          <cell r="N3283">
            <v>26</v>
          </cell>
          <cell r="O3283" t="str">
            <v>Управління НБУ в Донец.обл.</v>
          </cell>
        </row>
        <row r="3284">
          <cell r="A3284">
            <v>394329</v>
          </cell>
          <cell r="B3284">
            <v>300465</v>
          </cell>
          <cell r="D3284">
            <v>0</v>
          </cell>
          <cell r="E3284">
            <v>6</v>
          </cell>
          <cell r="F3284">
            <v>0</v>
          </cell>
          <cell r="G3284" t="str">
            <v>6</v>
          </cell>
          <cell r="H3284">
            <v>634</v>
          </cell>
          <cell r="I3284" t="str">
            <v>ФСНІЖНЯНСЬКЕ ВІДДІЛЕН ВАТОЩАД М.СНІЖНЕ</v>
          </cell>
          <cell r="J3284" t="str">
            <v>ФСніжнянське відділеВАТОщад</v>
          </cell>
          <cell r="K3284" t="str">
            <v>UDMH</v>
          </cell>
          <cell r="L3284" t="str">
            <v>UDLA</v>
          </cell>
          <cell r="M3284">
            <v>4</v>
          </cell>
          <cell r="N3284">
            <v>26</v>
          </cell>
          <cell r="O3284" t="str">
            <v>Управління НБУ в Донец.обл.</v>
          </cell>
        </row>
        <row r="3285">
          <cell r="A3285">
            <v>394330</v>
          </cell>
          <cell r="B3285">
            <v>300465</v>
          </cell>
          <cell r="D3285">
            <v>0</v>
          </cell>
          <cell r="E3285">
            <v>6</v>
          </cell>
          <cell r="F3285">
            <v>0</v>
          </cell>
          <cell r="G3285" t="str">
            <v>6</v>
          </cell>
          <cell r="H3285">
            <v>635</v>
          </cell>
          <cell r="I3285" t="str">
            <v>ФТОРЕЗЬКЕ ВІДДІЛЕННЯ № ВАТОЩАД М.ТОРЕЗ</v>
          </cell>
          <cell r="J3285" t="str">
            <v>ФТорезьке відділенняВАТОщад</v>
          </cell>
          <cell r="K3285" t="str">
            <v>UDMI</v>
          </cell>
          <cell r="L3285" t="str">
            <v>UDLA</v>
          </cell>
          <cell r="M3285">
            <v>4</v>
          </cell>
          <cell r="N3285">
            <v>26</v>
          </cell>
          <cell r="O3285" t="str">
            <v>Управління НБУ в Донец.обл.</v>
          </cell>
        </row>
        <row r="3286">
          <cell r="A3286">
            <v>394341</v>
          </cell>
          <cell r="B3286">
            <v>335902</v>
          </cell>
          <cell r="D3286">
            <v>0</v>
          </cell>
          <cell r="E3286">
            <v>306</v>
          </cell>
          <cell r="F3286">
            <v>0</v>
          </cell>
          <cell r="G3286" t="str">
            <v>8</v>
          </cell>
          <cell r="H3286">
            <v>753</v>
          </cell>
          <cell r="I3286" t="str">
            <v>КАЛІНІНСЬКА ФТОВ"УНІКОМБАНК",М.ДОНЕЦЬК</v>
          </cell>
          <cell r="J3286" t="str">
            <v>Калінін. ФТОВ "УНІКОМБАНК"</v>
          </cell>
          <cell r="K3286" t="str">
            <v>UDNH</v>
          </cell>
          <cell r="L3286" t="str">
            <v>UDNH</v>
          </cell>
          <cell r="M3286">
            <v>4</v>
          </cell>
          <cell r="N3286">
            <v>4</v>
          </cell>
          <cell r="O3286" t="str">
            <v>Управління НБУ в Донец.обл.</v>
          </cell>
        </row>
        <row r="3287">
          <cell r="A3287">
            <v>394352</v>
          </cell>
          <cell r="B3287">
            <v>300465</v>
          </cell>
          <cell r="D3287">
            <v>0</v>
          </cell>
          <cell r="E3287">
            <v>6</v>
          </cell>
          <cell r="F3287">
            <v>0</v>
          </cell>
          <cell r="G3287" t="str">
            <v>6</v>
          </cell>
          <cell r="H3287">
            <v>637</v>
          </cell>
          <cell r="I3287" t="str">
            <v>ФШАХТАРСЬКЕ ВІДДІЛЕ ВАТОЩАД М.ШАХТАРСЬ</v>
          </cell>
          <cell r="J3287" t="str">
            <v>ФШахтарське відділенВАТОщад</v>
          </cell>
          <cell r="K3287" t="str">
            <v>UDMK</v>
          </cell>
          <cell r="L3287" t="str">
            <v>UDLA</v>
          </cell>
          <cell r="M3287">
            <v>4</v>
          </cell>
          <cell r="N3287">
            <v>26</v>
          </cell>
          <cell r="O3287" t="str">
            <v>Управління НБУ в Донец.обл.</v>
          </cell>
        </row>
        <row r="3288">
          <cell r="A3288">
            <v>394374</v>
          </cell>
          <cell r="B3288">
            <v>300465</v>
          </cell>
          <cell r="D3288">
            <v>0</v>
          </cell>
          <cell r="E3288">
            <v>6</v>
          </cell>
          <cell r="F3288">
            <v>0</v>
          </cell>
          <cell r="G3288" t="str">
            <v>6</v>
          </cell>
          <cell r="H3288">
            <v>642</v>
          </cell>
          <cell r="I3288" t="str">
            <v>ФВОЛОДАРСЬКЕ ВІДДІЛ ВАТОЩАД СМТ.ВОЛОДА</v>
          </cell>
          <cell r="J3288" t="str">
            <v>ФВолодарське відділеВАТОщад</v>
          </cell>
          <cell r="K3288" t="str">
            <v>UDMP</v>
          </cell>
          <cell r="L3288" t="str">
            <v>UDLA</v>
          </cell>
          <cell r="M3288">
            <v>4</v>
          </cell>
          <cell r="N3288">
            <v>26</v>
          </cell>
          <cell r="O3288" t="str">
            <v>Управління НБУ в Донец.обл.</v>
          </cell>
        </row>
        <row r="3289">
          <cell r="A3289">
            <v>394385</v>
          </cell>
          <cell r="B3289">
            <v>300465</v>
          </cell>
          <cell r="D3289">
            <v>0</v>
          </cell>
          <cell r="E3289">
            <v>6</v>
          </cell>
          <cell r="F3289">
            <v>0</v>
          </cell>
          <cell r="G3289" t="str">
            <v>6</v>
          </cell>
          <cell r="H3289">
            <v>643</v>
          </cell>
          <cell r="I3289" t="str">
            <v>ФКРАСНОЛИМАНСЬКЕ ВІД ВАТОЩАД М.КРАСНИЙ</v>
          </cell>
          <cell r="J3289" t="str">
            <v>ФКраснолиманське відВАТОщад</v>
          </cell>
          <cell r="K3289" t="str">
            <v>UDMQ</v>
          </cell>
          <cell r="L3289" t="str">
            <v>UDLA</v>
          </cell>
          <cell r="M3289">
            <v>4</v>
          </cell>
          <cell r="N3289">
            <v>26</v>
          </cell>
          <cell r="O3289" t="str">
            <v>Управління НБУ в Донец.обл.</v>
          </cell>
        </row>
        <row r="3290">
          <cell r="A3290">
            <v>394404</v>
          </cell>
          <cell r="B3290">
            <v>328384</v>
          </cell>
          <cell r="D3290">
            <v>0</v>
          </cell>
          <cell r="E3290">
            <v>258</v>
          </cell>
          <cell r="F3290">
            <v>0</v>
          </cell>
          <cell r="G3290" t="str">
            <v>8</v>
          </cell>
          <cell r="H3290">
            <v>828</v>
          </cell>
          <cell r="I3290" t="str">
            <v>ФІЛІЯ АКБ "ІМЕКСБАНК" У М.ДОНЕЦЬК</v>
          </cell>
          <cell r="J3290" t="str">
            <v>ДОНЕЦЬКАФ АКБ "ІМЕКСБАНК"</v>
          </cell>
          <cell r="K3290" t="str">
            <v>UDNI</v>
          </cell>
          <cell r="L3290" t="str">
            <v>UDNI</v>
          </cell>
          <cell r="M3290">
            <v>4</v>
          </cell>
          <cell r="N3290">
            <v>15</v>
          </cell>
          <cell r="O3290" t="str">
            <v>Управління НБУ в Донец.обл.</v>
          </cell>
        </row>
        <row r="3291">
          <cell r="A3291">
            <v>394426</v>
          </cell>
          <cell r="B3291">
            <v>300465</v>
          </cell>
          <cell r="D3291">
            <v>0</v>
          </cell>
          <cell r="E3291">
            <v>6</v>
          </cell>
          <cell r="F3291">
            <v>0</v>
          </cell>
          <cell r="G3291" t="str">
            <v>6</v>
          </cell>
          <cell r="H3291">
            <v>644</v>
          </cell>
          <cell r="I3291" t="str">
            <v>ФМАР`ЇНСЬКЕ ВІДДІЛЕ ВАТОЩАД М.МАР`ЇНКА</v>
          </cell>
          <cell r="J3291" t="str">
            <v>ФМар`їнське відділенВАТОщад</v>
          </cell>
          <cell r="K3291" t="str">
            <v>UDMR</v>
          </cell>
          <cell r="L3291" t="str">
            <v>UDLA</v>
          </cell>
          <cell r="M3291">
            <v>4</v>
          </cell>
          <cell r="N3291">
            <v>26</v>
          </cell>
          <cell r="O3291" t="str">
            <v>Управління НБУ в Донец.обл.</v>
          </cell>
        </row>
        <row r="3292">
          <cell r="A3292">
            <v>394459</v>
          </cell>
          <cell r="B3292">
            <v>300465</v>
          </cell>
          <cell r="D3292">
            <v>0</v>
          </cell>
          <cell r="E3292">
            <v>6</v>
          </cell>
          <cell r="F3292">
            <v>0</v>
          </cell>
          <cell r="G3292" t="str">
            <v>6</v>
          </cell>
          <cell r="H3292">
            <v>647</v>
          </cell>
          <cell r="I3292" t="str">
            <v>ФСТАРОБЕШІВСЬКЕ ВІД ВАТОЩАД СМТ.СТАРОБ</v>
          </cell>
          <cell r="J3292" t="str">
            <v>ФСтаробешівське віддВАТОщад</v>
          </cell>
          <cell r="K3292" t="str">
            <v>UDMU</v>
          </cell>
          <cell r="L3292" t="str">
            <v>UDLA</v>
          </cell>
          <cell r="M3292">
            <v>4</v>
          </cell>
          <cell r="N3292">
            <v>26</v>
          </cell>
          <cell r="O3292" t="str">
            <v>Управління НБУ в Донец.обл.</v>
          </cell>
        </row>
        <row r="3293">
          <cell r="A3293">
            <v>394460</v>
          </cell>
          <cell r="B3293">
            <v>300465</v>
          </cell>
          <cell r="D3293">
            <v>0</v>
          </cell>
          <cell r="E3293">
            <v>6</v>
          </cell>
          <cell r="F3293">
            <v>0</v>
          </cell>
          <cell r="G3293" t="str">
            <v>6</v>
          </cell>
          <cell r="H3293">
            <v>648</v>
          </cell>
          <cell r="I3293" t="str">
            <v>ФТЕЛЬМАНІВСЬКЕ ВІДД ВАТОЩАД СМТ.ТЕЛЬМА</v>
          </cell>
          <cell r="J3293" t="str">
            <v>ФТельманівське віддіВАТОщад</v>
          </cell>
          <cell r="K3293" t="str">
            <v>UDMV</v>
          </cell>
          <cell r="L3293" t="str">
            <v>UDLA</v>
          </cell>
          <cell r="M3293">
            <v>4</v>
          </cell>
          <cell r="N3293">
            <v>26</v>
          </cell>
          <cell r="O3293" t="str">
            <v>Управління НБУ в Донец.обл.</v>
          </cell>
        </row>
        <row r="3294">
          <cell r="A3294">
            <v>394471</v>
          </cell>
          <cell r="B3294">
            <v>300465</v>
          </cell>
          <cell r="D3294">
            <v>0</v>
          </cell>
          <cell r="E3294">
            <v>6</v>
          </cell>
          <cell r="F3294">
            <v>0</v>
          </cell>
          <cell r="G3294" t="str">
            <v>6</v>
          </cell>
          <cell r="H3294">
            <v>649</v>
          </cell>
          <cell r="I3294" t="str">
            <v>ФЯСИНУВАТСЬКЕ ВІДДІ ВАТОЩАД М.ЯСИНУВАТ</v>
          </cell>
          <cell r="J3294" t="str">
            <v>ФЯсинуватське відділВАТОщад</v>
          </cell>
          <cell r="K3294" t="str">
            <v>UDMW</v>
          </cell>
          <cell r="L3294" t="str">
            <v>UDLA</v>
          </cell>
          <cell r="M3294">
            <v>4</v>
          </cell>
          <cell r="N3294">
            <v>26</v>
          </cell>
          <cell r="O3294" t="str">
            <v>Управління НБУ в Донец.обл.</v>
          </cell>
        </row>
        <row r="3295">
          <cell r="A3295">
            <v>394482</v>
          </cell>
          <cell r="B3295">
            <v>300465</v>
          </cell>
          <cell r="D3295">
            <v>0</v>
          </cell>
          <cell r="E3295">
            <v>6</v>
          </cell>
          <cell r="F3295">
            <v>0</v>
          </cell>
          <cell r="G3295" t="str">
            <v>6</v>
          </cell>
          <cell r="H3295">
            <v>640</v>
          </cell>
          <cell r="I3295" t="str">
            <v>ФВЕЛИКОНОВОСІЛКIВСЬ ВАТОЩАД СМТ.ВЕЛИКА</v>
          </cell>
          <cell r="J3295" t="str">
            <v>ФВеликоновосілкiвськВАТОщад</v>
          </cell>
          <cell r="K3295" t="str">
            <v>UDMN</v>
          </cell>
          <cell r="L3295" t="str">
            <v>UDLA</v>
          </cell>
          <cell r="M3295">
            <v>4</v>
          </cell>
          <cell r="N3295">
            <v>26</v>
          </cell>
          <cell r="O3295" t="str">
            <v>Управління НБУ в Донец.обл.</v>
          </cell>
        </row>
        <row r="3296">
          <cell r="A3296">
            <v>394493</v>
          </cell>
          <cell r="B3296">
            <v>300465</v>
          </cell>
          <cell r="D3296">
            <v>0</v>
          </cell>
          <cell r="E3296">
            <v>6</v>
          </cell>
          <cell r="F3296">
            <v>0</v>
          </cell>
          <cell r="G3296" t="str">
            <v>6</v>
          </cell>
          <cell r="H3296">
            <v>641</v>
          </cell>
          <cell r="I3296" t="str">
            <v>ФВОЛНОВАСЬКЕ ВІДДІЛ ВАТОЩАД М.ВОЛНОВАХ</v>
          </cell>
          <cell r="J3296" t="str">
            <v>ФВолноваське відділеВАТОщад</v>
          </cell>
          <cell r="K3296" t="str">
            <v>UDMO</v>
          </cell>
          <cell r="L3296" t="str">
            <v>UDLA</v>
          </cell>
          <cell r="M3296">
            <v>4</v>
          </cell>
          <cell r="N3296">
            <v>26</v>
          </cell>
          <cell r="O3296" t="str">
            <v>Управління НБУ в Донец.обл.</v>
          </cell>
        </row>
        <row r="3297">
          <cell r="A3297">
            <v>394501</v>
          </cell>
          <cell r="B3297">
            <v>300658</v>
          </cell>
          <cell r="D3297">
            <v>0</v>
          </cell>
          <cell r="E3297">
            <v>251</v>
          </cell>
          <cell r="F3297">
            <v>0</v>
          </cell>
          <cell r="G3297" t="str">
            <v>B</v>
          </cell>
          <cell r="H3297">
            <v>812</v>
          </cell>
          <cell r="I3297" t="str">
            <v>ДОНФ ВАТ "ПІРЕУС БАНК МКБ",М.ДОНЕЦЬК</v>
          </cell>
          <cell r="J3297" t="str">
            <v>ДонФ ВАТ "ПІРЕУС БАНК МКБ"</v>
          </cell>
          <cell r="K3297" t="str">
            <v>UDNM</v>
          </cell>
          <cell r="L3297" t="str">
            <v>UDNM</v>
          </cell>
          <cell r="M3297">
            <v>4</v>
          </cell>
          <cell r="N3297">
            <v>26</v>
          </cell>
          <cell r="O3297" t="str">
            <v>Управління НБУ в Донец.обл.</v>
          </cell>
        </row>
        <row r="3298">
          <cell r="A3298">
            <v>394512</v>
          </cell>
          <cell r="B3298">
            <v>321712</v>
          </cell>
          <cell r="D3298">
            <v>0</v>
          </cell>
          <cell r="E3298">
            <v>66</v>
          </cell>
          <cell r="F3298">
            <v>0</v>
          </cell>
          <cell r="G3298" t="str">
            <v>B</v>
          </cell>
          <cell r="H3298">
            <v>842</v>
          </cell>
          <cell r="I3298" t="str">
            <v>ДОНБАСЬКА ФВАТ "РОДОВІД БАНК"М.ДОНЕЦЬК</v>
          </cell>
          <cell r="J3298" t="str">
            <v>ДОНБАС.ФВАТ"РОДОВІД  БАНК"</v>
          </cell>
          <cell r="K3298" t="str">
            <v>UDNX</v>
          </cell>
          <cell r="L3298" t="str">
            <v>UDNX</v>
          </cell>
          <cell r="M3298">
            <v>4</v>
          </cell>
          <cell r="N3298">
            <v>26</v>
          </cell>
          <cell r="O3298" t="str">
            <v>Управління НБУ в Донец.обл.</v>
          </cell>
        </row>
        <row r="3299">
          <cell r="A3299">
            <v>394523</v>
          </cell>
          <cell r="B3299">
            <v>380399</v>
          </cell>
          <cell r="D3299">
            <v>0</v>
          </cell>
          <cell r="E3299">
            <v>315</v>
          </cell>
          <cell r="F3299">
            <v>0</v>
          </cell>
          <cell r="G3299" t="str">
            <v>8</v>
          </cell>
          <cell r="H3299">
            <v>856</v>
          </cell>
          <cell r="I3299" t="str">
            <v>Ф."ДОНЕЦЬКАДИР.ТОВУКБ"КАМБІО"ДОНЕЦЬК</v>
          </cell>
          <cell r="J3299" t="str">
            <v>Ф.ДОН.ДИР.ТОВ УКБ КАМБІО</v>
          </cell>
          <cell r="K3299" t="str">
            <v>UDUB</v>
          </cell>
          <cell r="L3299" t="str">
            <v>UDUB</v>
          </cell>
          <cell r="M3299">
            <v>4</v>
          </cell>
          <cell r="N3299">
            <v>26</v>
          </cell>
          <cell r="O3299" t="str">
            <v>Управління НБУ в Донец.обл.</v>
          </cell>
        </row>
        <row r="3300">
          <cell r="A3300">
            <v>394534</v>
          </cell>
          <cell r="B3300">
            <v>300089</v>
          </cell>
          <cell r="D3300">
            <v>0</v>
          </cell>
          <cell r="E3300">
            <v>26</v>
          </cell>
          <cell r="F3300">
            <v>0</v>
          </cell>
          <cell r="G3300" t="str">
            <v>8</v>
          </cell>
          <cell r="H3300">
            <v>873</v>
          </cell>
          <cell r="I3300" t="str">
            <v>Ф. АКБ "ТРАНСБАНК" У М. ДОНЕЦЬК</v>
          </cell>
          <cell r="J3300" t="str">
            <v>Ф.АКБ "Трансбанк" м.Донецьк</v>
          </cell>
          <cell r="K3300" t="str">
            <v>UDVC</v>
          </cell>
          <cell r="L3300" t="str">
            <v>UDVC</v>
          </cell>
          <cell r="M3300">
            <v>4</v>
          </cell>
          <cell r="N3300">
            <v>26</v>
          </cell>
          <cell r="O3300" t="str">
            <v>Управління НБУ в Донец.обл.</v>
          </cell>
        </row>
        <row r="3301">
          <cell r="A3301">
            <v>394545</v>
          </cell>
          <cell r="B3301">
            <v>380537</v>
          </cell>
          <cell r="D3301">
            <v>0</v>
          </cell>
          <cell r="E3301">
            <v>76</v>
          </cell>
          <cell r="F3301">
            <v>0</v>
          </cell>
          <cell r="G3301" t="str">
            <v>B</v>
          </cell>
          <cell r="H3301">
            <v>887</v>
          </cell>
          <cell r="I3301" t="str">
            <v>ДОНЕЦЬКА ФІЛІЯВАТ"ВІЕЙБІБАНК"М.ДОНЕЦЬК</v>
          </cell>
          <cell r="J3301" t="str">
            <v>Донец.Ф.ВАТ"ВІЕЙБІБАНК"</v>
          </cell>
          <cell r="K3301" t="str">
            <v>UDVD</v>
          </cell>
          <cell r="L3301" t="str">
            <v>UDVD</v>
          </cell>
          <cell r="M3301">
            <v>4</v>
          </cell>
          <cell r="N3301">
            <v>26</v>
          </cell>
          <cell r="O3301" t="str">
            <v>Управління НБУ в Донец.обл.</v>
          </cell>
        </row>
        <row r="3302">
          <cell r="A3302">
            <v>394578</v>
          </cell>
          <cell r="B3302">
            <v>300249</v>
          </cell>
          <cell r="D3302">
            <v>0</v>
          </cell>
          <cell r="E3302">
            <v>37</v>
          </cell>
          <cell r="F3302">
            <v>0</v>
          </cell>
          <cell r="G3302" t="str">
            <v>8</v>
          </cell>
          <cell r="H3302">
            <v>851</v>
          </cell>
          <cell r="I3302" t="str">
            <v>ГОРЛІВ.Ф-Я АБ"БРОКБІЗНЕСБАНК",ГОРЛІВКА</v>
          </cell>
          <cell r="J3302" t="str">
            <v>Горл.Ф АБ "БРОКБІЗНЕСБАНК"</v>
          </cell>
          <cell r="K3302" t="str">
            <v>UDVB</v>
          </cell>
          <cell r="L3302" t="str">
            <v>UDVB</v>
          </cell>
          <cell r="M3302">
            <v>4</v>
          </cell>
          <cell r="N3302">
            <v>26</v>
          </cell>
          <cell r="O3302" t="str">
            <v>Управління НБУ в Донец.обл.</v>
          </cell>
        </row>
        <row r="3303">
          <cell r="A3303">
            <v>394589</v>
          </cell>
          <cell r="B3303">
            <v>380292</v>
          </cell>
          <cell r="D3303">
            <v>0</v>
          </cell>
          <cell r="E3303">
            <v>237</v>
          </cell>
          <cell r="F3303">
            <v>0</v>
          </cell>
          <cell r="G3303" t="str">
            <v>8</v>
          </cell>
          <cell r="H3303">
            <v>881</v>
          </cell>
          <cell r="I3303" t="str">
            <v>ДОНЕЦЬКА ФІЛІЯ ЗАТ "ЄБРФ", М.ДОНЕЦЬК</v>
          </cell>
          <cell r="J3303" t="str">
            <v>Донецька філія ЗАТ "ЄБРФ"</v>
          </cell>
          <cell r="K3303" t="str">
            <v>UDVE</v>
          </cell>
          <cell r="L3303" t="str">
            <v>UDVE</v>
          </cell>
          <cell r="M3303">
            <v>4</v>
          </cell>
          <cell r="N3303">
            <v>26</v>
          </cell>
          <cell r="O3303" t="str">
            <v>Управління НБУ в Донец.обл.</v>
          </cell>
        </row>
        <row r="3304">
          <cell r="A3304">
            <v>394631</v>
          </cell>
          <cell r="B3304">
            <v>322948</v>
          </cell>
          <cell r="D3304">
            <v>0</v>
          </cell>
          <cell r="E3304">
            <v>248</v>
          </cell>
          <cell r="F3304">
            <v>0</v>
          </cell>
          <cell r="G3304" t="str">
            <v>B</v>
          </cell>
          <cell r="H3304">
            <v>896</v>
          </cell>
          <cell r="I3304" t="str">
            <v>ДОНЕЦЬКА Ф АКБ "ФОРУМ" М.ДОНЕЦЬК</v>
          </cell>
          <cell r="J3304" t="str">
            <v>Донецька філія АКБ "Форум"</v>
          </cell>
          <cell r="K3304" t="str">
            <v>UDWA</v>
          </cell>
          <cell r="L3304" t="str">
            <v>UDWA</v>
          </cell>
          <cell r="M3304">
            <v>4</v>
          </cell>
          <cell r="N3304">
            <v>26</v>
          </cell>
          <cell r="O3304" t="str">
            <v>Управління НБУ в Донец.обл.</v>
          </cell>
        </row>
        <row r="3305">
          <cell r="A3305">
            <v>394653</v>
          </cell>
          <cell r="B3305">
            <v>322948</v>
          </cell>
          <cell r="D3305">
            <v>0</v>
          </cell>
          <cell r="E3305">
            <v>248</v>
          </cell>
          <cell r="F3305">
            <v>0</v>
          </cell>
          <cell r="G3305" t="str">
            <v>B</v>
          </cell>
          <cell r="H3305">
            <v>700</v>
          </cell>
          <cell r="I3305" t="str">
            <v>МАРІУПОЛЬСЬКА ФАКБ "ФОРУМ" М.МАРІУПОЛЬ</v>
          </cell>
          <cell r="J3305" t="str">
            <v>Маріупольська Ф АКБ "Форум"</v>
          </cell>
          <cell r="K3305" t="str">
            <v>UDVF</v>
          </cell>
          <cell r="L3305" t="str">
            <v>UDVF</v>
          </cell>
          <cell r="M3305">
            <v>4</v>
          </cell>
          <cell r="N3305">
            <v>26</v>
          </cell>
          <cell r="O3305" t="str">
            <v>Управління НБУ в Донец.обл.</v>
          </cell>
        </row>
        <row r="3306">
          <cell r="A3306">
            <v>394675</v>
          </cell>
          <cell r="B3306">
            <v>335902</v>
          </cell>
          <cell r="D3306">
            <v>0</v>
          </cell>
          <cell r="E3306">
            <v>306</v>
          </cell>
          <cell r="F3306">
            <v>0</v>
          </cell>
          <cell r="G3306" t="str">
            <v>8</v>
          </cell>
          <cell r="H3306">
            <v>920</v>
          </cell>
          <cell r="I3306" t="str">
            <v>КИЇВСЬКА ФТОВ "УНІКОМБАНК", М. ДОНЕЦЬК</v>
          </cell>
          <cell r="J3306" t="str">
            <v>Київська ФТОВ "УНІКОМБАНК"</v>
          </cell>
          <cell r="K3306" t="str">
            <v>UDWB</v>
          </cell>
          <cell r="L3306" t="str">
            <v>UDWB</v>
          </cell>
          <cell r="M3306">
            <v>4</v>
          </cell>
          <cell r="N3306">
            <v>4</v>
          </cell>
          <cell r="O3306" t="str">
            <v>Управління НБУ в Донец.обл.</v>
          </cell>
        </row>
        <row r="3307">
          <cell r="A3307">
            <v>397003</v>
          </cell>
          <cell r="B3307">
            <v>322313</v>
          </cell>
          <cell r="D3307">
            <v>0</v>
          </cell>
          <cell r="E3307">
            <v>2</v>
          </cell>
          <cell r="F3307">
            <v>0</v>
          </cell>
          <cell r="G3307" t="str">
            <v>2</v>
          </cell>
          <cell r="H3307">
            <v>503</v>
          </cell>
          <cell r="I3307" t="str">
            <v>ФІЛ.ВАТ "УКРЕКСІМБАНК"В М.СУМАХ,М.СУМИ</v>
          </cell>
          <cell r="J3307" t="str">
            <v>ФІЛ.ВАТ"УКРЕКСІМБАНК"мСУМАХ</v>
          </cell>
          <cell r="K3307" t="str">
            <v>USGC</v>
          </cell>
          <cell r="L3307" t="str">
            <v>USGC</v>
          </cell>
          <cell r="M3307">
            <v>18</v>
          </cell>
          <cell r="N3307">
            <v>26</v>
          </cell>
          <cell r="O3307" t="str">
            <v>Управління НБУ в Сумськ.обл</v>
          </cell>
        </row>
        <row r="3308">
          <cell r="A3308">
            <v>397014</v>
          </cell>
          <cell r="B3308">
            <v>325912</v>
          </cell>
          <cell r="D3308">
            <v>0</v>
          </cell>
          <cell r="E3308">
            <v>88</v>
          </cell>
          <cell r="F3308">
            <v>0</v>
          </cell>
          <cell r="G3308" t="str">
            <v>B</v>
          </cell>
          <cell r="H3308">
            <v>803</v>
          </cell>
          <cell r="I3308" t="str">
            <v>Сумська філія ВАТ "КРЕДОБАНК"</v>
          </cell>
          <cell r="J3308" t="str">
            <v>Сумська ф-я ВАТ "КРЕДОБАНК"</v>
          </cell>
          <cell r="K3308" t="str">
            <v>USFA</v>
          </cell>
          <cell r="L3308" t="str">
            <v>USFA</v>
          </cell>
          <cell r="M3308">
            <v>18</v>
          </cell>
          <cell r="N3308">
            <v>13</v>
          </cell>
          <cell r="O3308" t="str">
            <v>Управління НБУ в Сумськ.обл</v>
          </cell>
        </row>
        <row r="3309">
          <cell r="A3309">
            <v>397133</v>
          </cell>
          <cell r="B3309">
            <v>397133</v>
          </cell>
          <cell r="C3309" t="str">
            <v>ВАТ АБ "СТОЛИЧНИЙ"</v>
          </cell>
          <cell r="D3309">
            <v>223</v>
          </cell>
          <cell r="E3309">
            <v>223</v>
          </cell>
          <cell r="F3309">
            <v>0</v>
          </cell>
          <cell r="G3309" t="str">
            <v>8</v>
          </cell>
          <cell r="H3309">
            <v>700</v>
          </cell>
          <cell r="I3309" t="str">
            <v>ВАТ АБ "СТОЛИЧНИЙ", М.СУМИ</v>
          </cell>
          <cell r="J3309" t="str">
            <v>ВАТ АБ "СТОЛИЧНИЙ"</v>
          </cell>
          <cell r="K3309" t="str">
            <v>USJW</v>
          </cell>
          <cell r="L3309" t="str">
            <v>USJW</v>
          </cell>
          <cell r="M3309">
            <v>18</v>
          </cell>
          <cell r="N3309">
            <v>18</v>
          </cell>
          <cell r="O3309" t="str">
            <v>Управління НБУ в Сумськ.обл</v>
          </cell>
        </row>
        <row r="3310">
          <cell r="A3310">
            <v>398002</v>
          </cell>
          <cell r="B3310">
            <v>300926</v>
          </cell>
          <cell r="D3310">
            <v>0</v>
          </cell>
          <cell r="E3310">
            <v>899</v>
          </cell>
          <cell r="F3310">
            <v>0</v>
          </cell>
          <cell r="G3310" t="str">
            <v>8</v>
          </cell>
          <cell r="H3310">
            <v>813</v>
          </cell>
          <cell r="I3310" t="str">
            <v>ФІЛІЯ АТ "УФГ" В М.ТЕРНОПІЛЬ</v>
          </cell>
          <cell r="J3310" t="str">
            <v>Філія АТ "УФГ" в м.Тернопіл</v>
          </cell>
          <cell r="K3310" t="str">
            <v>UTW1</v>
          </cell>
          <cell r="L3310" t="str">
            <v>U1WF</v>
          </cell>
          <cell r="M3310">
            <v>19</v>
          </cell>
          <cell r="N3310">
            <v>26</v>
          </cell>
          <cell r="O3310" t="str">
            <v>Управління НБУ в Терноп.обл</v>
          </cell>
        </row>
        <row r="3311">
          <cell r="A3311">
            <v>398013</v>
          </cell>
          <cell r="B3311">
            <v>300465</v>
          </cell>
          <cell r="D3311">
            <v>0</v>
          </cell>
          <cell r="E3311">
            <v>6</v>
          </cell>
          <cell r="F3311">
            <v>0</v>
          </cell>
          <cell r="G3311" t="str">
            <v>6</v>
          </cell>
          <cell r="H3311">
            <v>609</v>
          </cell>
          <cell r="I3311" t="str">
            <v>ФЗБОРІВСЬКЕ ВІДДІЛЕНН ВАТОЩАД М.ЗБОРІВ</v>
          </cell>
          <cell r="J3311" t="str">
            <v>ФЗборівське відділенВАТОщад</v>
          </cell>
          <cell r="K3311" t="str">
            <v>UTLJ</v>
          </cell>
          <cell r="L3311" t="str">
            <v>UTLA</v>
          </cell>
          <cell r="M3311">
            <v>19</v>
          </cell>
          <cell r="N3311">
            <v>26</v>
          </cell>
          <cell r="O3311" t="str">
            <v>Управління НБУ в Терноп.обл</v>
          </cell>
        </row>
        <row r="3312">
          <cell r="A3312">
            <v>398057</v>
          </cell>
          <cell r="B3312">
            <v>300465</v>
          </cell>
          <cell r="D3312">
            <v>0</v>
          </cell>
          <cell r="E3312">
            <v>6</v>
          </cell>
          <cell r="F3312">
            <v>0</v>
          </cell>
          <cell r="G3312" t="str">
            <v>6</v>
          </cell>
          <cell r="H3312">
            <v>603</v>
          </cell>
          <cell r="I3312" t="str">
            <v>ФБЕРЕЖАНСЬКЕ ВІДДІЛ ВАТОЩАД М.БЕРЕЖАНИ</v>
          </cell>
          <cell r="J3312" t="str">
            <v>ФБережанське відділеВАТОщад</v>
          </cell>
          <cell r="K3312" t="str">
            <v>UTLD</v>
          </cell>
          <cell r="L3312" t="str">
            <v>UTLA</v>
          </cell>
          <cell r="M3312">
            <v>19</v>
          </cell>
          <cell r="N3312">
            <v>26</v>
          </cell>
          <cell r="O3312" t="str">
            <v>Управління НБУ в Терноп.обл</v>
          </cell>
        </row>
        <row r="3313">
          <cell r="A3313">
            <v>398068</v>
          </cell>
          <cell r="B3313">
            <v>300465</v>
          </cell>
          <cell r="D3313">
            <v>0</v>
          </cell>
          <cell r="E3313">
            <v>6</v>
          </cell>
          <cell r="F3313">
            <v>0</v>
          </cell>
          <cell r="G3313" t="str">
            <v>6</v>
          </cell>
          <cell r="H3313">
            <v>604</v>
          </cell>
          <cell r="I3313" t="str">
            <v>ФБОРЩІВСЬКЕ ВІДДІЛЕНН ВАТОЩАД М.БОРЩІВ</v>
          </cell>
          <cell r="J3313" t="str">
            <v>ФБорщівське відділенВАТОщад</v>
          </cell>
          <cell r="K3313" t="str">
            <v>UTLE</v>
          </cell>
          <cell r="L3313" t="str">
            <v>UTLA</v>
          </cell>
          <cell r="M3313">
            <v>19</v>
          </cell>
          <cell r="N3313">
            <v>26</v>
          </cell>
          <cell r="O3313" t="str">
            <v>Управління НБУ в Терноп.обл</v>
          </cell>
        </row>
        <row r="3314">
          <cell r="A3314">
            <v>398079</v>
          </cell>
          <cell r="B3314">
            <v>300465</v>
          </cell>
          <cell r="D3314">
            <v>0</v>
          </cell>
          <cell r="E3314">
            <v>6</v>
          </cell>
          <cell r="F3314">
            <v>0</v>
          </cell>
          <cell r="G3314" t="str">
            <v>6</v>
          </cell>
          <cell r="H3314">
            <v>605</v>
          </cell>
          <cell r="I3314" t="str">
            <v>ФБУЧАЦЬКЕ ВІДДІЛЕННЯ № ВАТОЩАД М.БУЧАЧ</v>
          </cell>
          <cell r="J3314" t="str">
            <v>ФБучацьке відділенняВАТОщад</v>
          </cell>
          <cell r="K3314" t="str">
            <v>UTLF</v>
          </cell>
          <cell r="L3314" t="str">
            <v>UTLA</v>
          </cell>
          <cell r="M3314">
            <v>19</v>
          </cell>
          <cell r="N3314">
            <v>26</v>
          </cell>
          <cell r="O3314" t="str">
            <v>Управління НБУ в Терноп.обл</v>
          </cell>
        </row>
        <row r="3315">
          <cell r="A3315">
            <v>398080</v>
          </cell>
          <cell r="B3315">
            <v>300465</v>
          </cell>
          <cell r="D3315">
            <v>0</v>
          </cell>
          <cell r="E3315">
            <v>6</v>
          </cell>
          <cell r="F3315">
            <v>0</v>
          </cell>
          <cell r="G3315" t="str">
            <v>6</v>
          </cell>
          <cell r="H3315">
            <v>606</v>
          </cell>
          <cell r="I3315" t="str">
            <v>ФГУСЯТИНСЬКЕ ВІДДІЛ ВАТОЩАД СМТ.ГУСЯТИ</v>
          </cell>
          <cell r="J3315" t="str">
            <v>ФГусятинське відділеВАТОщад</v>
          </cell>
          <cell r="K3315" t="str">
            <v>UTLG</v>
          </cell>
          <cell r="L3315" t="str">
            <v>UTLA</v>
          </cell>
          <cell r="M3315">
            <v>19</v>
          </cell>
          <cell r="N3315">
            <v>26</v>
          </cell>
          <cell r="O3315" t="str">
            <v>Управління НБУ в Терноп.обл</v>
          </cell>
        </row>
        <row r="3316">
          <cell r="A3316">
            <v>398091</v>
          </cell>
          <cell r="B3316">
            <v>300465</v>
          </cell>
          <cell r="D3316">
            <v>0</v>
          </cell>
          <cell r="E3316">
            <v>6</v>
          </cell>
          <cell r="F3316">
            <v>0</v>
          </cell>
          <cell r="G3316" t="str">
            <v>6</v>
          </cell>
          <cell r="H3316">
            <v>607</v>
          </cell>
          <cell r="I3316" t="str">
            <v>ФЗАЛІЩИЦЬКЕ ВІДДІЛЕ ВАТОЩАД М.ЗАЛІЩИКИ</v>
          </cell>
          <cell r="J3316" t="str">
            <v>ФЗаліщицьке відділенВАТОщад</v>
          </cell>
          <cell r="K3316" t="str">
            <v>UTLH</v>
          </cell>
          <cell r="L3316" t="str">
            <v>UTLA</v>
          </cell>
          <cell r="M3316">
            <v>19</v>
          </cell>
          <cell r="N3316">
            <v>26</v>
          </cell>
          <cell r="O3316" t="str">
            <v>Управління НБУ в Терноп.обл</v>
          </cell>
        </row>
        <row r="3317">
          <cell r="A3317">
            <v>398110</v>
          </cell>
          <cell r="B3317">
            <v>300926</v>
          </cell>
          <cell r="D3317">
            <v>0</v>
          </cell>
          <cell r="E3317">
            <v>899</v>
          </cell>
          <cell r="F3317">
            <v>0</v>
          </cell>
          <cell r="G3317" t="str">
            <v>8</v>
          </cell>
          <cell r="H3317">
            <v>808</v>
          </cell>
          <cell r="I3317" t="str">
            <v>ПЕРША ФІЛІЯ АТ "УФГ" В М.ТЕРНОПІЛЬ</v>
          </cell>
          <cell r="J3317" t="str">
            <v>Перша ФАТ "УФГ" в м.Терноп.</v>
          </cell>
          <cell r="K3317" t="str">
            <v>UTW2</v>
          </cell>
          <cell r="L3317" t="str">
            <v>U1WF</v>
          </cell>
          <cell r="M3317">
            <v>19</v>
          </cell>
          <cell r="N3317">
            <v>26</v>
          </cell>
          <cell r="O3317" t="str">
            <v>Управління НБУ в Терноп.обл</v>
          </cell>
        </row>
        <row r="3318">
          <cell r="A3318">
            <v>398132</v>
          </cell>
          <cell r="B3318">
            <v>300465</v>
          </cell>
          <cell r="D3318">
            <v>0</v>
          </cell>
          <cell r="E3318">
            <v>6</v>
          </cell>
          <cell r="F3318">
            <v>0</v>
          </cell>
          <cell r="G3318" t="str">
            <v>6</v>
          </cell>
          <cell r="H3318">
            <v>608</v>
          </cell>
          <cell r="I3318" t="str">
            <v>ФЗБАРАЗЬКЕ ВІДДІЛЕННЯ ВАТОЩАД М.ЗБАРАЖ</v>
          </cell>
          <cell r="J3318" t="str">
            <v>ФЗбаразьке відділеннВАТОщад</v>
          </cell>
          <cell r="K3318" t="str">
            <v>UTLI</v>
          </cell>
          <cell r="L3318" t="str">
            <v>UTLA</v>
          </cell>
          <cell r="M3318">
            <v>19</v>
          </cell>
          <cell r="N3318">
            <v>26</v>
          </cell>
          <cell r="O3318" t="str">
            <v>Управління НБУ в Терноп.обл</v>
          </cell>
        </row>
        <row r="3319">
          <cell r="A3319">
            <v>398143</v>
          </cell>
          <cell r="B3319">
            <v>300465</v>
          </cell>
          <cell r="D3319">
            <v>0</v>
          </cell>
          <cell r="E3319">
            <v>6</v>
          </cell>
          <cell r="F3319">
            <v>0</v>
          </cell>
          <cell r="G3319" t="str">
            <v>6</v>
          </cell>
          <cell r="H3319">
            <v>612</v>
          </cell>
          <cell r="I3319" t="str">
            <v>ФЛАНІВЕЦЬКЕ ВІДДІЛЕ ВАТОЩАД М  .ЛАНІВЦ</v>
          </cell>
          <cell r="J3319" t="str">
            <v>ФЛанівецьке відділенВАТОщад</v>
          </cell>
          <cell r="K3319" t="str">
            <v>UTLM</v>
          </cell>
          <cell r="L3319" t="str">
            <v>UTLA</v>
          </cell>
          <cell r="M3319">
            <v>19</v>
          </cell>
          <cell r="N3319">
            <v>26</v>
          </cell>
          <cell r="O3319" t="str">
            <v>Управління НБУ в Терноп.обл</v>
          </cell>
        </row>
        <row r="3320">
          <cell r="A3320">
            <v>398165</v>
          </cell>
          <cell r="B3320">
            <v>300465</v>
          </cell>
          <cell r="D3320">
            <v>0</v>
          </cell>
          <cell r="E3320">
            <v>6</v>
          </cell>
          <cell r="F3320">
            <v>0</v>
          </cell>
          <cell r="G3320" t="str">
            <v>6</v>
          </cell>
          <cell r="H3320">
            <v>614</v>
          </cell>
          <cell r="I3320" t="str">
            <v>ФПІДВОЛОЧИСЬКЕ ВІДД ВАТОЩАД СМТ.ПІДВОЛ</v>
          </cell>
          <cell r="J3320" t="str">
            <v>ФПідволочиське віддіВАТОщад</v>
          </cell>
          <cell r="K3320" t="str">
            <v>UTLO</v>
          </cell>
          <cell r="L3320" t="str">
            <v>UTLA</v>
          </cell>
          <cell r="M3320">
            <v>19</v>
          </cell>
          <cell r="N3320">
            <v>26</v>
          </cell>
          <cell r="O3320" t="str">
            <v>Управління НБУ в Терноп.обл</v>
          </cell>
        </row>
        <row r="3321">
          <cell r="A3321">
            <v>398187</v>
          </cell>
          <cell r="B3321">
            <v>300465</v>
          </cell>
          <cell r="D3321">
            <v>0</v>
          </cell>
          <cell r="E3321">
            <v>6</v>
          </cell>
          <cell r="F3321">
            <v>0</v>
          </cell>
          <cell r="G3321" t="str">
            <v>6</v>
          </cell>
          <cell r="H3321">
            <v>616</v>
          </cell>
          <cell r="I3321" t="str">
            <v>ФТЕРЕБОВЛЯНСЬКЕ ВІД ВАТОЩАД М.ТЕРЕБОВЛ</v>
          </cell>
          <cell r="J3321" t="str">
            <v>ФТеребовлянське віддВАТОщад</v>
          </cell>
          <cell r="K3321" t="str">
            <v>UTLQ</v>
          </cell>
          <cell r="L3321" t="str">
            <v>UTLA</v>
          </cell>
          <cell r="M3321">
            <v>19</v>
          </cell>
          <cell r="N3321">
            <v>26</v>
          </cell>
          <cell r="O3321" t="str">
            <v>Управління НБУ в Терноп.обл</v>
          </cell>
        </row>
        <row r="3322">
          <cell r="A3322">
            <v>398198</v>
          </cell>
          <cell r="B3322">
            <v>300465</v>
          </cell>
          <cell r="D3322">
            <v>0</v>
          </cell>
          <cell r="E3322">
            <v>6</v>
          </cell>
          <cell r="F3322">
            <v>0</v>
          </cell>
          <cell r="G3322" t="str">
            <v>6</v>
          </cell>
          <cell r="H3322">
            <v>617</v>
          </cell>
          <cell r="I3322" t="str">
            <v>ФЧОРТКІВСЬКЕ ВІДДІЛЕ ВАТОЩАД М.ЧОРТКІВ</v>
          </cell>
          <cell r="J3322" t="str">
            <v>ФЧортківське відділеВАТОщад</v>
          </cell>
          <cell r="K3322" t="str">
            <v>UTLR</v>
          </cell>
          <cell r="L3322" t="str">
            <v>UTLA</v>
          </cell>
          <cell r="M3322">
            <v>19</v>
          </cell>
          <cell r="N3322">
            <v>26</v>
          </cell>
          <cell r="O3322" t="str">
            <v>Управління НБУ в Терноп.обл</v>
          </cell>
        </row>
        <row r="3323">
          <cell r="A3323">
            <v>398206</v>
          </cell>
          <cell r="B3323">
            <v>303484</v>
          </cell>
          <cell r="D3323">
            <v>0</v>
          </cell>
          <cell r="E3323">
            <v>273</v>
          </cell>
          <cell r="F3323">
            <v>0</v>
          </cell>
          <cell r="G3323" t="str">
            <v>8</v>
          </cell>
          <cell r="H3323">
            <v>503</v>
          </cell>
          <cell r="I3323" t="str">
            <v>Тернопільська Ф. КБ "Західінкомбанк"</v>
          </cell>
          <cell r="J3323" t="str">
            <v>ТФ КБ "Західінкомбанк"</v>
          </cell>
          <cell r="K3323" t="str">
            <v>UTFB</v>
          </cell>
          <cell r="L3323" t="str">
            <v>UTFB</v>
          </cell>
          <cell r="M3323">
            <v>19</v>
          </cell>
          <cell r="N3323">
            <v>2</v>
          </cell>
          <cell r="O3323" t="str">
            <v>Управління НБУ в Терноп.обл</v>
          </cell>
        </row>
        <row r="3324">
          <cell r="A3324">
            <v>398217</v>
          </cell>
          <cell r="B3324">
            <v>300249</v>
          </cell>
          <cell r="D3324">
            <v>0</v>
          </cell>
          <cell r="E3324">
            <v>37</v>
          </cell>
          <cell r="F3324">
            <v>0</v>
          </cell>
          <cell r="G3324" t="str">
            <v>8</v>
          </cell>
          <cell r="H3324">
            <v>803</v>
          </cell>
          <cell r="I3324" t="str">
            <v>ТЕРНОП.ФАБ "БРОКБІЗНЕСБАНК"М.ТЕРНОПІЛЬ</v>
          </cell>
          <cell r="J3324" t="str">
            <v>Терн.філ. АБ"БРОКБІЗНЕСБАНК</v>
          </cell>
          <cell r="K3324" t="str">
            <v>UTFC</v>
          </cell>
          <cell r="L3324" t="str">
            <v>UTFC</v>
          </cell>
          <cell r="M3324">
            <v>19</v>
          </cell>
          <cell r="N3324">
            <v>26</v>
          </cell>
          <cell r="O3324" t="str">
            <v>Управління НБУ в Терноп.обл</v>
          </cell>
        </row>
        <row r="3325">
          <cell r="A3325">
            <v>398262</v>
          </cell>
          <cell r="B3325">
            <v>300465</v>
          </cell>
          <cell r="D3325">
            <v>0</v>
          </cell>
          <cell r="E3325">
            <v>6</v>
          </cell>
          <cell r="F3325">
            <v>0</v>
          </cell>
          <cell r="G3325" t="str">
            <v>6</v>
          </cell>
          <cell r="H3325">
            <v>611</v>
          </cell>
          <cell r="I3325" t="str">
            <v>ФКРЕМЕНЕЦЬКЕ ВІДДІЛ ВАТОЩАД М.КРЕМЕНЕЦ</v>
          </cell>
          <cell r="J3325" t="str">
            <v>ФКременецьке відділеВАТОщад</v>
          </cell>
          <cell r="K3325" t="str">
            <v>UTLL</v>
          </cell>
          <cell r="L3325" t="str">
            <v>UTLA</v>
          </cell>
          <cell r="M3325">
            <v>19</v>
          </cell>
          <cell r="N3325">
            <v>26</v>
          </cell>
          <cell r="O3325" t="str">
            <v>Управління НБУ в Терноп.обл</v>
          </cell>
        </row>
        <row r="3326">
          <cell r="A3326">
            <v>399012</v>
          </cell>
          <cell r="B3326">
            <v>300001</v>
          </cell>
          <cell r="D3326">
            <v>0</v>
          </cell>
          <cell r="E3326">
            <v>1</v>
          </cell>
          <cell r="F3326">
            <v>0</v>
          </cell>
          <cell r="G3326" t="str">
            <v>1</v>
          </cell>
          <cell r="H3326">
            <v>132</v>
          </cell>
          <cell r="I3326" t="str">
            <v>ДЕРЖАВНА СКАРБНИЦЯ УКРАЇНИ</v>
          </cell>
          <cell r="J3326" t="str">
            <v>Державна скарбниця</v>
          </cell>
          <cell r="K3326" t="str">
            <v>U0HD</v>
          </cell>
          <cell r="L3326" t="str">
            <v>U0HD</v>
          </cell>
          <cell r="M3326">
            <v>32</v>
          </cell>
          <cell r="N3326">
            <v>27</v>
          </cell>
        </row>
        <row r="3327">
          <cell r="A3327">
            <v>399023</v>
          </cell>
          <cell r="B3327">
            <v>300001</v>
          </cell>
          <cell r="D3327">
            <v>0</v>
          </cell>
          <cell r="E3327">
            <v>1</v>
          </cell>
          <cell r="F3327">
            <v>0</v>
          </cell>
          <cell r="G3327" t="str">
            <v>1</v>
          </cell>
          <cell r="H3327">
            <v>133</v>
          </cell>
          <cell r="I3327" t="str">
            <v>ЦЕНТРАЛЬНА РОЗРАХУНКОВА ПАЛАТА НБУ</v>
          </cell>
          <cell r="J3327" t="str">
            <v>Центральна РП НБУ</v>
          </cell>
          <cell r="K3327" t="str">
            <v>U0HP</v>
          </cell>
          <cell r="L3327" t="str">
            <v>U1H0</v>
          </cell>
          <cell r="M3327">
            <v>33</v>
          </cell>
          <cell r="N3327">
            <v>27</v>
          </cell>
        </row>
        <row r="3328">
          <cell r="A3328">
            <v>399034</v>
          </cell>
          <cell r="B3328">
            <v>300001</v>
          </cell>
          <cell r="D3328">
            <v>0</v>
          </cell>
          <cell r="E3328">
            <v>1</v>
          </cell>
          <cell r="F3328">
            <v>0</v>
          </cell>
          <cell r="G3328" t="str">
            <v>1</v>
          </cell>
          <cell r="H3328">
            <v>134</v>
          </cell>
          <cell r="I3328" t="str">
            <v>ІНЖЕНЕРНО-ТЕХНІЧНИЙ ЦЕНТР НБУ</v>
          </cell>
          <cell r="J3328" t="str">
            <v>ІТЦ НБУ</v>
          </cell>
          <cell r="K3328" t="str">
            <v>U1HT</v>
          </cell>
          <cell r="L3328" t="str">
            <v>U1HT</v>
          </cell>
          <cell r="M3328">
            <v>34</v>
          </cell>
          <cell r="N3328">
            <v>27</v>
          </cell>
        </row>
        <row r="3329">
          <cell r="A3329">
            <v>399045</v>
          </cell>
          <cell r="B3329">
            <v>300001</v>
          </cell>
          <cell r="D3329">
            <v>0</v>
          </cell>
          <cell r="E3329">
            <v>1</v>
          </cell>
          <cell r="F3329">
            <v>0</v>
          </cell>
          <cell r="G3329" t="str">
            <v>1</v>
          </cell>
          <cell r="H3329">
            <v>135</v>
          </cell>
          <cell r="I3329" t="str">
            <v>БАНКНОТНО-МОНЕТНИЙ ДВІР</v>
          </cell>
          <cell r="J3329" t="str">
            <v>Банкнотно-монетний двір</v>
          </cell>
          <cell r="K3329" t="str">
            <v>U1HF</v>
          </cell>
          <cell r="L3329" t="str">
            <v>U1HF</v>
          </cell>
          <cell r="M3329">
            <v>35</v>
          </cell>
          <cell r="N3329">
            <v>27</v>
          </cell>
        </row>
        <row r="3330">
          <cell r="A3330">
            <v>399056</v>
          </cell>
          <cell r="B3330">
            <v>300001</v>
          </cell>
          <cell r="D3330">
            <v>0</v>
          </cell>
          <cell r="E3330">
            <v>1</v>
          </cell>
          <cell r="F3330">
            <v>0</v>
          </cell>
          <cell r="G3330" t="str">
            <v>1</v>
          </cell>
          <cell r="H3330">
            <v>136</v>
          </cell>
          <cell r="I3330" t="str">
            <v>ФАБРИКА БАНКНОТНОГО ПАПЕРУ</v>
          </cell>
          <cell r="J3330" t="str">
            <v>Фабрика банкнотного паперу</v>
          </cell>
          <cell r="K3330" t="str">
            <v>U0HM</v>
          </cell>
          <cell r="L3330" t="str">
            <v>U0HM</v>
          </cell>
          <cell r="M3330">
            <v>36</v>
          </cell>
          <cell r="N3330">
            <v>27</v>
          </cell>
        </row>
        <row r="3331">
          <cell r="A3331">
            <v>399067</v>
          </cell>
          <cell r="B3331">
            <v>300001</v>
          </cell>
          <cell r="D3331">
            <v>0</v>
          </cell>
          <cell r="E3331">
            <v>1</v>
          </cell>
          <cell r="F3331">
            <v>0</v>
          </cell>
          <cell r="G3331" t="str">
            <v>1</v>
          </cell>
          <cell r="H3331">
            <v>137</v>
          </cell>
          <cell r="I3331" t="str">
            <v>ЛЬВIВС.ІНСТИТ.БАНК.СПРАВИ УБС (М.КИЇВ)</v>
          </cell>
          <cell r="J3331" t="str">
            <v>Львів.інстит.БС УБС(м.Київ)</v>
          </cell>
          <cell r="K3331" t="str">
            <v>UNTS</v>
          </cell>
          <cell r="L3331" t="str">
            <v>UNTS</v>
          </cell>
          <cell r="M3331">
            <v>37</v>
          </cell>
          <cell r="N3331">
            <v>27</v>
          </cell>
        </row>
        <row r="3332">
          <cell r="A3332">
            <v>399078</v>
          </cell>
          <cell r="B3332">
            <v>300001</v>
          </cell>
          <cell r="D3332">
            <v>0</v>
          </cell>
          <cell r="E3332">
            <v>1</v>
          </cell>
          <cell r="F3332">
            <v>0</v>
          </cell>
          <cell r="G3332" t="str">
            <v>1</v>
          </cell>
          <cell r="H3332">
            <v>138</v>
          </cell>
          <cell r="I3332" t="str">
            <v>ХАРКІВ.ІН-Т БАНК.СПРАВИ УБС НБУ,</v>
          </cell>
          <cell r="J3332" t="str">
            <v>Харків.ін-т банк.справи УБС</v>
          </cell>
          <cell r="K3332" t="str">
            <v>UUTS</v>
          </cell>
          <cell r="L3332" t="str">
            <v>UUTS</v>
          </cell>
          <cell r="M3332">
            <v>38</v>
          </cell>
          <cell r="N3332">
            <v>27</v>
          </cell>
        </row>
        <row r="3333">
          <cell r="A3333">
            <v>399089</v>
          </cell>
          <cell r="B3333">
            <v>300001</v>
          </cell>
          <cell r="D3333">
            <v>0</v>
          </cell>
          <cell r="E3333">
            <v>1</v>
          </cell>
          <cell r="F3333">
            <v>0</v>
          </cell>
          <cell r="G3333" t="str">
            <v>1</v>
          </cell>
          <cell r="H3333">
            <v>139</v>
          </cell>
          <cell r="I3333" t="str">
            <v>ЧЕРКАСЬКИЙ ІНСТИТУТ БАНКІВСЬКОЇ СПРАВИ</v>
          </cell>
          <cell r="J3333" t="str">
            <v>Черк.інстит.банк.справи УБС</v>
          </cell>
          <cell r="K3333" t="str">
            <v>UXTS</v>
          </cell>
          <cell r="L3333" t="str">
            <v>UXTS</v>
          </cell>
          <cell r="M3333">
            <v>39</v>
          </cell>
          <cell r="N3333">
            <v>27</v>
          </cell>
        </row>
        <row r="3334">
          <cell r="A3334">
            <v>399090</v>
          </cell>
          <cell r="B3334">
            <v>300001</v>
          </cell>
          <cell r="D3334">
            <v>0</v>
          </cell>
          <cell r="E3334">
            <v>1</v>
          </cell>
          <cell r="F3334">
            <v>0</v>
          </cell>
          <cell r="G3334" t="str">
            <v>1</v>
          </cell>
          <cell r="H3334">
            <v>140</v>
          </cell>
          <cell r="I3334" t="str">
            <v>ВИРОБНИЧО-РЕМОНТНИЙ КОМПЛЕКС НБУ</v>
          </cell>
          <cell r="J3334" t="str">
            <v>Виробничо-ремонтний комп.НБ</v>
          </cell>
          <cell r="K3334" t="str">
            <v>U0HK</v>
          </cell>
          <cell r="L3334" t="str">
            <v>U0HK</v>
          </cell>
          <cell r="M3334">
            <v>40</v>
          </cell>
          <cell r="N3334">
            <v>27</v>
          </cell>
        </row>
        <row r="3335">
          <cell r="A3335">
            <v>399108</v>
          </cell>
          <cell r="B3335">
            <v>300001</v>
          </cell>
          <cell r="D3335">
            <v>0</v>
          </cell>
          <cell r="E3335">
            <v>1</v>
          </cell>
          <cell r="F3335">
            <v>0</v>
          </cell>
          <cell r="G3335" t="str">
            <v>1</v>
          </cell>
          <cell r="H3335">
            <v>141</v>
          </cell>
          <cell r="I3335" t="str">
            <v>ДВНЗ "УКР.АКАДЕМІЯ БАНКІВ.СПРАВИ НБУ"</v>
          </cell>
          <cell r="J3335" t="str">
            <v>ДВНЗ "УКР.АКАДЕМІЯ БС НБУ"</v>
          </cell>
          <cell r="K3335" t="str">
            <v>USTS</v>
          </cell>
          <cell r="L3335" t="str">
            <v>USTS</v>
          </cell>
          <cell r="M3335">
            <v>41</v>
          </cell>
          <cell r="N3335">
            <v>27</v>
          </cell>
        </row>
        <row r="3336">
          <cell r="A3336">
            <v>399119</v>
          </cell>
          <cell r="B3336">
            <v>300001</v>
          </cell>
          <cell r="D3336">
            <v>0</v>
          </cell>
          <cell r="E3336">
            <v>1</v>
          </cell>
          <cell r="F3336">
            <v>0</v>
          </cell>
          <cell r="G3336" t="str">
            <v>1</v>
          </cell>
          <cell r="H3336">
            <v>142</v>
          </cell>
          <cell r="I3336" t="str">
            <v>ЦЕНТРАЛЬНИЙ АПАРАТ НБУ</v>
          </cell>
          <cell r="J3336" t="str">
            <v>Центральний апарат НБУ</v>
          </cell>
          <cell r="K3336" t="str">
            <v>U0HH</v>
          </cell>
          <cell r="L3336" t="str">
            <v>U0H0</v>
          </cell>
          <cell r="M3336">
            <v>100</v>
          </cell>
          <cell r="N3336">
            <v>27</v>
          </cell>
        </row>
        <row r="3337">
          <cell r="A3337">
            <v>399120</v>
          </cell>
          <cell r="B3337">
            <v>300001</v>
          </cell>
          <cell r="D3337">
            <v>0</v>
          </cell>
          <cell r="E3337">
            <v>1</v>
          </cell>
          <cell r="F3337">
            <v>0</v>
          </cell>
          <cell r="G3337" t="str">
            <v>1</v>
          </cell>
          <cell r="H3337">
            <v>707</v>
          </cell>
          <cell r="I3337" t="str">
            <v>АУДИТОР. ФІРМА "ПРАЙСВОТЕРХАУСКУПЕРС"</v>
          </cell>
          <cell r="J3337" t="str">
            <v>Ауд.Ф"ПрайсвотерхаусКуперс"</v>
          </cell>
          <cell r="K3337" t="str">
            <v>U0PW</v>
          </cell>
          <cell r="L3337" t="str">
            <v>U0PW</v>
          </cell>
          <cell r="M3337">
            <v>98</v>
          </cell>
          <cell r="N3337">
            <v>27</v>
          </cell>
        </row>
        <row r="3338">
          <cell r="A3338">
            <v>399131</v>
          </cell>
          <cell r="B3338">
            <v>300001</v>
          </cell>
          <cell r="D3338">
            <v>0</v>
          </cell>
          <cell r="E3338">
            <v>1</v>
          </cell>
          <cell r="F3338">
            <v>0</v>
          </cell>
          <cell r="G3338" t="str">
            <v>1</v>
          </cell>
          <cell r="H3338">
            <v>131</v>
          </cell>
          <cell r="I3338" t="str">
            <v>ГРУПА УПРАВЛІННЯ ПРОЕКТАМИ НБУ</v>
          </cell>
          <cell r="J3338" t="str">
            <v>ГУП НБУ</v>
          </cell>
          <cell r="K3338" t="str">
            <v>U0HG</v>
          </cell>
          <cell r="L3338" t="str">
            <v>U0H0</v>
          </cell>
          <cell r="M3338">
            <v>31</v>
          </cell>
          <cell r="N3338">
            <v>27</v>
          </cell>
        </row>
        <row r="3339">
          <cell r="A3339">
            <v>399261</v>
          </cell>
          <cell r="B3339">
            <v>300001</v>
          </cell>
          <cell r="D3339">
            <v>0</v>
          </cell>
          <cell r="E3339">
            <v>1</v>
          </cell>
          <cell r="F3339">
            <v>0</v>
          </cell>
          <cell r="G3339" t="str">
            <v>1</v>
          </cell>
          <cell r="H3339">
            <v>143</v>
          </cell>
          <cell r="I3339" t="str">
            <v>ГОСПОДАРСЬКО-ЕКСПЛУАТ.УПРАВЛІННЯ НБУ</v>
          </cell>
          <cell r="J3339" t="str">
            <v>Господ.-екс.упр.НБУ</v>
          </cell>
          <cell r="K3339" t="str">
            <v>U1HS</v>
          </cell>
          <cell r="L3339" t="str">
            <v>U0H0</v>
          </cell>
          <cell r="M3339">
            <v>42</v>
          </cell>
          <cell r="N3339">
            <v>27</v>
          </cell>
        </row>
        <row r="3340">
          <cell r="A3340">
            <v>399391</v>
          </cell>
          <cell r="B3340">
            <v>300001</v>
          </cell>
          <cell r="D3340">
            <v>0</v>
          </cell>
          <cell r="E3340">
            <v>1</v>
          </cell>
          <cell r="F3340">
            <v>0</v>
          </cell>
          <cell r="G3340" t="str">
            <v>1</v>
          </cell>
          <cell r="H3340">
            <v>144</v>
          </cell>
          <cell r="I3340" t="str">
            <v>УНІВЕРСИТЕТ БАНКІВ.СПРАВИ НБУ, М.КИЇВ</v>
          </cell>
          <cell r="J3340" t="str">
            <v>УНІВЕРСИТЕТ БС НБУ м.КИЇВ</v>
          </cell>
          <cell r="K3340" t="str">
            <v>U0TS</v>
          </cell>
          <cell r="L3340" t="str">
            <v>U0TS</v>
          </cell>
          <cell r="M3340">
            <v>43</v>
          </cell>
          <cell r="N3340">
            <v>27</v>
          </cell>
        </row>
        <row r="3341">
          <cell r="A3341">
            <v>613033</v>
          </cell>
          <cell r="B3341">
            <v>300926</v>
          </cell>
          <cell r="D3341">
            <v>0</v>
          </cell>
          <cell r="E3341">
            <v>899</v>
          </cell>
          <cell r="F3341">
            <v>0</v>
          </cell>
          <cell r="G3341" t="str">
            <v>8</v>
          </cell>
          <cell r="H3341">
            <v>814</v>
          </cell>
          <cell r="I3341" t="str">
            <v>ЗАПОРІЗЬКА ОБЛАСНА ФІЛІЯ АТ "УФГ"</v>
          </cell>
          <cell r="J3341" t="str">
            <v>ЗАПОРІЗЬКА ОБЛ.ФАТ "УФГ"</v>
          </cell>
          <cell r="K3341" t="str">
            <v>UGW1</v>
          </cell>
          <cell r="L3341" t="str">
            <v>U1WF</v>
          </cell>
          <cell r="M3341">
            <v>7</v>
          </cell>
          <cell r="N3341">
            <v>26</v>
          </cell>
          <cell r="O3341" t="str">
            <v>Управління НБУ в Запор.обл.</v>
          </cell>
        </row>
        <row r="3342">
          <cell r="A3342">
            <v>625225</v>
          </cell>
          <cell r="B3342">
            <v>300926</v>
          </cell>
          <cell r="D3342">
            <v>0</v>
          </cell>
          <cell r="E3342">
            <v>899</v>
          </cell>
          <cell r="F3342">
            <v>0</v>
          </cell>
          <cell r="G3342" t="str">
            <v>8</v>
          </cell>
          <cell r="H3342">
            <v>786</v>
          </cell>
          <cell r="I3342" t="str">
            <v>ФІЛІЯ АТ "УФГ" У М. ЧЕРВОНОГРАД</v>
          </cell>
          <cell r="J3342" t="str">
            <v>ФАТ"УФГ" у м. Червоноград</v>
          </cell>
          <cell r="K3342" t="str">
            <v>UNI0</v>
          </cell>
          <cell r="L3342" t="str">
            <v>U1WF</v>
          </cell>
          <cell r="M3342">
            <v>13</v>
          </cell>
          <cell r="N3342">
            <v>26</v>
          </cell>
          <cell r="O3342" t="str">
            <v>Управління НБУ у Львівс.обл</v>
          </cell>
        </row>
        <row r="3343">
          <cell r="A3343">
            <v>651040</v>
          </cell>
          <cell r="B3343">
            <v>300926</v>
          </cell>
          <cell r="D3343">
            <v>0</v>
          </cell>
          <cell r="E3343">
            <v>899</v>
          </cell>
          <cell r="F3343">
            <v>0</v>
          </cell>
          <cell r="G3343" t="str">
            <v>8</v>
          </cell>
          <cell r="H3343">
            <v>808</v>
          </cell>
          <cell r="I3343" t="str">
            <v>ПЕРША ФІЛІЯ АТ "УФГ" В М.ХАРКІВ</v>
          </cell>
          <cell r="J3343" t="str">
            <v>Перша ф-я АТ"УФГ", м.Харків</v>
          </cell>
          <cell r="K3343" t="str">
            <v>UUW2</v>
          </cell>
          <cell r="L3343" t="str">
            <v>U1WF</v>
          </cell>
          <cell r="M3343">
            <v>20</v>
          </cell>
          <cell r="N3343">
            <v>26</v>
          </cell>
          <cell r="O3343" t="str">
            <v>Управління НБУ в Харків.обл</v>
          </cell>
        </row>
        <row r="3344">
          <cell r="A3344">
            <v>802015</v>
          </cell>
          <cell r="B3344">
            <v>820172</v>
          </cell>
          <cell r="D3344">
            <v>0</v>
          </cell>
          <cell r="E3344">
            <v>898</v>
          </cell>
          <cell r="F3344">
            <v>0</v>
          </cell>
          <cell r="G3344" t="str">
            <v>8</v>
          </cell>
          <cell r="H3344">
            <v>904</v>
          </cell>
          <cell r="I3344" t="str">
            <v>ГУДКУ У ВІННИЦЬКІЙ ОБЛАСТІ, М.ВІННИЦЯ</v>
          </cell>
          <cell r="J3344" t="str">
            <v>ГУДКУ у Вінницькій області</v>
          </cell>
          <cell r="K3344" t="str">
            <v>UAQK</v>
          </cell>
          <cell r="L3344" t="str">
            <v>UAQK</v>
          </cell>
          <cell r="M3344">
            <v>1</v>
          </cell>
          <cell r="N3344">
            <v>27</v>
          </cell>
          <cell r="O3344" t="str">
            <v>Управління НБУ у Вінниц.обл</v>
          </cell>
        </row>
        <row r="3345">
          <cell r="A3345">
            <v>803014</v>
          </cell>
          <cell r="B3345">
            <v>820172</v>
          </cell>
          <cell r="D3345">
            <v>0</v>
          </cell>
          <cell r="E3345">
            <v>898</v>
          </cell>
          <cell r="F3345">
            <v>0</v>
          </cell>
          <cell r="G3345" t="str">
            <v>8</v>
          </cell>
          <cell r="H3345">
            <v>903</v>
          </cell>
          <cell r="I3345" t="str">
            <v>ГУДКУ У ВОЛИНСЬКІЙ ОБЛАСТІ,М.ЛУЦЬК</v>
          </cell>
          <cell r="J3345" t="str">
            <v>ГУДКУ У ВОЛИНСЬКІЙ ОБЛАСТІ</v>
          </cell>
          <cell r="K3345" t="str">
            <v>UBQK</v>
          </cell>
          <cell r="L3345" t="str">
            <v>UBQK</v>
          </cell>
          <cell r="M3345">
            <v>2</v>
          </cell>
          <cell r="N3345">
            <v>27</v>
          </cell>
          <cell r="O3345" t="str">
            <v>Упр. НБУ у Волинській обл.</v>
          </cell>
        </row>
        <row r="3346">
          <cell r="A3346">
            <v>804013</v>
          </cell>
          <cell r="B3346">
            <v>820172</v>
          </cell>
          <cell r="D3346">
            <v>0</v>
          </cell>
          <cell r="E3346">
            <v>898</v>
          </cell>
          <cell r="F3346">
            <v>0</v>
          </cell>
          <cell r="G3346" t="str">
            <v>8</v>
          </cell>
          <cell r="H3346">
            <v>906</v>
          </cell>
          <cell r="I3346" t="str">
            <v>ГУДКУ У ЛУГАНСЬКІЙ ОБЛАСТІ, М.ЛУГАНСЬК</v>
          </cell>
          <cell r="J3346" t="str">
            <v>ГУДКУ у Луганській області</v>
          </cell>
          <cell r="K3346" t="str">
            <v>UMQK</v>
          </cell>
          <cell r="L3346" t="str">
            <v>UMQK</v>
          </cell>
          <cell r="M3346">
            <v>12</v>
          </cell>
          <cell r="N3346">
            <v>27</v>
          </cell>
          <cell r="O3346" t="str">
            <v>Управління НБУ в Луганс.обл</v>
          </cell>
        </row>
        <row r="3347">
          <cell r="A3347">
            <v>805012</v>
          </cell>
          <cell r="B3347">
            <v>820172</v>
          </cell>
          <cell r="D3347">
            <v>0</v>
          </cell>
          <cell r="E3347">
            <v>898</v>
          </cell>
          <cell r="F3347">
            <v>0</v>
          </cell>
          <cell r="G3347" t="str">
            <v>8</v>
          </cell>
          <cell r="H3347">
            <v>927</v>
          </cell>
          <cell r="I3347" t="str">
            <v>ГУДКУ У ДНІПРОПЕТРОВСЬКІЙ ОБЛ,М.ДН-СЬК</v>
          </cell>
          <cell r="J3347" t="str">
            <v>ГУДКУ У ДНІПРОПЕТРОВСЬКІЙ О</v>
          </cell>
          <cell r="K3347" t="str">
            <v>UCQK</v>
          </cell>
          <cell r="L3347" t="str">
            <v>UCQK</v>
          </cell>
          <cell r="M3347">
            <v>3</v>
          </cell>
          <cell r="N3347">
            <v>27</v>
          </cell>
          <cell r="O3347" t="str">
            <v>Управління НБУ в Дніпр.обл.</v>
          </cell>
        </row>
        <row r="3348">
          <cell r="A3348">
            <v>805023</v>
          </cell>
          <cell r="B3348">
            <v>820172</v>
          </cell>
          <cell r="D3348">
            <v>0</v>
          </cell>
          <cell r="E3348">
            <v>898</v>
          </cell>
          <cell r="F3348">
            <v>0</v>
          </cell>
          <cell r="G3348" t="str">
            <v>8</v>
          </cell>
          <cell r="H3348">
            <v>931</v>
          </cell>
          <cell r="I3348" t="str">
            <v>ВДК У М.ВІЛЬНОГ.ДН.ОБЛ, М.ВІЛЬНОГІРСЬК</v>
          </cell>
          <cell r="J3348" t="str">
            <v>ВДК У М.ВІЛЬНОГІРСЬКУ ДНІПР</v>
          </cell>
          <cell r="K3348" t="str">
            <v>UCQA</v>
          </cell>
          <cell r="L3348" t="str">
            <v>UCQK</v>
          </cell>
          <cell r="M3348">
            <v>3</v>
          </cell>
          <cell r="N3348">
            <v>27</v>
          </cell>
          <cell r="O3348" t="str">
            <v>Управління НБУ в Дніпр.обл.</v>
          </cell>
        </row>
        <row r="3349">
          <cell r="A3349">
            <v>805034</v>
          </cell>
          <cell r="B3349">
            <v>820172</v>
          </cell>
          <cell r="D3349">
            <v>0</v>
          </cell>
          <cell r="E3349">
            <v>898</v>
          </cell>
          <cell r="F3349">
            <v>0</v>
          </cell>
          <cell r="G3349" t="str">
            <v>8</v>
          </cell>
          <cell r="H3349">
            <v>932</v>
          </cell>
          <cell r="I3349" t="str">
            <v>ВДК У М.ДНІПРОДЗ.ДН.ОБЛ,М.ДНІПРОДЗ-СЬК</v>
          </cell>
          <cell r="J3349" t="str">
            <v>ВДК У М.ДНІПРОДЗЕРЖИНСЬКУ Д</v>
          </cell>
          <cell r="K3349" t="str">
            <v>UCQB</v>
          </cell>
          <cell r="L3349" t="str">
            <v>UCQK</v>
          </cell>
          <cell r="M3349">
            <v>3</v>
          </cell>
          <cell r="N3349">
            <v>27</v>
          </cell>
          <cell r="O3349" t="str">
            <v>Управління НБУ в Дніпр.обл.</v>
          </cell>
        </row>
        <row r="3350">
          <cell r="A3350">
            <v>805045</v>
          </cell>
          <cell r="B3350">
            <v>820172</v>
          </cell>
          <cell r="D3350">
            <v>0</v>
          </cell>
          <cell r="E3350">
            <v>898</v>
          </cell>
          <cell r="F3350">
            <v>0</v>
          </cell>
          <cell r="G3350" t="str">
            <v>8</v>
          </cell>
          <cell r="H3350">
            <v>920</v>
          </cell>
          <cell r="I3350" t="str">
            <v>ВДК У М.ЖОВТІ ВОДИ ДН.ОБЛ,М.ЖОВТІ ВОДИ</v>
          </cell>
          <cell r="J3350" t="str">
            <v>ВДК У М.ЖОВТІ ВОДИ ДНІПРОПЕ</v>
          </cell>
          <cell r="K3350" t="str">
            <v>UCQC</v>
          </cell>
          <cell r="L3350" t="str">
            <v>UCQK</v>
          </cell>
          <cell r="M3350">
            <v>3</v>
          </cell>
          <cell r="N3350">
            <v>27</v>
          </cell>
          <cell r="O3350" t="str">
            <v>Управління НБУ в Дніпр.обл.</v>
          </cell>
        </row>
        <row r="3351">
          <cell r="A3351">
            <v>805056</v>
          </cell>
          <cell r="B3351">
            <v>820172</v>
          </cell>
          <cell r="D3351">
            <v>0</v>
          </cell>
          <cell r="E3351">
            <v>898</v>
          </cell>
          <cell r="F3351">
            <v>0</v>
          </cell>
          <cell r="G3351" t="str">
            <v>8</v>
          </cell>
          <cell r="H3351">
            <v>921</v>
          </cell>
          <cell r="I3351" t="str">
            <v>ВДК У М.КРИВИЙ РІГ ДН.ОБЛ,М.КРИВИЙ РІГ</v>
          </cell>
          <cell r="J3351" t="str">
            <v>ВДК У М.КРИВИЙ РІГ ДНІПРОПЕ</v>
          </cell>
          <cell r="K3351" t="str">
            <v>UCQD</v>
          </cell>
          <cell r="L3351" t="str">
            <v>UCQK</v>
          </cell>
          <cell r="M3351">
            <v>3</v>
          </cell>
          <cell r="N3351">
            <v>27</v>
          </cell>
          <cell r="O3351" t="str">
            <v>Управління НБУ в Дніпр.обл.</v>
          </cell>
        </row>
        <row r="3352">
          <cell r="A3352">
            <v>805067</v>
          </cell>
          <cell r="B3352">
            <v>820172</v>
          </cell>
          <cell r="D3352">
            <v>0</v>
          </cell>
          <cell r="E3352">
            <v>898</v>
          </cell>
          <cell r="F3352">
            <v>0</v>
          </cell>
          <cell r="G3352" t="str">
            <v>8</v>
          </cell>
          <cell r="H3352">
            <v>922</v>
          </cell>
          <cell r="I3352" t="str">
            <v>ВДК У М.МАРГАНЕЦЬ ДН.ОБЛ, М.МАРГАНЕЦЬ</v>
          </cell>
          <cell r="J3352" t="str">
            <v>ВДК У М.МАРГАНЕЦЬ ДНІПРОПЕТ</v>
          </cell>
          <cell r="K3352" t="str">
            <v>UCQE</v>
          </cell>
          <cell r="L3352" t="str">
            <v>UCQK</v>
          </cell>
          <cell r="M3352">
            <v>3</v>
          </cell>
          <cell r="N3352">
            <v>27</v>
          </cell>
          <cell r="O3352" t="str">
            <v>Управління НБУ в Дніпр.обл.</v>
          </cell>
        </row>
        <row r="3353">
          <cell r="A3353">
            <v>805078</v>
          </cell>
          <cell r="B3353">
            <v>820172</v>
          </cell>
          <cell r="D3353">
            <v>0</v>
          </cell>
          <cell r="E3353">
            <v>898</v>
          </cell>
          <cell r="F3353">
            <v>0</v>
          </cell>
          <cell r="G3353" t="str">
            <v>8</v>
          </cell>
          <cell r="H3353">
            <v>910</v>
          </cell>
          <cell r="I3353" t="str">
            <v>ВДК У М.НІКОПОЛЬ ДНІПРОПЕТРОВСЬКОЇ ОБЛ</v>
          </cell>
          <cell r="J3353" t="str">
            <v>ВДК У М.НІКОПОЛЬ ДНІПРОПЕТР</v>
          </cell>
          <cell r="K3353" t="str">
            <v>UCQF</v>
          </cell>
          <cell r="L3353" t="str">
            <v>UCQK</v>
          </cell>
          <cell r="M3353">
            <v>3</v>
          </cell>
          <cell r="N3353">
            <v>27</v>
          </cell>
          <cell r="O3353" t="str">
            <v>Управління НБУ в Дніпр.обл.</v>
          </cell>
        </row>
        <row r="3354">
          <cell r="A3354">
            <v>805089</v>
          </cell>
          <cell r="B3354">
            <v>820172</v>
          </cell>
          <cell r="D3354">
            <v>0</v>
          </cell>
          <cell r="E3354">
            <v>898</v>
          </cell>
          <cell r="F3354">
            <v>0</v>
          </cell>
          <cell r="G3354" t="str">
            <v>8</v>
          </cell>
          <cell r="H3354">
            <v>924</v>
          </cell>
          <cell r="I3354" t="str">
            <v>ВДК У М.НОВОМОСК.ДН.ОБЛ,М.НОВОМОСКОВ-К</v>
          </cell>
          <cell r="J3354" t="str">
            <v>ВДК У М.НОВОМОСКОВСЬКУ ДНІП</v>
          </cell>
          <cell r="K3354" t="str">
            <v>UCQG</v>
          </cell>
          <cell r="L3354" t="str">
            <v>UCQK</v>
          </cell>
          <cell r="M3354">
            <v>3</v>
          </cell>
          <cell r="N3354">
            <v>27</v>
          </cell>
          <cell r="O3354" t="str">
            <v>Управління НБУ в Дніпр.обл.</v>
          </cell>
        </row>
        <row r="3355">
          <cell r="A3355">
            <v>805090</v>
          </cell>
          <cell r="B3355">
            <v>820172</v>
          </cell>
          <cell r="D3355">
            <v>0</v>
          </cell>
          <cell r="E3355">
            <v>898</v>
          </cell>
          <cell r="F3355">
            <v>0</v>
          </cell>
          <cell r="G3355" t="str">
            <v>8</v>
          </cell>
          <cell r="H3355">
            <v>925</v>
          </cell>
          <cell r="I3355" t="str">
            <v>ВДК У М.ОРДЖ-ДЗЕ ДН.ОБЛ,М.ОРДЖОНІКІДЗЕ</v>
          </cell>
          <cell r="J3355" t="str">
            <v>ВДК У М.ОРДЖОНІКІДЗЕ ДНІПРО</v>
          </cell>
          <cell r="K3355" t="str">
            <v>UCQH</v>
          </cell>
          <cell r="L3355" t="str">
            <v>UCQK</v>
          </cell>
          <cell r="M3355">
            <v>3</v>
          </cell>
          <cell r="N3355">
            <v>27</v>
          </cell>
          <cell r="O3355" t="str">
            <v>Управління НБУ в Дніпр.обл.</v>
          </cell>
        </row>
        <row r="3356">
          <cell r="A3356">
            <v>805108</v>
          </cell>
          <cell r="B3356">
            <v>820172</v>
          </cell>
          <cell r="D3356">
            <v>0</v>
          </cell>
          <cell r="E3356">
            <v>898</v>
          </cell>
          <cell r="F3356">
            <v>0</v>
          </cell>
          <cell r="G3356" t="str">
            <v>8</v>
          </cell>
          <cell r="H3356">
            <v>923</v>
          </cell>
          <cell r="I3356" t="str">
            <v>ВДК У М.ПАВЛОГРАД ДН.ОБЛ, М.ПАВЛОГРАД</v>
          </cell>
          <cell r="J3356" t="str">
            <v>ВДК У М.ПАВЛОГРАД ДНІПРОПЕТ</v>
          </cell>
          <cell r="K3356" t="str">
            <v>UCQI</v>
          </cell>
          <cell r="L3356" t="str">
            <v>UCQK</v>
          </cell>
          <cell r="M3356">
            <v>3</v>
          </cell>
          <cell r="N3356">
            <v>27</v>
          </cell>
          <cell r="O3356" t="str">
            <v>Управління НБУ в Дніпр.обл.</v>
          </cell>
        </row>
        <row r="3357">
          <cell r="A3357">
            <v>805119</v>
          </cell>
          <cell r="B3357">
            <v>820172</v>
          </cell>
          <cell r="D3357">
            <v>0</v>
          </cell>
          <cell r="E3357">
            <v>898</v>
          </cell>
          <cell r="F3357">
            <v>0</v>
          </cell>
          <cell r="G3357" t="str">
            <v>8</v>
          </cell>
          <cell r="H3357">
            <v>937</v>
          </cell>
          <cell r="I3357" t="str">
            <v>ВДК У М.ПЕРШОТРАВЕНСЬКУ ДН-СЬКОЇ ОБЛ.</v>
          </cell>
          <cell r="J3357" t="str">
            <v>ВДК У М.ПЕРШОТРАВЕНСЬКУ  ДН</v>
          </cell>
          <cell r="K3357" t="str">
            <v>UCQJ</v>
          </cell>
          <cell r="L3357" t="str">
            <v>UCQK</v>
          </cell>
          <cell r="M3357">
            <v>3</v>
          </cell>
          <cell r="N3357">
            <v>27</v>
          </cell>
          <cell r="O3357" t="str">
            <v>Управління НБУ в Дніпр.обл.</v>
          </cell>
        </row>
        <row r="3358">
          <cell r="A3358">
            <v>805120</v>
          </cell>
          <cell r="B3358">
            <v>820172</v>
          </cell>
          <cell r="D3358">
            <v>0</v>
          </cell>
          <cell r="E3358">
            <v>898</v>
          </cell>
          <cell r="F3358">
            <v>0</v>
          </cell>
          <cell r="G3358" t="str">
            <v>8</v>
          </cell>
          <cell r="H3358">
            <v>938</v>
          </cell>
          <cell r="I3358" t="str">
            <v>ВДК У М.СИНЕЛЬНИКОВЕ ДН-СЬКОЇ ОБЛ.</v>
          </cell>
          <cell r="J3358" t="str">
            <v>ВДК У М.СИНЕЛЬНИКОВЕ  ДНІПР</v>
          </cell>
          <cell r="K3358" t="str">
            <v>UCQL</v>
          </cell>
          <cell r="L3358" t="str">
            <v>UCQK</v>
          </cell>
          <cell r="M3358">
            <v>3</v>
          </cell>
          <cell r="N3358">
            <v>27</v>
          </cell>
          <cell r="O3358" t="str">
            <v>Управління НБУ в Дніпр.обл.</v>
          </cell>
        </row>
        <row r="3359">
          <cell r="A3359">
            <v>805131</v>
          </cell>
          <cell r="B3359">
            <v>820172</v>
          </cell>
          <cell r="D3359">
            <v>0</v>
          </cell>
          <cell r="E3359">
            <v>898</v>
          </cell>
          <cell r="F3359">
            <v>0</v>
          </cell>
          <cell r="G3359" t="str">
            <v>8</v>
          </cell>
          <cell r="H3359">
            <v>939</v>
          </cell>
          <cell r="I3359" t="str">
            <v>ВДК У М.ТЕРНІВКА ДНІПРОПЕТРОВСЬКОЇ ОБЛ</v>
          </cell>
          <cell r="J3359" t="str">
            <v>ВДК У М.ТЕРНІВКА  ДНІПРОПЕТ</v>
          </cell>
          <cell r="K3359" t="str">
            <v>UCQM</v>
          </cell>
          <cell r="L3359" t="str">
            <v>UCQK</v>
          </cell>
          <cell r="M3359">
            <v>3</v>
          </cell>
          <cell r="N3359">
            <v>27</v>
          </cell>
          <cell r="O3359" t="str">
            <v>Управління НБУ в Дніпр.обл.</v>
          </cell>
        </row>
        <row r="3360">
          <cell r="A3360">
            <v>805142</v>
          </cell>
          <cell r="B3360">
            <v>820172</v>
          </cell>
          <cell r="D3360">
            <v>0</v>
          </cell>
          <cell r="E3360">
            <v>898</v>
          </cell>
          <cell r="F3360">
            <v>0</v>
          </cell>
          <cell r="G3360" t="str">
            <v>8</v>
          </cell>
          <cell r="H3360">
            <v>930</v>
          </cell>
          <cell r="I3360" t="str">
            <v>ВДК У АПОСТ.Р-НІ ДН.ОБЛ,СМТ.АПОСТОЛОВЕ</v>
          </cell>
          <cell r="J3360" t="str">
            <v>ВДК У АПОСТОЛІВСЬКОМУ Р-НІ</v>
          </cell>
          <cell r="K3360" t="str">
            <v>UCQN</v>
          </cell>
          <cell r="L3360" t="str">
            <v>UCQK</v>
          </cell>
          <cell r="M3360">
            <v>3</v>
          </cell>
          <cell r="N3360">
            <v>27</v>
          </cell>
          <cell r="O3360" t="str">
            <v>Управління НБУ в Дніпр.обл.</v>
          </cell>
        </row>
        <row r="3361">
          <cell r="A3361">
            <v>805153</v>
          </cell>
          <cell r="B3361">
            <v>820172</v>
          </cell>
          <cell r="D3361">
            <v>0</v>
          </cell>
          <cell r="E3361">
            <v>898</v>
          </cell>
          <cell r="F3361">
            <v>0</v>
          </cell>
          <cell r="G3361" t="str">
            <v>8</v>
          </cell>
          <cell r="H3361">
            <v>944</v>
          </cell>
          <cell r="I3361" t="str">
            <v>ВДК У ВАСИЛЬКІВСЬКОМУ Р-НІ ДН-КОЇ ОБЛ.</v>
          </cell>
          <cell r="J3361" t="str">
            <v>ВДК У ВАСИЛЬКІВСЬКОМУ Р-НІ</v>
          </cell>
          <cell r="K3361" t="str">
            <v>UCQO</v>
          </cell>
          <cell r="L3361" t="str">
            <v>UCQK</v>
          </cell>
          <cell r="M3361">
            <v>3</v>
          </cell>
          <cell r="N3361">
            <v>27</v>
          </cell>
          <cell r="O3361" t="str">
            <v>Управління НБУ в Дніпр.обл.</v>
          </cell>
        </row>
        <row r="3362">
          <cell r="A3362">
            <v>805164</v>
          </cell>
          <cell r="B3362">
            <v>820172</v>
          </cell>
          <cell r="D3362">
            <v>0</v>
          </cell>
          <cell r="E3362">
            <v>898</v>
          </cell>
          <cell r="F3362">
            <v>0</v>
          </cell>
          <cell r="G3362" t="str">
            <v>8</v>
          </cell>
          <cell r="H3362">
            <v>945</v>
          </cell>
          <cell r="I3362" t="str">
            <v>ВДК У ВЕРХНЬОДНIПРОВ.Р-НІ ДН-СЬКОЇ ОБЛ</v>
          </cell>
          <cell r="J3362" t="str">
            <v>ВДК У ВЕРХНЬОДНіПРОВ.Р-НІ</v>
          </cell>
          <cell r="K3362" t="str">
            <v>UCQP</v>
          </cell>
          <cell r="L3362" t="str">
            <v>UCQK</v>
          </cell>
          <cell r="M3362">
            <v>3</v>
          </cell>
          <cell r="N3362">
            <v>27</v>
          </cell>
          <cell r="O3362" t="str">
            <v>Управління НБУ в Дніпр.обл.</v>
          </cell>
        </row>
        <row r="3363">
          <cell r="A3363">
            <v>805186</v>
          </cell>
          <cell r="B3363">
            <v>820172</v>
          </cell>
          <cell r="D3363">
            <v>0</v>
          </cell>
          <cell r="E3363">
            <v>898</v>
          </cell>
          <cell r="F3363">
            <v>0</v>
          </cell>
          <cell r="G3363" t="str">
            <v>8</v>
          </cell>
          <cell r="H3363">
            <v>934</v>
          </cell>
          <cell r="I3363" t="str">
            <v>ВДК У ДНIПРОПЕТРОВСЬКОМУ Р-НI М.ДН-СЬК</v>
          </cell>
          <cell r="J3363" t="str">
            <v>ВДК У ДНіПРОПЕТРОВСЬКОМУ Р-</v>
          </cell>
          <cell r="K3363" t="str">
            <v>UCQQ</v>
          </cell>
          <cell r="L3363" t="str">
            <v>UCQK</v>
          </cell>
          <cell r="M3363">
            <v>3</v>
          </cell>
          <cell r="N3363">
            <v>27</v>
          </cell>
          <cell r="O3363" t="str">
            <v>Управління НБУ в Дніпр.обл.</v>
          </cell>
        </row>
        <row r="3364">
          <cell r="A3364">
            <v>805197</v>
          </cell>
          <cell r="B3364">
            <v>820172</v>
          </cell>
          <cell r="D3364">
            <v>0</v>
          </cell>
          <cell r="E3364">
            <v>898</v>
          </cell>
          <cell r="F3364">
            <v>0</v>
          </cell>
          <cell r="G3364" t="str">
            <v>8</v>
          </cell>
          <cell r="H3364">
            <v>935</v>
          </cell>
          <cell r="I3364" t="str">
            <v>ВДК У КРИВОРIЗЬКОМУ Р-НІ М.КРИВИЙ РІГ</v>
          </cell>
          <cell r="J3364" t="str">
            <v>ВДК У КРИВОРіЗЬКОМУ Р-НІ КР</v>
          </cell>
          <cell r="K3364" t="str">
            <v>UCQR</v>
          </cell>
          <cell r="L3364" t="str">
            <v>UCQK</v>
          </cell>
          <cell r="M3364">
            <v>3</v>
          </cell>
          <cell r="N3364">
            <v>27</v>
          </cell>
          <cell r="O3364" t="str">
            <v>Управління НБУ в Дніпр.обл.</v>
          </cell>
        </row>
        <row r="3365">
          <cell r="A3365">
            <v>805205</v>
          </cell>
          <cell r="B3365">
            <v>820172</v>
          </cell>
          <cell r="D3365">
            <v>0</v>
          </cell>
          <cell r="E3365">
            <v>898</v>
          </cell>
          <cell r="F3365">
            <v>0</v>
          </cell>
          <cell r="G3365" t="str">
            <v>8</v>
          </cell>
          <cell r="H3365">
            <v>933</v>
          </cell>
          <cell r="I3365" t="str">
            <v>ВДК У КРИНИЧАН.Р-Н.ДН.ОБЛ,СМТ.КРИНИЧКИ</v>
          </cell>
          <cell r="J3365" t="str">
            <v>ВДК У КРИНИЧАНСЬКОМУ Р-НІ</v>
          </cell>
          <cell r="K3365" t="str">
            <v>UCQS</v>
          </cell>
          <cell r="L3365" t="str">
            <v>UCQK</v>
          </cell>
          <cell r="M3365">
            <v>3</v>
          </cell>
          <cell r="N3365">
            <v>27</v>
          </cell>
          <cell r="O3365" t="str">
            <v>Управління НБУ в Дніпр.обл.</v>
          </cell>
        </row>
        <row r="3366">
          <cell r="A3366">
            <v>805216</v>
          </cell>
          <cell r="B3366">
            <v>820172</v>
          </cell>
          <cell r="D3366">
            <v>0</v>
          </cell>
          <cell r="E3366">
            <v>898</v>
          </cell>
          <cell r="F3366">
            <v>0</v>
          </cell>
          <cell r="G3366" t="str">
            <v>8</v>
          </cell>
          <cell r="H3366">
            <v>947</v>
          </cell>
          <cell r="I3366" t="str">
            <v>ВДК У МАГДАЛИНIВСЬКОМУ Р-НІ ДН-КОЇ ОБЛ</v>
          </cell>
          <cell r="J3366" t="str">
            <v>ВДК У МАГДАЛИНіВСЬКОМУ Р-НІ</v>
          </cell>
          <cell r="K3366" t="str">
            <v>UCQT</v>
          </cell>
          <cell r="L3366" t="str">
            <v>UCQK</v>
          </cell>
          <cell r="M3366">
            <v>3</v>
          </cell>
          <cell r="N3366">
            <v>27</v>
          </cell>
          <cell r="O3366" t="str">
            <v>Управління НБУ в Дніпр.обл.</v>
          </cell>
        </row>
        <row r="3367">
          <cell r="A3367">
            <v>805227</v>
          </cell>
          <cell r="B3367">
            <v>820172</v>
          </cell>
          <cell r="D3367">
            <v>0</v>
          </cell>
          <cell r="E3367">
            <v>898</v>
          </cell>
          <cell r="F3367">
            <v>0</v>
          </cell>
          <cell r="G3367" t="str">
            <v>8</v>
          </cell>
          <cell r="H3367">
            <v>948</v>
          </cell>
          <cell r="I3367" t="str">
            <v>ВДК У МЕЖIВСЬКОМУ Р-НІ ДН-СЬКОЇ ОБЛ.</v>
          </cell>
          <cell r="J3367" t="str">
            <v>ВДК У МЕЖіВСЬКОМУ Р-НІ  ДНІ</v>
          </cell>
          <cell r="K3367" t="str">
            <v>UCQU</v>
          </cell>
          <cell r="L3367" t="str">
            <v>UCQK</v>
          </cell>
          <cell r="M3367">
            <v>3</v>
          </cell>
          <cell r="N3367">
            <v>27</v>
          </cell>
          <cell r="O3367" t="str">
            <v>Управління НБУ в Дніпр.обл.</v>
          </cell>
        </row>
        <row r="3368">
          <cell r="A3368">
            <v>805238</v>
          </cell>
          <cell r="B3368">
            <v>820172</v>
          </cell>
          <cell r="D3368">
            <v>0</v>
          </cell>
          <cell r="E3368">
            <v>898</v>
          </cell>
          <cell r="F3368">
            <v>0</v>
          </cell>
          <cell r="G3368" t="str">
            <v>8</v>
          </cell>
          <cell r="H3368">
            <v>936</v>
          </cell>
          <cell r="I3368" t="str">
            <v>ВДК У НIКОПОЛЬСЬКОМУ Р-НІ ДН-СЬКОЇ ОБЛ</v>
          </cell>
          <cell r="J3368" t="str">
            <v>ВДК У НіКОПОЛЬСЬКОМУ Р-НІ</v>
          </cell>
          <cell r="K3368" t="str">
            <v>UCQV</v>
          </cell>
          <cell r="L3368" t="str">
            <v>UCQK</v>
          </cell>
          <cell r="M3368">
            <v>3</v>
          </cell>
          <cell r="N3368">
            <v>27</v>
          </cell>
          <cell r="O3368" t="str">
            <v>Управління НБУ в Дніпр.обл.</v>
          </cell>
        </row>
        <row r="3369">
          <cell r="A3369">
            <v>805249</v>
          </cell>
          <cell r="B3369">
            <v>820172</v>
          </cell>
          <cell r="D3369">
            <v>0</v>
          </cell>
          <cell r="E3369">
            <v>898</v>
          </cell>
          <cell r="F3369">
            <v>0</v>
          </cell>
          <cell r="G3369" t="str">
            <v>8</v>
          </cell>
          <cell r="H3369">
            <v>940</v>
          </cell>
          <cell r="I3369" t="str">
            <v>ВДК У НОВОМОСКОВСЬКОМУ Р-НІ ДН-ОЇ ОБЛ.</v>
          </cell>
          <cell r="J3369" t="str">
            <v>ВДК У НОВОМОСКОВСЬКОМУ Р-НІ</v>
          </cell>
          <cell r="K3369" t="str">
            <v>UCQW</v>
          </cell>
          <cell r="L3369" t="str">
            <v>UCQK</v>
          </cell>
          <cell r="M3369">
            <v>3</v>
          </cell>
          <cell r="N3369">
            <v>27</v>
          </cell>
          <cell r="O3369" t="str">
            <v>Управління НБУ в Дніпр.обл.</v>
          </cell>
        </row>
        <row r="3370">
          <cell r="A3370">
            <v>805250</v>
          </cell>
          <cell r="B3370">
            <v>820172</v>
          </cell>
          <cell r="D3370">
            <v>0</v>
          </cell>
          <cell r="E3370">
            <v>898</v>
          </cell>
          <cell r="F3370">
            <v>0</v>
          </cell>
          <cell r="G3370" t="str">
            <v>8</v>
          </cell>
          <cell r="H3370">
            <v>941</v>
          </cell>
          <cell r="I3370" t="str">
            <v>ВДК У ПАВЛОГРАДСЬКОМУ Р-НІ ДН-ОЇ ОБЛ.</v>
          </cell>
          <cell r="J3370" t="str">
            <v>ВДК У ПАВЛОГРАДСЬКОМУ Р-НІ</v>
          </cell>
          <cell r="K3370" t="str">
            <v>UCQX</v>
          </cell>
          <cell r="L3370" t="str">
            <v>UCQK</v>
          </cell>
          <cell r="M3370">
            <v>3</v>
          </cell>
          <cell r="N3370">
            <v>27</v>
          </cell>
          <cell r="O3370" t="str">
            <v>Управління НБУ в Дніпр.обл.</v>
          </cell>
        </row>
        <row r="3371">
          <cell r="A3371">
            <v>805261</v>
          </cell>
          <cell r="B3371">
            <v>820172</v>
          </cell>
          <cell r="D3371">
            <v>0</v>
          </cell>
          <cell r="E3371">
            <v>898</v>
          </cell>
          <cell r="F3371">
            <v>0</v>
          </cell>
          <cell r="G3371" t="str">
            <v>8</v>
          </cell>
          <cell r="H3371">
            <v>942</v>
          </cell>
          <cell r="I3371" t="str">
            <v>ВДК У ПЕТРИКIВСЬКОМУ Р-НІ ДН-СЬКОЇ ОБЛ</v>
          </cell>
          <cell r="J3371" t="str">
            <v>ВДК У ПЕТРИКіВСЬКОМУ Р-НІ</v>
          </cell>
          <cell r="K3371" t="str">
            <v>UCQY</v>
          </cell>
          <cell r="L3371" t="str">
            <v>UCQK</v>
          </cell>
          <cell r="M3371">
            <v>3</v>
          </cell>
          <cell r="N3371">
            <v>27</v>
          </cell>
          <cell r="O3371" t="str">
            <v>Управління НБУ в Дніпр.обл.</v>
          </cell>
        </row>
        <row r="3372">
          <cell r="A3372">
            <v>805272</v>
          </cell>
          <cell r="B3372">
            <v>820172</v>
          </cell>
          <cell r="D3372">
            <v>0</v>
          </cell>
          <cell r="E3372">
            <v>898</v>
          </cell>
          <cell r="F3372">
            <v>0</v>
          </cell>
          <cell r="G3372" t="str">
            <v>8</v>
          </cell>
          <cell r="H3372">
            <v>943</v>
          </cell>
          <cell r="I3372" t="str">
            <v>ВДК У ПЕТРОПАВЛIВСЬКОМУ Р-НІ ДН-ОЇ ОБЛ</v>
          </cell>
          <cell r="J3372" t="str">
            <v>ВДК У ПЕТРОПАВЛіВСЬКОМУ Р-Н</v>
          </cell>
          <cell r="K3372" t="str">
            <v>UCQZ</v>
          </cell>
          <cell r="L3372" t="str">
            <v>UCQK</v>
          </cell>
          <cell r="M3372">
            <v>3</v>
          </cell>
          <cell r="N3372">
            <v>27</v>
          </cell>
          <cell r="O3372" t="str">
            <v>Управління НБУ в Дніпр.обл.</v>
          </cell>
        </row>
        <row r="3373">
          <cell r="A3373">
            <v>805283</v>
          </cell>
          <cell r="B3373">
            <v>820172</v>
          </cell>
          <cell r="D3373">
            <v>0</v>
          </cell>
          <cell r="E3373">
            <v>898</v>
          </cell>
          <cell r="F3373">
            <v>0</v>
          </cell>
          <cell r="G3373" t="str">
            <v>8</v>
          </cell>
          <cell r="H3373">
            <v>928</v>
          </cell>
          <cell r="I3373" t="str">
            <v>ВДК У ПОКРОВС.Р-НІ ДН.ОБЛ,СМТ.ПОКРОВКА</v>
          </cell>
          <cell r="J3373" t="str">
            <v>ВДК У ПОКРОВСЬКОМУ Р-НІ  ДН</v>
          </cell>
          <cell r="K3373" t="str">
            <v>UC8A</v>
          </cell>
          <cell r="L3373" t="str">
            <v>UCQK</v>
          </cell>
          <cell r="M3373">
            <v>3</v>
          </cell>
          <cell r="N3373">
            <v>27</v>
          </cell>
          <cell r="O3373" t="str">
            <v>Управління НБУ в Дніпр.обл.</v>
          </cell>
        </row>
        <row r="3374">
          <cell r="A3374">
            <v>805294</v>
          </cell>
          <cell r="B3374">
            <v>820172</v>
          </cell>
          <cell r="D3374">
            <v>0</v>
          </cell>
          <cell r="E3374">
            <v>898</v>
          </cell>
          <cell r="F3374">
            <v>0</v>
          </cell>
          <cell r="G3374" t="str">
            <v>8</v>
          </cell>
          <cell r="H3374">
            <v>903</v>
          </cell>
          <cell r="I3374" t="str">
            <v>ВДК У П"ЯТИХАТСЬКОМУ Р-НІ ДНІПР-ОЇ ОБЛ</v>
          </cell>
          <cell r="J3374" t="str">
            <v>ВДК У П"ЯТИХАТСЬКОМУ Р-НІ</v>
          </cell>
          <cell r="K3374" t="str">
            <v>UC8B</v>
          </cell>
          <cell r="L3374" t="str">
            <v>UCQK</v>
          </cell>
          <cell r="M3374">
            <v>3</v>
          </cell>
          <cell r="N3374">
            <v>27</v>
          </cell>
          <cell r="O3374" t="str">
            <v>Управління НБУ в Дніпр.обл.</v>
          </cell>
        </row>
        <row r="3375">
          <cell r="A3375">
            <v>805302</v>
          </cell>
          <cell r="B3375">
            <v>820172</v>
          </cell>
          <cell r="D3375">
            <v>0</v>
          </cell>
          <cell r="E3375">
            <v>898</v>
          </cell>
          <cell r="F3375">
            <v>0</v>
          </cell>
          <cell r="G3375" t="str">
            <v>8</v>
          </cell>
          <cell r="H3375">
            <v>914</v>
          </cell>
          <cell r="I3375" t="str">
            <v>ВДК У СИНЕЛЬНИКIВСЬКОМУ Р-НІ  ДНІПРОП.</v>
          </cell>
          <cell r="J3375" t="str">
            <v>ВДК У СИНЕЛЬНИКіВСЬКОМУ Р-Н</v>
          </cell>
          <cell r="K3375" t="str">
            <v>UC8C</v>
          </cell>
          <cell r="L3375" t="str">
            <v>UCQK</v>
          </cell>
          <cell r="M3375">
            <v>3</v>
          </cell>
          <cell r="N3375">
            <v>27</v>
          </cell>
          <cell r="O3375" t="str">
            <v>Управління НБУ в Дніпр.обл.</v>
          </cell>
        </row>
        <row r="3376">
          <cell r="A3376">
            <v>805313</v>
          </cell>
          <cell r="B3376">
            <v>820172</v>
          </cell>
          <cell r="D3376">
            <v>0</v>
          </cell>
          <cell r="E3376">
            <v>898</v>
          </cell>
          <cell r="F3376">
            <v>0</v>
          </cell>
          <cell r="G3376" t="str">
            <v>8</v>
          </cell>
          <cell r="H3376">
            <v>915</v>
          </cell>
          <cell r="I3376" t="str">
            <v>ВДК У СОЛОНЯНСК.Р-НІ ДН.ОБЛ,СМТ.СОЛОНЕ</v>
          </cell>
          <cell r="J3376" t="str">
            <v>ВДК У СОЛОНЯНСЬКОМУ Р-НІ  Д</v>
          </cell>
          <cell r="K3376" t="str">
            <v>UC8D</v>
          </cell>
          <cell r="L3376" t="str">
            <v>UCQK</v>
          </cell>
          <cell r="M3376">
            <v>3</v>
          </cell>
          <cell r="N3376">
            <v>27</v>
          </cell>
          <cell r="O3376" t="str">
            <v>Управління НБУ в Дніпр.обл.</v>
          </cell>
        </row>
        <row r="3377">
          <cell r="A3377">
            <v>805324</v>
          </cell>
          <cell r="B3377">
            <v>820172</v>
          </cell>
          <cell r="D3377">
            <v>0</v>
          </cell>
          <cell r="E3377">
            <v>898</v>
          </cell>
          <cell r="F3377">
            <v>0</v>
          </cell>
          <cell r="G3377" t="str">
            <v>8</v>
          </cell>
          <cell r="H3377">
            <v>916</v>
          </cell>
          <cell r="I3377" t="str">
            <v>ВДК У СОФІЇВС.Р-НІ ДН.ОБЛ,СМТ.СОФІЇВКА</v>
          </cell>
          <cell r="J3377" t="str">
            <v>ВДК У СОФіЇВСЬКОМУ Р-НІ  ДН</v>
          </cell>
          <cell r="K3377" t="str">
            <v>UC8E</v>
          </cell>
          <cell r="L3377" t="str">
            <v>UCQK</v>
          </cell>
          <cell r="M3377">
            <v>3</v>
          </cell>
          <cell r="N3377">
            <v>27</v>
          </cell>
          <cell r="O3377" t="str">
            <v>Управління НБУ в Дніпр.обл.</v>
          </cell>
        </row>
        <row r="3378">
          <cell r="A3378">
            <v>805335</v>
          </cell>
          <cell r="B3378">
            <v>820172</v>
          </cell>
          <cell r="D3378">
            <v>0</v>
          </cell>
          <cell r="E3378">
            <v>898</v>
          </cell>
          <cell r="F3378">
            <v>0</v>
          </cell>
          <cell r="G3378" t="str">
            <v>8</v>
          </cell>
          <cell r="H3378">
            <v>904</v>
          </cell>
          <cell r="I3378" t="str">
            <v>ВДК У ТОМАКIВСЬКОМУ Р-НІ ДНІПР-ОЇ ОБЛ.</v>
          </cell>
          <cell r="J3378" t="str">
            <v>ВДК У ТОМАКіВСЬКОМУ Р-НІ  Д</v>
          </cell>
          <cell r="K3378" t="str">
            <v>UC8F</v>
          </cell>
          <cell r="L3378" t="str">
            <v>UCQK</v>
          </cell>
          <cell r="M3378">
            <v>3</v>
          </cell>
          <cell r="N3378">
            <v>27</v>
          </cell>
          <cell r="O3378" t="str">
            <v>Управління НБУ в Дніпр.обл.</v>
          </cell>
        </row>
        <row r="3379">
          <cell r="A3379">
            <v>805346</v>
          </cell>
          <cell r="B3379">
            <v>820172</v>
          </cell>
          <cell r="D3379">
            <v>0</v>
          </cell>
          <cell r="E3379">
            <v>898</v>
          </cell>
          <cell r="F3379">
            <v>0</v>
          </cell>
          <cell r="G3379" t="str">
            <v>8</v>
          </cell>
          <cell r="H3379">
            <v>905</v>
          </cell>
          <cell r="I3379" t="str">
            <v>ВДК У ЦАРИЧАНСЬКОМУ Р-НІ ДНІПР-ОЇ ОБЛ.</v>
          </cell>
          <cell r="J3379" t="str">
            <v>ВДК У ЦАРИЧАНСЬКОМУ Р-НІ  Д</v>
          </cell>
          <cell r="K3379" t="str">
            <v>UC8G</v>
          </cell>
          <cell r="L3379" t="str">
            <v>UCQK</v>
          </cell>
          <cell r="M3379">
            <v>3</v>
          </cell>
          <cell r="N3379">
            <v>27</v>
          </cell>
          <cell r="O3379" t="str">
            <v>Управління НБУ в Дніпр.обл.</v>
          </cell>
        </row>
        <row r="3380">
          <cell r="A3380">
            <v>805357</v>
          </cell>
          <cell r="B3380">
            <v>820172</v>
          </cell>
          <cell r="D3380">
            <v>0</v>
          </cell>
          <cell r="E3380">
            <v>898</v>
          </cell>
          <cell r="F3380">
            <v>0</v>
          </cell>
          <cell r="G3380" t="str">
            <v>8</v>
          </cell>
          <cell r="H3380">
            <v>906</v>
          </cell>
          <cell r="I3380" t="str">
            <v>ВДК У ШИРОКIВСЬКОМУ Р-НІ ДНІПР-ОЇ ОБЛ.</v>
          </cell>
          <cell r="J3380" t="str">
            <v>ВДК У ШИРОКіВСЬКОМУ Р-НІ  Д</v>
          </cell>
          <cell r="K3380" t="str">
            <v>UC8H</v>
          </cell>
          <cell r="L3380" t="str">
            <v>UCQK</v>
          </cell>
          <cell r="M3380">
            <v>3</v>
          </cell>
          <cell r="N3380">
            <v>27</v>
          </cell>
          <cell r="O3380" t="str">
            <v>Управління НБУ в Дніпр.обл.</v>
          </cell>
        </row>
        <row r="3381">
          <cell r="A3381">
            <v>805368</v>
          </cell>
          <cell r="B3381">
            <v>820172</v>
          </cell>
          <cell r="D3381">
            <v>0</v>
          </cell>
          <cell r="E3381">
            <v>898</v>
          </cell>
          <cell r="F3381">
            <v>0</v>
          </cell>
          <cell r="G3381" t="str">
            <v>8</v>
          </cell>
          <cell r="H3381">
            <v>907</v>
          </cell>
          <cell r="I3381" t="str">
            <v>ВДК У ЮР"ЇВСЬКОМУ Р-НІ ДНІПРОП-ОЇ ОБЛ.</v>
          </cell>
          <cell r="J3381" t="str">
            <v>ВДК У ЮР"ЇВСЬКОМУ Р-НІ  ДНІ</v>
          </cell>
          <cell r="K3381" t="str">
            <v>UC8I</v>
          </cell>
          <cell r="L3381" t="str">
            <v>UCQK</v>
          </cell>
          <cell r="M3381">
            <v>3</v>
          </cell>
          <cell r="N3381">
            <v>27</v>
          </cell>
          <cell r="O3381" t="str">
            <v>Управління НБУ в Дніпр.обл.</v>
          </cell>
        </row>
        <row r="3382">
          <cell r="A3382">
            <v>805379</v>
          </cell>
          <cell r="B3382">
            <v>820172</v>
          </cell>
          <cell r="D3382">
            <v>0</v>
          </cell>
          <cell r="E3382">
            <v>898</v>
          </cell>
          <cell r="F3382">
            <v>0</v>
          </cell>
          <cell r="G3382" t="str">
            <v>8</v>
          </cell>
          <cell r="H3382">
            <v>908</v>
          </cell>
          <cell r="I3382" t="str">
            <v>ВДК У АМУР-НИЖНЬОДНIПР.Р-НІ М.ДН-СЬК</v>
          </cell>
          <cell r="J3382" t="str">
            <v>ВДК У АМУР-НИЖНЬОДНіПР.Р-НІ</v>
          </cell>
          <cell r="K3382" t="str">
            <v>UC8J</v>
          </cell>
          <cell r="L3382" t="str">
            <v>UCQK</v>
          </cell>
          <cell r="M3382">
            <v>3</v>
          </cell>
          <cell r="N3382">
            <v>27</v>
          </cell>
          <cell r="O3382" t="str">
            <v>Управління НБУ в Дніпр.обл.</v>
          </cell>
        </row>
        <row r="3383">
          <cell r="A3383">
            <v>805380</v>
          </cell>
          <cell r="B3383">
            <v>820172</v>
          </cell>
          <cell r="D3383">
            <v>0</v>
          </cell>
          <cell r="E3383">
            <v>898</v>
          </cell>
          <cell r="F3383">
            <v>0</v>
          </cell>
          <cell r="G3383" t="str">
            <v>8</v>
          </cell>
          <cell r="H3383">
            <v>909</v>
          </cell>
          <cell r="I3383" t="str">
            <v>ВДК У БАБУШКIНСЬКОМУ Р-НІ М.ДН-СЬК</v>
          </cell>
          <cell r="J3383" t="str">
            <v>ВДК У БАБУШКіНСЬКОМУ Р-НІ М</v>
          </cell>
          <cell r="K3383" t="str">
            <v>UC8L</v>
          </cell>
          <cell r="L3383" t="str">
            <v>UCQK</v>
          </cell>
          <cell r="M3383">
            <v>3</v>
          </cell>
          <cell r="N3383">
            <v>27</v>
          </cell>
          <cell r="O3383" t="str">
            <v>Управління НБУ в Дніпр.обл.</v>
          </cell>
        </row>
        <row r="3384">
          <cell r="A3384">
            <v>805391</v>
          </cell>
          <cell r="B3384">
            <v>820172</v>
          </cell>
          <cell r="D3384">
            <v>0</v>
          </cell>
          <cell r="E3384">
            <v>898</v>
          </cell>
          <cell r="F3384">
            <v>0</v>
          </cell>
          <cell r="G3384" t="str">
            <v>8</v>
          </cell>
          <cell r="H3384">
            <v>913</v>
          </cell>
          <cell r="I3384" t="str">
            <v>ВДК У ЖОВТНЕВОМУ Р-НІ М.ДНІПРОПЕТРОВ.</v>
          </cell>
          <cell r="J3384" t="str">
            <v>ВДК У ЖОВТНЕВОМУ Р-НІ М.ДНІ</v>
          </cell>
          <cell r="K3384" t="str">
            <v>UC8K</v>
          </cell>
          <cell r="L3384" t="str">
            <v>UCQK</v>
          </cell>
          <cell r="M3384">
            <v>3</v>
          </cell>
          <cell r="N3384">
            <v>27</v>
          </cell>
          <cell r="O3384" t="str">
            <v>Управління НБУ в Дніпр.обл.</v>
          </cell>
        </row>
        <row r="3385">
          <cell r="A3385">
            <v>805409</v>
          </cell>
          <cell r="B3385">
            <v>820172</v>
          </cell>
          <cell r="D3385">
            <v>0</v>
          </cell>
          <cell r="E3385">
            <v>898</v>
          </cell>
          <cell r="F3385">
            <v>0</v>
          </cell>
          <cell r="G3385" t="str">
            <v>8</v>
          </cell>
          <cell r="H3385">
            <v>911</v>
          </cell>
          <cell r="I3385" t="str">
            <v>ВДК В ІНДУСТРIАЛЬНОМУ Р-НІ М.ДН-СЬК</v>
          </cell>
          <cell r="J3385" t="str">
            <v>ВДК В ІНДУСТРіАЛЬНОМУ Р-НІ</v>
          </cell>
          <cell r="K3385" t="str">
            <v>UC8M</v>
          </cell>
          <cell r="L3385" t="str">
            <v>UCQK</v>
          </cell>
          <cell r="M3385">
            <v>3</v>
          </cell>
          <cell r="N3385">
            <v>27</v>
          </cell>
          <cell r="O3385" t="str">
            <v>Управління НБУ в Дніпр.обл.</v>
          </cell>
        </row>
        <row r="3386">
          <cell r="A3386">
            <v>805410</v>
          </cell>
          <cell r="B3386">
            <v>820172</v>
          </cell>
          <cell r="D3386">
            <v>0</v>
          </cell>
          <cell r="E3386">
            <v>898</v>
          </cell>
          <cell r="F3386">
            <v>0</v>
          </cell>
          <cell r="G3386" t="str">
            <v>8</v>
          </cell>
          <cell r="H3386">
            <v>912</v>
          </cell>
          <cell r="I3386" t="str">
            <v>ВДК У КIРОВСЬКОМУ Р-НІ М.ДНІПРОПЕТРОВ.</v>
          </cell>
          <cell r="J3386" t="str">
            <v>ВДК У КіРОВСЬКОМУ Р-НІ М.ДН</v>
          </cell>
          <cell r="K3386" t="str">
            <v>UC8N</v>
          </cell>
          <cell r="L3386" t="str">
            <v>UCQK</v>
          </cell>
          <cell r="M3386">
            <v>3</v>
          </cell>
          <cell r="N3386">
            <v>27</v>
          </cell>
          <cell r="O3386" t="str">
            <v>Управління НБУ в Дніпр.обл.</v>
          </cell>
        </row>
        <row r="3387">
          <cell r="A3387">
            <v>805421</v>
          </cell>
          <cell r="B3387">
            <v>820172</v>
          </cell>
          <cell r="D3387">
            <v>0</v>
          </cell>
          <cell r="E3387">
            <v>898</v>
          </cell>
          <cell r="F3387">
            <v>0</v>
          </cell>
          <cell r="G3387" t="str">
            <v>8</v>
          </cell>
          <cell r="H3387">
            <v>926</v>
          </cell>
          <cell r="I3387" t="str">
            <v>ВДК У КРАСНОГВАРДІЙСЬК. Р-НІ, М.ДН-СЬК</v>
          </cell>
          <cell r="J3387" t="str">
            <v>ВДК У КРАСНОГВАРДіЙС.Р-Ні М</v>
          </cell>
          <cell r="K3387" t="str">
            <v>UC8O</v>
          </cell>
          <cell r="L3387" t="str">
            <v>UCQK</v>
          </cell>
          <cell r="M3387">
            <v>3</v>
          </cell>
          <cell r="N3387">
            <v>27</v>
          </cell>
          <cell r="O3387" t="str">
            <v>Управління НБУ в Дніпр.обл.</v>
          </cell>
        </row>
        <row r="3388">
          <cell r="A3388">
            <v>805432</v>
          </cell>
          <cell r="B3388">
            <v>820172</v>
          </cell>
          <cell r="D3388">
            <v>0</v>
          </cell>
          <cell r="E3388">
            <v>898</v>
          </cell>
          <cell r="F3388">
            <v>0</v>
          </cell>
          <cell r="G3388" t="str">
            <v>8</v>
          </cell>
          <cell r="H3388">
            <v>901</v>
          </cell>
          <cell r="I3388" t="str">
            <v>ВДК У ЛЕНIНСЬКОМУ Р-НІ М.ДНІПРОПЕТРОВ.</v>
          </cell>
          <cell r="J3388" t="str">
            <v>ВДК У ЛЕНіНСЬКОМУ Р-НІ М.ДН</v>
          </cell>
          <cell r="K3388" t="str">
            <v>UC8P</v>
          </cell>
          <cell r="L3388" t="str">
            <v>UCQK</v>
          </cell>
          <cell r="M3388">
            <v>3</v>
          </cell>
          <cell r="N3388">
            <v>27</v>
          </cell>
          <cell r="O3388" t="str">
            <v>Управління НБУ в Дніпр.обл.</v>
          </cell>
        </row>
        <row r="3389">
          <cell r="A3389">
            <v>805443</v>
          </cell>
          <cell r="B3389">
            <v>820172</v>
          </cell>
          <cell r="D3389">
            <v>0</v>
          </cell>
          <cell r="E3389">
            <v>898</v>
          </cell>
          <cell r="F3389">
            <v>0</v>
          </cell>
          <cell r="G3389" t="str">
            <v>8</v>
          </cell>
          <cell r="H3389">
            <v>902</v>
          </cell>
          <cell r="I3389" t="str">
            <v>ВДК У САМАРСЬКОМУ Р-НІ М.ДНІПРОПЕТРОВ.</v>
          </cell>
          <cell r="J3389" t="str">
            <v>ВДК У САМАРСЬКОМУ Р-НІ М.ДН</v>
          </cell>
          <cell r="K3389" t="str">
            <v>UC8Q</v>
          </cell>
          <cell r="L3389" t="str">
            <v>UCQK</v>
          </cell>
          <cell r="M3389">
            <v>3</v>
          </cell>
          <cell r="N3389">
            <v>27</v>
          </cell>
          <cell r="O3389" t="str">
            <v>Управління НБУ в Дніпр.обл.</v>
          </cell>
        </row>
        <row r="3390">
          <cell r="A3390">
            <v>805454</v>
          </cell>
          <cell r="B3390">
            <v>820172</v>
          </cell>
          <cell r="D3390">
            <v>0</v>
          </cell>
          <cell r="E3390">
            <v>898</v>
          </cell>
          <cell r="F3390">
            <v>0</v>
          </cell>
          <cell r="G3390" t="str">
            <v>8</v>
          </cell>
          <cell r="H3390">
            <v>929</v>
          </cell>
          <cell r="I3390" t="str">
            <v>ВДК ВДК У ЖОВТНЕВОМУ Р-НІ М.КРИВИЙ РIГ</v>
          </cell>
          <cell r="J3390" t="str">
            <v>ВДК У ЖОВТНЕВОМУ Р-НІ М.КРИ</v>
          </cell>
          <cell r="K3390" t="str">
            <v>UC8R</v>
          </cell>
          <cell r="L3390" t="str">
            <v>UCQK</v>
          </cell>
          <cell r="M3390">
            <v>3</v>
          </cell>
          <cell r="N3390">
            <v>27</v>
          </cell>
          <cell r="O3390" t="str">
            <v>Управління НБУ в Дніпр.обл.</v>
          </cell>
        </row>
        <row r="3391">
          <cell r="A3391">
            <v>805465</v>
          </cell>
          <cell r="B3391">
            <v>820172</v>
          </cell>
          <cell r="D3391">
            <v>0</v>
          </cell>
          <cell r="E3391">
            <v>898</v>
          </cell>
          <cell r="F3391">
            <v>0</v>
          </cell>
          <cell r="G3391" t="str">
            <v>8</v>
          </cell>
          <cell r="H3391">
            <v>917</v>
          </cell>
          <cell r="I3391" t="str">
            <v>ВДВДК В ІНГУЛЕЦЬКОМУ Р-НІ М.КРИВИЙ РIГ</v>
          </cell>
          <cell r="J3391" t="str">
            <v>ВДК В ІНГУЛЕЦЬКОМУ Р-НІ М.К</v>
          </cell>
          <cell r="K3391" t="str">
            <v>UC8S</v>
          </cell>
          <cell r="L3391" t="str">
            <v>UCQK</v>
          </cell>
          <cell r="M3391">
            <v>3</v>
          </cell>
          <cell r="N3391">
            <v>27</v>
          </cell>
          <cell r="O3391" t="str">
            <v>Управління НБУ в Дніпр.обл.</v>
          </cell>
        </row>
        <row r="3392">
          <cell r="A3392">
            <v>805476</v>
          </cell>
          <cell r="B3392">
            <v>820172</v>
          </cell>
          <cell r="D3392">
            <v>0</v>
          </cell>
          <cell r="E3392">
            <v>898</v>
          </cell>
          <cell r="F3392">
            <v>0</v>
          </cell>
          <cell r="G3392" t="str">
            <v>8</v>
          </cell>
          <cell r="H3392">
            <v>918</v>
          </cell>
          <cell r="I3392" t="str">
            <v>ВДК У ТЕРНІВСЬКОМУ Р-НІ, М.КРИВИЙ РІГ</v>
          </cell>
          <cell r="J3392" t="str">
            <v>ВДК У ТЕРНіВСЬКОМУ Р-НІ М.К</v>
          </cell>
          <cell r="K3392" t="str">
            <v>UC8T</v>
          </cell>
          <cell r="L3392" t="str">
            <v>UCQK</v>
          </cell>
          <cell r="M3392">
            <v>3</v>
          </cell>
          <cell r="N3392">
            <v>27</v>
          </cell>
          <cell r="O3392" t="str">
            <v>Управління НБУ в Дніпр.обл.</v>
          </cell>
        </row>
        <row r="3393">
          <cell r="A3393">
            <v>805487</v>
          </cell>
          <cell r="B3393">
            <v>820172</v>
          </cell>
          <cell r="D3393">
            <v>0</v>
          </cell>
          <cell r="E3393">
            <v>898</v>
          </cell>
          <cell r="F3393">
            <v>0</v>
          </cell>
          <cell r="G3393" t="str">
            <v>8</v>
          </cell>
          <cell r="H3393">
            <v>919</v>
          </cell>
          <cell r="I3393" t="str">
            <v>ВДК У ЦЕНТРАЛЬНО-МІСЬКОМУ Р-НІ,М.КР.Р</v>
          </cell>
          <cell r="J3393" t="str">
            <v>ВДК У ЦЕНТРАЛЬНО-МіСЬКОМУ Р</v>
          </cell>
          <cell r="K3393" t="str">
            <v>UC8U</v>
          </cell>
          <cell r="L3393" t="str">
            <v>UCQK</v>
          </cell>
          <cell r="M3393">
            <v>3</v>
          </cell>
          <cell r="N3393">
            <v>27</v>
          </cell>
          <cell r="O3393" t="str">
            <v>Управління НБУ в Дніпр.обл.</v>
          </cell>
        </row>
        <row r="3394">
          <cell r="A3394">
            <v>811039</v>
          </cell>
          <cell r="B3394">
            <v>820172</v>
          </cell>
          <cell r="D3394">
            <v>0</v>
          </cell>
          <cell r="E3394">
            <v>898</v>
          </cell>
          <cell r="F3394">
            <v>0</v>
          </cell>
          <cell r="G3394" t="str">
            <v>8</v>
          </cell>
          <cell r="H3394">
            <v>908</v>
          </cell>
          <cell r="I3394" t="str">
            <v>ГУДКУ У ЖИТОМИРСЬКІЙ ОБЛАСТІ,М.ЖИТОМИР</v>
          </cell>
          <cell r="J3394" t="str">
            <v>ГУДКУ У ЖИТОМИРСЬКІЙ ОБЛ.</v>
          </cell>
          <cell r="K3394" t="str">
            <v>UEQK</v>
          </cell>
          <cell r="L3394" t="str">
            <v>UEQK</v>
          </cell>
          <cell r="M3394">
            <v>5</v>
          </cell>
          <cell r="N3394">
            <v>27</v>
          </cell>
          <cell r="O3394" t="str">
            <v>Управління НБУ в Житом.обл.</v>
          </cell>
        </row>
        <row r="3395">
          <cell r="A3395">
            <v>812016</v>
          </cell>
          <cell r="B3395">
            <v>820172</v>
          </cell>
          <cell r="D3395">
            <v>0</v>
          </cell>
          <cell r="E3395">
            <v>898</v>
          </cell>
          <cell r="F3395">
            <v>0</v>
          </cell>
          <cell r="G3395" t="str">
            <v>8</v>
          </cell>
          <cell r="H3395">
            <v>905</v>
          </cell>
          <cell r="I3395" t="str">
            <v>ГУДКУ У ЗАКАРПАТСЬКІЙ ОБЛ., М.УЖГОРОД</v>
          </cell>
          <cell r="J3395" t="str">
            <v>ГУДКУ у Закарпатській обл.</v>
          </cell>
          <cell r="K3395" t="str">
            <v>UFQK</v>
          </cell>
          <cell r="L3395" t="str">
            <v>UFQK</v>
          </cell>
          <cell r="M3395">
            <v>6</v>
          </cell>
          <cell r="N3395">
            <v>27</v>
          </cell>
          <cell r="O3395" t="str">
            <v>Управління НБУ в Закарп.обл</v>
          </cell>
        </row>
        <row r="3396">
          <cell r="A3396">
            <v>813015</v>
          </cell>
          <cell r="B3396">
            <v>820172</v>
          </cell>
          <cell r="D3396">
            <v>0</v>
          </cell>
          <cell r="E3396">
            <v>898</v>
          </cell>
          <cell r="F3396">
            <v>0</v>
          </cell>
          <cell r="G3396" t="str">
            <v>8</v>
          </cell>
          <cell r="H3396">
            <v>904</v>
          </cell>
          <cell r="I3396" t="str">
            <v>ГУДКУ У ЗАПОРІЗЬКІЙ ОБЛАСТІ</v>
          </cell>
          <cell r="J3396" t="str">
            <v>ГУДКУ у Запорізькій області</v>
          </cell>
          <cell r="K3396" t="str">
            <v>UGQK</v>
          </cell>
          <cell r="L3396" t="str">
            <v>UGQK</v>
          </cell>
          <cell r="M3396">
            <v>7</v>
          </cell>
          <cell r="N3396">
            <v>27</v>
          </cell>
          <cell r="O3396" t="str">
            <v>Управління НБУ в Запор.обл.</v>
          </cell>
        </row>
        <row r="3397">
          <cell r="A3397">
            <v>815013</v>
          </cell>
          <cell r="B3397">
            <v>820172</v>
          </cell>
          <cell r="D3397">
            <v>0</v>
          </cell>
          <cell r="E3397">
            <v>898</v>
          </cell>
          <cell r="F3397">
            <v>0</v>
          </cell>
          <cell r="G3397" t="str">
            <v>8</v>
          </cell>
          <cell r="H3397">
            <v>902</v>
          </cell>
          <cell r="I3397" t="str">
            <v>ГУДКУ У ХМЕЛЬНИЦЬКІЙ ОБЛАСТІ,ХМЕЛЬНИЦ</v>
          </cell>
          <cell r="J3397" t="str">
            <v>ГУДКУ У ХМЕЛЬНИЦЬКІЙ ОБЛАСТ</v>
          </cell>
          <cell r="K3397" t="str">
            <v>UWQK</v>
          </cell>
          <cell r="L3397" t="str">
            <v>UWQK</v>
          </cell>
          <cell r="M3397">
            <v>22</v>
          </cell>
          <cell r="N3397">
            <v>27</v>
          </cell>
          <cell r="O3397" t="str">
            <v>Управ.НБУ у  Хмельницьк.обл.</v>
          </cell>
        </row>
        <row r="3398">
          <cell r="A3398">
            <v>820019</v>
          </cell>
          <cell r="B3398">
            <v>820172</v>
          </cell>
          <cell r="D3398">
            <v>0</v>
          </cell>
          <cell r="E3398">
            <v>898</v>
          </cell>
          <cell r="F3398">
            <v>0</v>
          </cell>
          <cell r="G3398" t="str">
            <v>8</v>
          </cell>
          <cell r="H3398">
            <v>961</v>
          </cell>
          <cell r="I3398" t="str">
            <v>ГУДК УКРАЇНИ У М.КИЄВІ</v>
          </cell>
          <cell r="J3398" t="str">
            <v>ГУДК України у м.Києві</v>
          </cell>
          <cell r="K3398" t="str">
            <v>UIQK</v>
          </cell>
          <cell r="L3398" t="str">
            <v>UIQK</v>
          </cell>
          <cell r="M3398">
            <v>26</v>
          </cell>
          <cell r="N3398">
            <v>27</v>
          </cell>
          <cell r="O3398" t="str">
            <v>ГУ НБУ по м.Києву і області</v>
          </cell>
        </row>
        <row r="3399">
          <cell r="A3399">
            <v>820172</v>
          </cell>
          <cell r="B3399">
            <v>820172</v>
          </cell>
          <cell r="C3399" t="str">
            <v>ДЕРЖКАЗНАЧЕЙСТВО УКРАЇНИ</v>
          </cell>
          <cell r="D3399">
            <v>898</v>
          </cell>
          <cell r="E3399">
            <v>898</v>
          </cell>
          <cell r="F3399">
            <v>0</v>
          </cell>
          <cell r="G3399" t="str">
            <v>8</v>
          </cell>
          <cell r="H3399">
            <v>909</v>
          </cell>
          <cell r="I3399" t="str">
            <v>ДЕРЖАВНЕ КАЗНАЧЕЙСТВО УКРАЇНИ</v>
          </cell>
          <cell r="J3399" t="str">
            <v>ДЕРЖКАЗНАЧЕЙСТВО УКРАЇНИ</v>
          </cell>
          <cell r="K3399" t="str">
            <v>U1QK</v>
          </cell>
          <cell r="L3399" t="str">
            <v>U0QK</v>
          </cell>
          <cell r="M3399">
            <v>27</v>
          </cell>
          <cell r="N3399">
            <v>27</v>
          </cell>
          <cell r="O3399" t="str">
            <v>`НАЦІОНАЛЬНИЙ БАНК`  Київ</v>
          </cell>
        </row>
        <row r="3400">
          <cell r="A3400">
            <v>821018</v>
          </cell>
          <cell r="B3400">
            <v>820172</v>
          </cell>
          <cell r="D3400">
            <v>0</v>
          </cell>
          <cell r="E3400">
            <v>898</v>
          </cell>
          <cell r="F3400">
            <v>0</v>
          </cell>
          <cell r="G3400" t="str">
            <v>8</v>
          </cell>
          <cell r="H3400">
            <v>980</v>
          </cell>
          <cell r="I3400" t="str">
            <v>ГУ ДКУ У КИЇВСЬКІЙ ОБЛАСТІ, М.КИЇВ</v>
          </cell>
          <cell r="J3400" t="str">
            <v>ГУ ДКУ у Київській області</v>
          </cell>
          <cell r="K3400" t="str">
            <v>UJQK</v>
          </cell>
          <cell r="L3400" t="str">
            <v>UJQK</v>
          </cell>
          <cell r="M3400">
            <v>26</v>
          </cell>
          <cell r="N3400">
            <v>27</v>
          </cell>
          <cell r="O3400" t="str">
            <v>ГУ НБУ по м.Києву і області</v>
          </cell>
        </row>
        <row r="3401">
          <cell r="A3401">
            <v>823016</v>
          </cell>
          <cell r="B3401">
            <v>820172</v>
          </cell>
          <cell r="D3401">
            <v>0</v>
          </cell>
          <cell r="E3401">
            <v>898</v>
          </cell>
          <cell r="F3401">
            <v>0</v>
          </cell>
          <cell r="G3401" t="str">
            <v>8</v>
          </cell>
          <cell r="H3401">
            <v>905</v>
          </cell>
          <cell r="I3401" t="str">
            <v>ГУДКУ У КІРОВОГРАДСЬКІЙ ОБЛАСТІ</v>
          </cell>
          <cell r="J3401" t="str">
            <v>ГУДКУ у Кіровоградській обл</v>
          </cell>
          <cell r="K3401" t="str">
            <v>UKQK</v>
          </cell>
          <cell r="L3401" t="str">
            <v>UKQK</v>
          </cell>
          <cell r="M3401">
            <v>10</v>
          </cell>
          <cell r="N3401">
            <v>27</v>
          </cell>
          <cell r="O3401" t="str">
            <v>Управл.НБУ в Кіровоград.обл</v>
          </cell>
        </row>
        <row r="3402">
          <cell r="A3402">
            <v>824026</v>
          </cell>
          <cell r="B3402">
            <v>820172</v>
          </cell>
          <cell r="D3402">
            <v>0</v>
          </cell>
          <cell r="E3402">
            <v>898</v>
          </cell>
          <cell r="F3402">
            <v>0</v>
          </cell>
          <cell r="G3402" t="str">
            <v>8</v>
          </cell>
          <cell r="H3402">
            <v>905</v>
          </cell>
          <cell r="I3402" t="str">
            <v>ГУ ДК УКРАЇНИ В АРК, М.СІМФЕРОПОЛЬ</v>
          </cell>
          <cell r="J3402" t="str">
            <v>ГУ ДКУ В АРК</v>
          </cell>
          <cell r="K3402" t="str">
            <v>ULQK</v>
          </cell>
          <cell r="L3402" t="str">
            <v>ULQK</v>
          </cell>
          <cell r="M3402">
            <v>11</v>
          </cell>
          <cell r="N3402">
            <v>27</v>
          </cell>
          <cell r="O3402" t="str">
            <v>ГУ НБУ В АРК М.СІМФЕРОПОЛЬ</v>
          </cell>
        </row>
        <row r="3403">
          <cell r="A3403">
            <v>824509</v>
          </cell>
          <cell r="B3403">
            <v>820172</v>
          </cell>
          <cell r="D3403">
            <v>0</v>
          </cell>
          <cell r="E3403">
            <v>898</v>
          </cell>
          <cell r="F3403">
            <v>0</v>
          </cell>
          <cell r="G3403" t="str">
            <v>8</v>
          </cell>
          <cell r="H3403">
            <v>908</v>
          </cell>
          <cell r="I3403" t="str">
            <v>ГУ ДК УКРАЇНИ У М.СЕВАСТОПОЛІ</v>
          </cell>
          <cell r="J3403" t="str">
            <v>ГУ ДК УКРАЇНИ У СЕВАСТ.</v>
          </cell>
          <cell r="K3403" t="str">
            <v>U9QK</v>
          </cell>
          <cell r="L3403" t="str">
            <v>U9QK</v>
          </cell>
          <cell r="M3403">
            <v>11</v>
          </cell>
          <cell r="N3403">
            <v>27</v>
          </cell>
          <cell r="O3403" t="str">
            <v>ГУ НБУ В АРК М.СІМФЕРОПОЛЬ</v>
          </cell>
        </row>
        <row r="3404">
          <cell r="A3404">
            <v>825014</v>
          </cell>
          <cell r="B3404">
            <v>820172</v>
          </cell>
          <cell r="D3404">
            <v>0</v>
          </cell>
          <cell r="E3404">
            <v>898</v>
          </cell>
          <cell r="F3404">
            <v>0</v>
          </cell>
          <cell r="G3404" t="str">
            <v>8</v>
          </cell>
          <cell r="H3404">
            <v>903</v>
          </cell>
          <cell r="I3404" t="str">
            <v>ГУДКУ У ЛЬВІВСЬКІЙ ОБЛАСТІ</v>
          </cell>
          <cell r="J3404" t="str">
            <v>ГУДКУ у Львівській області</v>
          </cell>
          <cell r="K3404" t="str">
            <v>UNQK</v>
          </cell>
          <cell r="L3404" t="str">
            <v>UNQK</v>
          </cell>
          <cell r="M3404">
            <v>13</v>
          </cell>
          <cell r="N3404">
            <v>27</v>
          </cell>
          <cell r="O3404" t="str">
            <v>Управління НБУ у Львівс.обл</v>
          </cell>
        </row>
        <row r="3405">
          <cell r="A3405">
            <v>826013</v>
          </cell>
          <cell r="B3405">
            <v>820172</v>
          </cell>
          <cell r="D3405">
            <v>0</v>
          </cell>
          <cell r="E3405">
            <v>898</v>
          </cell>
          <cell r="F3405">
            <v>0</v>
          </cell>
          <cell r="G3405" t="str">
            <v>8</v>
          </cell>
          <cell r="H3405">
            <v>902</v>
          </cell>
          <cell r="I3405" t="str">
            <v>ГУДКУ У МИКОЛАЇВСЬКІЙ ОБЛАСТІ</v>
          </cell>
          <cell r="J3405" t="str">
            <v>ГУДКУ у Миколаївській обл.</v>
          </cell>
          <cell r="K3405" t="str">
            <v>UOQK</v>
          </cell>
          <cell r="L3405" t="str">
            <v>UOQK</v>
          </cell>
          <cell r="M3405">
            <v>14</v>
          </cell>
          <cell r="N3405">
            <v>27</v>
          </cell>
          <cell r="O3405" t="str">
            <v>Управління НБУ в Микол.обл.</v>
          </cell>
        </row>
        <row r="3406">
          <cell r="A3406">
            <v>828011</v>
          </cell>
          <cell r="B3406">
            <v>820172</v>
          </cell>
          <cell r="D3406">
            <v>0</v>
          </cell>
          <cell r="E3406">
            <v>898</v>
          </cell>
          <cell r="F3406">
            <v>0</v>
          </cell>
          <cell r="G3406" t="str">
            <v>8</v>
          </cell>
          <cell r="H3406">
            <v>913</v>
          </cell>
          <cell r="I3406" t="str">
            <v>ГУДКУ В ОДЕСЬКІЙ ОБЛАСТІ, М. ОДЕСА</v>
          </cell>
          <cell r="J3406" t="str">
            <v>ГУДКУ в Одеській області</v>
          </cell>
          <cell r="K3406" t="str">
            <v>UPQK</v>
          </cell>
          <cell r="L3406" t="str">
            <v>UPQK</v>
          </cell>
          <cell r="M3406">
            <v>15</v>
          </cell>
          <cell r="N3406">
            <v>27</v>
          </cell>
          <cell r="O3406" t="str">
            <v>Управління НБУ в Одес.обл.</v>
          </cell>
        </row>
        <row r="3407">
          <cell r="A3407">
            <v>831019</v>
          </cell>
          <cell r="B3407">
            <v>820172</v>
          </cell>
          <cell r="D3407">
            <v>0</v>
          </cell>
          <cell r="E3407">
            <v>898</v>
          </cell>
          <cell r="F3407">
            <v>0</v>
          </cell>
          <cell r="G3407" t="str">
            <v>8</v>
          </cell>
          <cell r="H3407">
            <v>908</v>
          </cell>
          <cell r="I3407" t="str">
            <v>ГУДК УКРАЇНИ У ПОЛТАВСЬКІЙ ОБЛАСТІ</v>
          </cell>
          <cell r="J3407" t="str">
            <v>ГУДК України у Полтав.обл.</v>
          </cell>
          <cell r="K3407" t="str">
            <v>UQQK</v>
          </cell>
          <cell r="L3407" t="str">
            <v>UQQK</v>
          </cell>
          <cell r="M3407">
            <v>16</v>
          </cell>
          <cell r="N3407">
            <v>27</v>
          </cell>
          <cell r="O3407" t="str">
            <v>Управління НБУ в Полтав.обл</v>
          </cell>
        </row>
        <row r="3408">
          <cell r="A3408">
            <v>833017</v>
          </cell>
          <cell r="B3408">
            <v>820172</v>
          </cell>
          <cell r="D3408">
            <v>0</v>
          </cell>
          <cell r="E3408">
            <v>898</v>
          </cell>
          <cell r="F3408">
            <v>0</v>
          </cell>
          <cell r="G3408" t="str">
            <v>8</v>
          </cell>
          <cell r="H3408">
            <v>906</v>
          </cell>
          <cell r="I3408" t="str">
            <v>ГУДКУ У РІВНЕНСЬКІЙ ОБЛАСТІ</v>
          </cell>
          <cell r="J3408" t="str">
            <v>ГУДКУ у Рівненській області</v>
          </cell>
          <cell r="K3408" t="str">
            <v>URQK</v>
          </cell>
          <cell r="L3408" t="str">
            <v>URQK</v>
          </cell>
          <cell r="M3408">
            <v>17</v>
          </cell>
          <cell r="N3408">
            <v>27</v>
          </cell>
          <cell r="O3408" t="str">
            <v>Управління НБУ в Рівнен.обл</v>
          </cell>
        </row>
        <row r="3409">
          <cell r="A3409">
            <v>834016</v>
          </cell>
          <cell r="B3409">
            <v>820172</v>
          </cell>
          <cell r="D3409">
            <v>0</v>
          </cell>
          <cell r="E3409">
            <v>898</v>
          </cell>
          <cell r="F3409">
            <v>0</v>
          </cell>
          <cell r="G3409" t="str">
            <v>8</v>
          </cell>
          <cell r="H3409">
            <v>905</v>
          </cell>
          <cell r="I3409" t="str">
            <v>ГУДКУ У ДОНЕЦЬКІЙ ОБЛАСТІ</v>
          </cell>
          <cell r="J3409" t="str">
            <v>ГУДКУ У ДОНЕЦЬКІЙ ОБЛАСТІ</v>
          </cell>
          <cell r="K3409" t="str">
            <v>UDQK</v>
          </cell>
          <cell r="L3409" t="str">
            <v>UDQK</v>
          </cell>
          <cell r="M3409">
            <v>4</v>
          </cell>
          <cell r="N3409">
            <v>27</v>
          </cell>
          <cell r="O3409" t="str">
            <v>Управління НБУ в Донец.обл.</v>
          </cell>
        </row>
        <row r="3410">
          <cell r="A3410">
            <v>836014</v>
          </cell>
          <cell r="B3410">
            <v>820172</v>
          </cell>
          <cell r="D3410">
            <v>0</v>
          </cell>
          <cell r="E3410">
            <v>898</v>
          </cell>
          <cell r="F3410">
            <v>0</v>
          </cell>
          <cell r="G3410" t="str">
            <v>8</v>
          </cell>
          <cell r="H3410">
            <v>903</v>
          </cell>
          <cell r="I3410" t="str">
            <v>ГУДК УКРАЇНИ В ІВАНО-ФРАНКІВСЬКІЇ ОБЛ.</v>
          </cell>
          <cell r="J3410" t="str">
            <v>ГУДК УКРАЇНИ В ІВ-ФРАНК.ОБ.</v>
          </cell>
          <cell r="K3410" t="str">
            <v>UHQK</v>
          </cell>
          <cell r="L3410" t="str">
            <v>UHQK</v>
          </cell>
          <cell r="M3410">
            <v>8</v>
          </cell>
          <cell r="N3410">
            <v>27</v>
          </cell>
          <cell r="O3410" t="str">
            <v>Управління НБУ Ів-Фpанк.обл</v>
          </cell>
        </row>
        <row r="3411">
          <cell r="A3411">
            <v>837013</v>
          </cell>
          <cell r="B3411">
            <v>820172</v>
          </cell>
          <cell r="D3411">
            <v>0</v>
          </cell>
          <cell r="E3411">
            <v>898</v>
          </cell>
          <cell r="F3411">
            <v>0</v>
          </cell>
          <cell r="G3411" t="str">
            <v>8</v>
          </cell>
          <cell r="H3411">
            <v>902</v>
          </cell>
          <cell r="I3411" t="str">
            <v>ГУДКУ У СУМСЬКІЙ ОБЛАСТІ, М.СУМИ</v>
          </cell>
          <cell r="J3411" t="str">
            <v>ГУДКУ у Сумській області</v>
          </cell>
          <cell r="K3411" t="str">
            <v>USQK</v>
          </cell>
          <cell r="L3411" t="str">
            <v>USQK</v>
          </cell>
          <cell r="M3411">
            <v>18</v>
          </cell>
          <cell r="N3411">
            <v>27</v>
          </cell>
          <cell r="O3411" t="str">
            <v>Управління НБУ в Сумськ.обл</v>
          </cell>
        </row>
        <row r="3412">
          <cell r="A3412">
            <v>838012</v>
          </cell>
          <cell r="B3412">
            <v>820172</v>
          </cell>
          <cell r="D3412">
            <v>0</v>
          </cell>
          <cell r="E3412">
            <v>898</v>
          </cell>
          <cell r="F3412">
            <v>0</v>
          </cell>
          <cell r="G3412" t="str">
            <v>8</v>
          </cell>
          <cell r="H3412">
            <v>901</v>
          </cell>
          <cell r="I3412" t="str">
            <v>ГУДКУ У ТЕРНОПІЛЬСЬКІЙ ОБЛ,М.ТЕРНОПІЛЬ</v>
          </cell>
          <cell r="J3412" t="str">
            <v>ГУДКУ У ТЕРНОПІЛЬСЬКІЙ ОБЛ.</v>
          </cell>
          <cell r="K3412" t="str">
            <v>UTQK</v>
          </cell>
          <cell r="L3412" t="str">
            <v>UTQK</v>
          </cell>
          <cell r="M3412">
            <v>19</v>
          </cell>
          <cell r="N3412">
            <v>27</v>
          </cell>
          <cell r="O3412" t="str">
            <v>Управління НБУ в Терноп.обл</v>
          </cell>
        </row>
        <row r="3413">
          <cell r="A3413">
            <v>851011</v>
          </cell>
          <cell r="B3413">
            <v>820172</v>
          </cell>
          <cell r="D3413">
            <v>0</v>
          </cell>
          <cell r="E3413">
            <v>898</v>
          </cell>
          <cell r="F3413">
            <v>0</v>
          </cell>
          <cell r="G3413" t="str">
            <v>8</v>
          </cell>
          <cell r="H3413">
            <v>913</v>
          </cell>
          <cell r="I3413" t="str">
            <v>ГУДКУ У ХАРКІВСЬКІЙ ОБЛАСТІ</v>
          </cell>
          <cell r="J3413" t="str">
            <v>ГУДКУ у Харківській області</v>
          </cell>
          <cell r="K3413" t="str">
            <v>UUQK</v>
          </cell>
          <cell r="L3413" t="str">
            <v>UUQK</v>
          </cell>
          <cell r="M3413">
            <v>20</v>
          </cell>
          <cell r="N3413">
            <v>27</v>
          </cell>
          <cell r="O3413" t="str">
            <v>Управління НБУ в Харків.обл</v>
          </cell>
        </row>
        <row r="3414">
          <cell r="A3414">
            <v>852010</v>
          </cell>
          <cell r="B3414">
            <v>820172</v>
          </cell>
          <cell r="D3414">
            <v>0</v>
          </cell>
          <cell r="E3414">
            <v>898</v>
          </cell>
          <cell r="F3414">
            <v>0</v>
          </cell>
          <cell r="G3414" t="str">
            <v>8</v>
          </cell>
          <cell r="H3414">
            <v>909</v>
          </cell>
          <cell r="I3414" t="str">
            <v>ГУДКУ У ХЕРСОНСЬКІЙ ОБЛАСТІ, М.ХЕРСОН</v>
          </cell>
          <cell r="J3414" t="str">
            <v>ГУДКУ у Херсонській області</v>
          </cell>
          <cell r="K3414" t="str">
            <v>UVQK</v>
          </cell>
          <cell r="L3414" t="str">
            <v>UVQK</v>
          </cell>
          <cell r="M3414">
            <v>21</v>
          </cell>
          <cell r="N3414">
            <v>27</v>
          </cell>
          <cell r="O3414" t="str">
            <v>Управління НБУ в Херсон.обл</v>
          </cell>
        </row>
        <row r="3415">
          <cell r="A3415">
            <v>853592</v>
          </cell>
          <cell r="B3415">
            <v>820172</v>
          </cell>
          <cell r="D3415">
            <v>0</v>
          </cell>
          <cell r="E3415">
            <v>898</v>
          </cell>
          <cell r="F3415">
            <v>0</v>
          </cell>
          <cell r="G3415" t="str">
            <v>8</v>
          </cell>
          <cell r="H3415">
            <v>901</v>
          </cell>
          <cell r="I3415" t="str">
            <v>ГУДК УКРАЇНИ У ЧЕРНІГІВСЬКІЙ ОБЛАСТІ</v>
          </cell>
          <cell r="J3415" t="str">
            <v>ГУДК У ЧЕРНІГІВСЬКІЙ ОБЛАСТ</v>
          </cell>
          <cell r="K3415" t="str">
            <v>UYQK</v>
          </cell>
          <cell r="L3415" t="str">
            <v>UYQK</v>
          </cell>
          <cell r="M3415">
            <v>24</v>
          </cell>
          <cell r="N3415">
            <v>27</v>
          </cell>
          <cell r="O3415" t="str">
            <v>Упр.НБУ в Чернігівській.обл</v>
          </cell>
        </row>
        <row r="3416">
          <cell r="A3416">
            <v>854018</v>
          </cell>
          <cell r="B3416">
            <v>820172</v>
          </cell>
          <cell r="D3416">
            <v>0</v>
          </cell>
          <cell r="E3416">
            <v>898</v>
          </cell>
          <cell r="F3416">
            <v>0</v>
          </cell>
          <cell r="G3416" t="str">
            <v>8</v>
          </cell>
          <cell r="H3416">
            <v>907</v>
          </cell>
          <cell r="I3416" t="str">
            <v>ГУДКУ У ЧЕРКАСЬКІЙ ОБЛАСТІ</v>
          </cell>
          <cell r="J3416" t="str">
            <v>ГУДКУ У ЧЕРКАСЬКІЙ ОБЛАСТІ</v>
          </cell>
          <cell r="K3416" t="str">
            <v>UXQK</v>
          </cell>
          <cell r="L3416" t="str">
            <v>UXQK</v>
          </cell>
          <cell r="M3416">
            <v>23</v>
          </cell>
          <cell r="N3416">
            <v>27</v>
          </cell>
          <cell r="O3416" t="str">
            <v>Управління НБУ в Чеpкас.обл</v>
          </cell>
        </row>
        <row r="3417">
          <cell r="A3417">
            <v>856135</v>
          </cell>
          <cell r="B3417">
            <v>820172</v>
          </cell>
          <cell r="D3417">
            <v>0</v>
          </cell>
          <cell r="E3417">
            <v>898</v>
          </cell>
          <cell r="F3417">
            <v>0</v>
          </cell>
          <cell r="G3417" t="str">
            <v>8</v>
          </cell>
          <cell r="H3417">
            <v>904</v>
          </cell>
          <cell r="I3417" t="str">
            <v>ГУДК УКРАЇНИ У ЧЕРНІВЕЦЬКІЙ ОБЛ.</v>
          </cell>
          <cell r="J3417" t="str">
            <v>ГУДК України у Чернівец.обл</v>
          </cell>
          <cell r="K3417" t="str">
            <v>UZQK</v>
          </cell>
          <cell r="L3417" t="str">
            <v>UZQK</v>
          </cell>
          <cell r="M3417">
            <v>25</v>
          </cell>
          <cell r="N3417">
            <v>27</v>
          </cell>
          <cell r="O3417" t="str">
            <v>Управління НБУ в Чернів.обл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07(98)"/>
    </sheetNames>
    <sheetDataSet>
      <sheetData sheetId="0" refreshError="1">
        <row r="1">
          <cell r="A1" t="str">
            <v>ЗВЕДЕНИЙ БАЛАНСОВИЙ ЗВІТ КОМЕРЦІЙНИХ БАНКІВ УКРАЇНИ
за 1998 рік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Table_GEF"/>
      <sheetName val="A1_historical"/>
      <sheetName val="A2_alternative"/>
      <sheetName val="A3_market"/>
      <sheetName val="B1_irate"/>
      <sheetName val="B2_GDP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PanelChart"/>
      <sheetName val="Chartdata"/>
      <sheetName val="B3_CAB"/>
      <sheetName val="B4_Combined"/>
      <sheetName val="B5_Depreciation"/>
      <sheetName val="150dp"/>
      <sheetName val="RED47"/>
      <sheetName val="Rank"/>
      <sheetName val="Annual BiH summary data"/>
      <sheetName val="Commercial Banks"/>
      <sheetName val="T7"/>
      <sheetName val="Table 37"/>
    </sheetNames>
    <sheetDataSet>
      <sheetData sheetId="0"/>
      <sheetData sheetId="1"/>
      <sheetData sheetId="2" refreshError="1">
        <row r="3">
          <cell r="B3" t="str">
            <v>External Debt Sustainability Framework, 1999-2009</v>
          </cell>
        </row>
        <row r="4">
          <cell r="B4" t="str">
            <v>(In percent of GDP, unless otherwise indicated)</v>
          </cell>
        </row>
        <row r="7">
          <cell r="F7" t="str">
            <v xml:space="preserve">Actual </v>
          </cell>
          <cell r="S7" t="str">
            <v>Projections</v>
          </cell>
        </row>
        <row r="8">
          <cell r="C8">
            <v>1993</v>
          </cell>
          <cell r="D8">
            <v>1994</v>
          </cell>
          <cell r="E8">
            <v>1995</v>
          </cell>
          <cell r="F8">
            <v>1996</v>
          </cell>
          <cell r="G8">
            <v>1997</v>
          </cell>
          <cell r="H8">
            <v>1998</v>
          </cell>
          <cell r="I8">
            <v>1999</v>
          </cell>
          <cell r="J8">
            <v>2000</v>
          </cell>
          <cell r="K8">
            <v>2001</v>
          </cell>
          <cell r="L8">
            <v>2002</v>
          </cell>
          <cell r="M8">
            <v>2003</v>
          </cell>
          <cell r="S8">
            <v>2004</v>
          </cell>
          <cell r="T8">
            <v>2005</v>
          </cell>
          <cell r="U8">
            <v>2006</v>
          </cell>
          <cell r="V8">
            <v>2007</v>
          </cell>
          <cell r="W8">
            <v>2008</v>
          </cell>
          <cell r="X8">
            <v>2009</v>
          </cell>
        </row>
        <row r="9">
          <cell r="AA9" t="str">
            <v>Debt-stabilizing</v>
          </cell>
        </row>
        <row r="10">
          <cell r="S10" t="str">
            <v xml:space="preserve">I.  Baseline  Projections </v>
          </cell>
          <cell r="AA10" t="str">
            <v xml:space="preserve">non-interest </v>
          </cell>
        </row>
        <row r="11">
          <cell r="AA11" t="str">
            <v>current account 6/</v>
          </cell>
        </row>
        <row r="12">
          <cell r="A12">
            <v>1</v>
          </cell>
          <cell r="B12" t="str">
            <v>External debt</v>
          </cell>
          <cell r="C12">
            <v>31.340704666677361</v>
          </cell>
          <cell r="D12">
            <v>32.662319300879389</v>
          </cell>
          <cell r="E12">
            <v>33.794637100239534</v>
          </cell>
          <cell r="F12">
            <v>58.968961161927339</v>
          </cell>
          <cell r="G12">
            <v>49.653987388290879</v>
          </cell>
          <cell r="H12">
            <v>38.526718061664901</v>
          </cell>
          <cell r="I12">
            <v>39.389845348447629</v>
          </cell>
          <cell r="J12">
            <v>36.932704431049835</v>
          </cell>
          <cell r="K12">
            <v>28.377240510095753</v>
          </cell>
          <cell r="L12">
            <v>26.374189292239969</v>
          </cell>
          <cell r="M12">
            <v>26.506294623465958</v>
          </cell>
          <cell r="S12">
            <v>29.253363303090886</v>
          </cell>
          <cell r="T12">
            <v>29.133352418114235</v>
          </cell>
          <cell r="U12">
            <v>28.948315023972814</v>
          </cell>
          <cell r="V12">
            <v>28.884108648373026</v>
          </cell>
          <cell r="W12">
            <v>28.717607837977237</v>
          </cell>
          <cell r="X12">
            <v>27.408414314203611</v>
          </cell>
          <cell r="AA12">
            <v>-0.91617544321247113</v>
          </cell>
        </row>
        <row r="14">
          <cell r="A14">
            <v>2</v>
          </cell>
          <cell r="B14" t="str">
            <v>Change in external debt</v>
          </cell>
          <cell r="D14">
            <v>1.3216146342020281</v>
          </cell>
          <cell r="E14">
            <v>1.1323177993601448</v>
          </cell>
          <cell r="F14">
            <v>25.174324061687805</v>
          </cell>
          <cell r="G14">
            <v>-9.31497377363646</v>
          </cell>
          <cell r="H14">
            <v>-11.127269326625978</v>
          </cell>
          <cell r="I14">
            <v>0.86312728678272777</v>
          </cell>
          <cell r="J14">
            <v>-2.4571409173977941</v>
          </cell>
          <cell r="K14">
            <v>-8.5554639209540824</v>
          </cell>
          <cell r="L14">
            <v>-2.0030512178557842</v>
          </cell>
          <cell r="M14">
            <v>0.13210533122598989</v>
          </cell>
          <cell r="S14">
            <v>2.7470686796249275</v>
          </cell>
          <cell r="T14">
            <v>-0.1200108849766508</v>
          </cell>
          <cell r="U14">
            <v>-0.18503739414142117</v>
          </cell>
          <cell r="V14">
            <v>-6.4206375599788146E-2</v>
          </cell>
          <cell r="W14">
            <v>-0.16650081039578879</v>
          </cell>
          <cell r="X14">
            <v>-1.3091935237736259</v>
          </cell>
          <cell r="Y14">
            <v>0</v>
          </cell>
        </row>
        <row r="15">
          <cell r="A15">
            <v>3</v>
          </cell>
          <cell r="B15" t="str">
            <v>Identified external debt-creating flows (4+8+9)</v>
          </cell>
          <cell r="D15">
            <v>-1.0567449307229433</v>
          </cell>
          <cell r="E15">
            <v>2.5803363856952037</v>
          </cell>
          <cell r="F15">
            <v>10.933211205897058</v>
          </cell>
          <cell r="G15">
            <v>-11.491050832340868</v>
          </cell>
          <cell r="H15">
            <v>-10.425565626597214</v>
          </cell>
          <cell r="I15">
            <v>-0.32006549815371532</v>
          </cell>
          <cell r="J15">
            <v>-4.4121284142804775</v>
          </cell>
          <cell r="K15">
            <v>-5.0404163788465421</v>
          </cell>
          <cell r="L15">
            <v>-2.2813757587304222</v>
          </cell>
          <cell r="M15">
            <v>-7.6702642728973314E-2</v>
          </cell>
          <cell r="S15">
            <v>1.6341037203788824</v>
          </cell>
          <cell r="T15">
            <v>0.11756703849557903</v>
          </cell>
          <cell r="U15">
            <v>-3.4430735801422196E-2</v>
          </cell>
          <cell r="V15">
            <v>6.033213749066435E-2</v>
          </cell>
          <cell r="W15">
            <v>6.2416713289692227E-2</v>
          </cell>
          <cell r="X15">
            <v>-6.8565049627570818E-2</v>
          </cell>
          <cell r="Y15">
            <v>0</v>
          </cell>
        </row>
        <row r="16">
          <cell r="A16">
            <v>4</v>
          </cell>
          <cell r="B16" t="str">
            <v>Current account deficit, excluding interest payments</v>
          </cell>
          <cell r="D16">
            <v>3.0911403405228386</v>
          </cell>
          <cell r="E16">
            <v>4.2433900009100416</v>
          </cell>
          <cell r="F16">
            <v>-4.1925967455261368</v>
          </cell>
          <cell r="G16">
            <v>-3.319142366718844</v>
          </cell>
          <cell r="H16">
            <v>-1.244114132943114</v>
          </cell>
          <cell r="I16">
            <v>0.8531017839225522</v>
          </cell>
          <cell r="J16">
            <v>0.21794015361399607</v>
          </cell>
          <cell r="K16">
            <v>0.78657133100194698</v>
          </cell>
          <cell r="L16">
            <v>0.82781349110010505</v>
          </cell>
          <cell r="M16">
            <v>0.56915382870300568</v>
          </cell>
          <cell r="S16">
            <v>0.26758260073971502</v>
          </cell>
          <cell r="T16">
            <v>0.87109282685465672</v>
          </cell>
          <cell r="U16">
            <v>0.78304582404535927</v>
          </cell>
          <cell r="V16">
            <v>0.78826652733512448</v>
          </cell>
          <cell r="W16">
            <v>0.86394676288675132</v>
          </cell>
          <cell r="X16">
            <v>0.81438624000576743</v>
          </cell>
          <cell r="Y16">
            <v>0.91617544321247113</v>
          </cell>
        </row>
        <row r="17">
          <cell r="A17">
            <v>5</v>
          </cell>
          <cell r="B17" t="str">
            <v>Deficit in balance of goods and services</v>
          </cell>
          <cell r="D17">
            <v>3.8712429116613869</v>
          </cell>
          <cell r="E17">
            <v>4.855824299790557</v>
          </cell>
          <cell r="F17">
            <v>-2.7089379343370439</v>
          </cell>
          <cell r="G17">
            <v>-2.1299883524274925</v>
          </cell>
          <cell r="H17">
            <v>-2.3271113465511917E-2</v>
          </cell>
          <cell r="I17">
            <v>2.0952923493050264</v>
          </cell>
          <cell r="J17">
            <v>1.5344954075776656</v>
          </cell>
          <cell r="K17">
            <v>1.7761369791457433</v>
          </cell>
          <cell r="L17">
            <v>2.1649046954161051</v>
          </cell>
          <cell r="M17">
            <v>1.8794207904020794</v>
          </cell>
          <cell r="S17">
            <v>1.7442748243373174</v>
          </cell>
          <cell r="T17">
            <v>2.7038975020237288</v>
          </cell>
          <cell r="U17">
            <v>2.9393212535192745</v>
          </cell>
          <cell r="V17">
            <v>3.014477807572888</v>
          </cell>
          <cell r="W17">
            <v>3.1107570315603361</v>
          </cell>
          <cell r="X17">
            <v>3.0954775872624865</v>
          </cell>
        </row>
        <row r="18">
          <cell r="A18">
            <v>6</v>
          </cell>
          <cell r="B18" t="str">
            <v>Exports</v>
          </cell>
          <cell r="C18">
            <v>13.122053146898471</v>
          </cell>
          <cell r="D18">
            <v>11.125352493649149</v>
          </cell>
          <cell r="E18">
            <v>12.053370427838681</v>
          </cell>
          <cell r="F18">
            <v>22.023486842881145</v>
          </cell>
          <cell r="G18">
            <v>22.950755403710836</v>
          </cell>
          <cell r="H18">
            <v>21.29595728582208</v>
          </cell>
          <cell r="I18">
            <v>20.535082075780675</v>
          </cell>
          <cell r="J18">
            <v>20.302749966192845</v>
          </cell>
          <cell r="K18">
            <v>20.374771830224532</v>
          </cell>
          <cell r="L18">
            <v>18.186888584228008</v>
          </cell>
          <cell r="M18">
            <v>17.780339184669394</v>
          </cell>
          <cell r="S18">
            <v>19.769185125932268</v>
          </cell>
          <cell r="T18">
            <v>19.620018823937652</v>
          </cell>
          <cell r="U18">
            <v>19.979670421595848</v>
          </cell>
          <cell r="V18">
            <v>20.546608156393063</v>
          </cell>
          <cell r="W18">
            <v>21.091089050990988</v>
          </cell>
          <cell r="X18">
            <v>21.74571520901403</v>
          </cell>
        </row>
        <row r="19">
          <cell r="A19">
            <v>7</v>
          </cell>
          <cell r="B19" t="str">
            <v xml:space="preserve">Imports </v>
          </cell>
          <cell r="D19">
            <v>14.996595405310536</v>
          </cell>
          <cell r="E19">
            <v>16.909194727629238</v>
          </cell>
          <cell r="F19">
            <v>19.314548908544101</v>
          </cell>
          <cell r="G19">
            <v>20.820767051283344</v>
          </cell>
          <cell r="H19">
            <v>21.272686172356568</v>
          </cell>
          <cell r="I19">
            <v>22.630374425085702</v>
          </cell>
          <cell r="J19">
            <v>21.837245373770511</v>
          </cell>
          <cell r="K19">
            <v>22.150908809370275</v>
          </cell>
          <cell r="L19">
            <v>20.351793279644113</v>
          </cell>
          <cell r="M19">
            <v>19.659759975071474</v>
          </cell>
          <cell r="S19">
            <v>21.513459950269585</v>
          </cell>
          <cell r="T19">
            <v>22.323916325961381</v>
          </cell>
          <cell r="U19">
            <v>22.918991675115123</v>
          </cell>
          <cell r="V19">
            <v>23.561085963965951</v>
          </cell>
          <cell r="W19">
            <v>24.201846082551324</v>
          </cell>
          <cell r="X19">
            <v>24.841192796276516</v>
          </cell>
        </row>
        <row r="20">
          <cell r="A20">
            <v>8</v>
          </cell>
          <cell r="B20" t="str">
            <v>Net non-debt creating capital inflows (negative)</v>
          </cell>
          <cell r="D20">
            <v>-3.7587261409853001</v>
          </cell>
          <cell r="E20">
            <v>-2.8810277034106733</v>
          </cell>
          <cell r="F20">
            <v>-3.1201576139771774</v>
          </cell>
          <cell r="G20">
            <v>-3.2857756269976317</v>
          </cell>
          <cell r="H20">
            <v>-3.612389658732003</v>
          </cell>
          <cell r="I20">
            <v>-1.7478112652211142</v>
          </cell>
          <cell r="J20">
            <v>-2.2370170941375536</v>
          </cell>
          <cell r="K20">
            <v>-1.8175004527825667</v>
          </cell>
          <cell r="L20">
            <v>-3.2475449867511399</v>
          </cell>
          <cell r="M20">
            <v>-1.4628376604759876</v>
          </cell>
          <cell r="S20">
            <v>-1.4794794838447756</v>
          </cell>
          <cell r="T20">
            <v>-1.5791153331554699</v>
          </cell>
          <cell r="U20">
            <v>-1.6177970590720876</v>
          </cell>
          <cell r="V20">
            <v>-1.6160687581681108</v>
          </cell>
          <cell r="W20">
            <v>-1.6140124019239743</v>
          </cell>
          <cell r="X20">
            <v>-1.6117344648541607</v>
          </cell>
          <cell r="Y20">
            <v>-1.6117344648541607</v>
          </cell>
        </row>
        <row r="21">
          <cell r="A21" t="str">
            <v>hide</v>
          </cell>
          <cell r="B21" t="str">
            <v>Net foreign direct investment, equity</v>
          </cell>
          <cell r="D21">
            <v>1.1011226519583903</v>
          </cell>
          <cell r="E21">
            <v>1.9105054695319534</v>
          </cell>
          <cell r="F21">
            <v>2.9388059216289619</v>
          </cell>
          <cell r="G21">
            <v>2.44295627485472</v>
          </cell>
          <cell r="H21">
            <v>2.8103847728247184</v>
          </cell>
          <cell r="I21">
            <v>1.9060551889075283</v>
          </cell>
          <cell r="J21">
            <v>1.4535830272536621</v>
          </cell>
          <cell r="K21">
            <v>1.7406510404283986</v>
          </cell>
          <cell r="L21">
            <v>3.223350192553176</v>
          </cell>
          <cell r="M21">
            <v>1.3786169841157567</v>
          </cell>
          <cell r="S21">
            <v>1.3784146722124986</v>
          </cell>
          <cell r="T21">
            <v>1.3769857098909168</v>
          </cell>
          <cell r="U21">
            <v>1.3752415111546239</v>
          </cell>
          <cell r="V21">
            <v>1.3735132102506464</v>
          </cell>
          <cell r="W21">
            <v>1.3714568540065086</v>
          </cell>
          <cell r="X21">
            <v>1.369178916936697</v>
          </cell>
        </row>
        <row r="22">
          <cell r="A22" t="str">
            <v>hide</v>
          </cell>
          <cell r="B22" t="str">
            <v>Net portfolio investment,equity</v>
          </cell>
          <cell r="D22">
            <v>2.65760348902691</v>
          </cell>
          <cell r="E22">
            <v>0.97052223387871972</v>
          </cell>
          <cell r="F22">
            <v>0.18135169234821547</v>
          </cell>
          <cell r="G22">
            <v>0.8428193521429117</v>
          </cell>
          <cell r="H22">
            <v>0.80200488590728458</v>
          </cell>
          <cell r="I22">
            <v>-0.1582439236864141</v>
          </cell>
          <cell r="J22">
            <v>0.78343406688389139</v>
          </cell>
          <cell r="K22">
            <v>7.6849412354168117E-2</v>
          </cell>
          <cell r="L22">
            <v>2.4194794197963842E-2</v>
          </cell>
          <cell r="M22">
            <v>8.4220676360230839E-2</v>
          </cell>
          <cell r="S22">
            <v>0.10106481163227699</v>
          </cell>
          <cell r="T22">
            <v>0.20212962326455311</v>
          </cell>
          <cell r="U22">
            <v>0.24255554791746373</v>
          </cell>
          <cell r="V22">
            <v>0.24255554791746428</v>
          </cell>
          <cell r="W22">
            <v>0.24255554791746572</v>
          </cell>
          <cell r="X22">
            <v>0.2425555479174637</v>
          </cell>
        </row>
        <row r="23">
          <cell r="A23">
            <v>9</v>
          </cell>
          <cell r="B23" t="str">
            <v>Automatic debt dynamics 1/</v>
          </cell>
          <cell r="D23">
            <v>-0.38915913026048177</v>
          </cell>
          <cell r="E23">
            <v>1.2179740881958352</v>
          </cell>
          <cell r="F23">
            <v>18.245965565400372</v>
          </cell>
          <cell r="G23">
            <v>-4.8861328386243912</v>
          </cell>
          <cell r="H23">
            <v>-5.5690618349220973</v>
          </cell>
          <cell r="I23">
            <v>0.57464398314484666</v>
          </cell>
          <cell r="J23">
            <v>-2.3930514737569206</v>
          </cell>
          <cell r="K23">
            <v>-4.0094872570659223</v>
          </cell>
          <cell r="L23">
            <v>0.13835573692061276</v>
          </cell>
          <cell r="M23">
            <v>0.81698118904400863</v>
          </cell>
          <cell r="S23">
            <v>2.8460006034839429</v>
          </cell>
          <cell r="T23">
            <v>0.82558954479639224</v>
          </cell>
          <cell r="U23">
            <v>0.80032049922530613</v>
          </cell>
          <cell r="V23">
            <v>0.88813436832365067</v>
          </cell>
          <cell r="W23">
            <v>0.81248235232691524</v>
          </cell>
          <cell r="X23">
            <v>0.72878317522082248</v>
          </cell>
          <cell r="Y23">
            <v>0.69555902164168959</v>
          </cell>
        </row>
        <row r="24">
          <cell r="A24" t="str">
            <v>hide</v>
          </cell>
          <cell r="B24" t="str">
            <v>Denominator: 1+g+r+gr</v>
          </cell>
          <cell r="D24">
            <v>1.1090008476352009</v>
          </cell>
          <cell r="E24">
            <v>1.0434736949102459</v>
          </cell>
          <cell r="F24">
            <v>0.68013857038512504</v>
          </cell>
          <cell r="G24">
            <v>1.1612690855164858</v>
          </cell>
          <cell r="H24">
            <v>1.2062167455108586</v>
          </cell>
          <cell r="I24">
            <v>1.0498886075662297</v>
          </cell>
          <cell r="J24">
            <v>1.1430796642188585</v>
          </cell>
          <cell r="K24">
            <v>1.2085063273547045</v>
          </cell>
          <cell r="L24">
            <v>1.0734514363268328</v>
          </cell>
          <cell r="M24">
            <v>1.0279245246069721</v>
          </cell>
          <cell r="S24">
            <v>0.95609731868811043</v>
          </cell>
          <cell r="T24">
            <v>1.0492581884106229</v>
          </cell>
          <cell r="U24">
            <v>1.0578192085759333</v>
          </cell>
          <cell r="V24">
            <v>1.0552603556416997</v>
          </cell>
          <cell r="W24">
            <v>1.0562149319344867</v>
          </cell>
          <cell r="X24">
            <v>1.056881260658489</v>
          </cell>
          <cell r="Y24">
            <v>1.056881260658489</v>
          </cell>
        </row>
        <row r="25">
          <cell r="A25">
            <v>10</v>
          </cell>
          <cell r="B25" t="str">
            <v>Contribution from nominal interest rate</v>
          </cell>
          <cell r="D25">
            <v>2.7116155861388718</v>
          </cell>
          <cell r="E25">
            <v>2.8059992073812121</v>
          </cell>
          <cell r="F25">
            <v>4.7434474443680612</v>
          </cell>
          <cell r="G25">
            <v>4.0203175165945888</v>
          </cell>
          <cell r="H25">
            <v>3.1022496924239471</v>
          </cell>
          <cell r="I25">
            <v>2.9700436127329986</v>
          </cell>
          <cell r="J25">
            <v>2.6911968330978349</v>
          </cell>
          <cell r="K25">
            <v>2.3285303143480918</v>
          </cell>
          <cell r="L25">
            <v>2.0426724188745227</v>
          </cell>
          <cell r="M25">
            <v>1.6230384861969329</v>
          </cell>
          <cell r="S25">
            <v>1.9148050655380271</v>
          </cell>
          <cell r="T25">
            <v>2.2488808130056559</v>
          </cell>
          <cell r="U25">
            <v>2.4365974603964378</v>
          </cell>
          <cell r="V25">
            <v>2.4483834990106428</v>
          </cell>
          <cell r="W25">
            <v>2.3941659578164276</v>
          </cell>
          <cell r="X25">
            <v>2.3185109090593672</v>
          </cell>
          <cell r="Y25">
            <v>2.2128134051424526</v>
          </cell>
        </row>
        <row r="26">
          <cell r="A26">
            <v>11</v>
          </cell>
          <cell r="B26" t="str">
            <v xml:space="preserve">Contribution from real GDP growth </v>
          </cell>
          <cell r="D26">
            <v>-0.55121896166263407</v>
          </cell>
          <cell r="E26">
            <v>-1.382064371191583</v>
          </cell>
          <cell r="F26">
            <v>3.0642480462382928</v>
          </cell>
          <cell r="G26">
            <v>-2.6168408298249051</v>
          </cell>
          <cell r="H26">
            <v>-2.7876866530839228</v>
          </cell>
          <cell r="I26">
            <v>-1.8459472030033095</v>
          </cell>
          <cell r="J26">
            <v>-1.2381656016870823</v>
          </cell>
          <cell r="K26">
            <v>-2.0072546232961468</v>
          </cell>
          <cell r="L26">
            <v>8.2789218109836235E-2</v>
          </cell>
          <cell r="M26">
            <v>-0.23185649595264501</v>
          </cell>
          <cell r="S26">
            <v>-0.63183163279552357</v>
          </cell>
          <cell r="T26">
            <v>-1.0315615871951969</v>
          </cell>
          <cell r="U26">
            <v>-1.1704906355753957</v>
          </cell>
          <cell r="V26">
            <v>-1.0972956529337303</v>
          </cell>
          <cell r="W26">
            <v>-1.0938723843060105</v>
          </cell>
          <cell r="X26">
            <v>-1.0868811438699364</v>
          </cell>
          <cell r="Y26">
            <v>-1.0373318303374754</v>
          </cell>
        </row>
        <row r="27">
          <cell r="A27">
            <v>12</v>
          </cell>
          <cell r="B27" t="str">
            <v xml:space="preserve">Contribution from price and exchange rate changes 2/ </v>
          </cell>
          <cell r="D27">
            <v>-2.5495557547367196</v>
          </cell>
          <cell r="E27">
            <v>-0.20596074799379385</v>
          </cell>
          <cell r="F27">
            <v>10.438270074794017</v>
          </cell>
          <cell r="G27">
            <v>-6.2896095253940754</v>
          </cell>
          <cell r="H27">
            <v>-5.8836248742621216</v>
          </cell>
          <cell r="I27">
            <v>-0.54945242658484239</v>
          </cell>
          <cell r="J27">
            <v>-3.8460827051676731</v>
          </cell>
          <cell r="K27">
            <v>-4.3307629481178678</v>
          </cell>
          <cell r="L27">
            <v>-1.9871059000637463</v>
          </cell>
          <cell r="M27">
            <v>-0.57420080120027928</v>
          </cell>
          <cell r="S27">
            <v>1.5630271707414392</v>
          </cell>
          <cell r="T27">
            <v>-0.3917296810140668</v>
          </cell>
          <cell r="U27">
            <v>-0.46578632559573602</v>
          </cell>
          <cell r="V27">
            <v>-0.46295347775326173</v>
          </cell>
          <cell r="W27">
            <v>-0.48781122118350184</v>
          </cell>
          <cell r="X27">
            <v>-0.50284658996860832</v>
          </cell>
          <cell r="Y27">
            <v>-0.47992255316328764</v>
          </cell>
        </row>
        <row r="28">
          <cell r="A28">
            <v>13</v>
          </cell>
          <cell r="B28" t="str">
            <v>Residual, incl. change in gross foreign assets (2-3)</v>
          </cell>
          <cell r="D28">
            <v>2.3783595649249714</v>
          </cell>
          <cell r="E28">
            <v>-1.448018586335059</v>
          </cell>
          <cell r="F28">
            <v>14.241112855790748</v>
          </cell>
          <cell r="G28">
            <v>2.1760770587044078</v>
          </cell>
          <cell r="H28">
            <v>-0.70170370002876403</v>
          </cell>
          <cell r="I28">
            <v>1.183192784936443</v>
          </cell>
          <cell r="J28">
            <v>1.9549874968826835</v>
          </cell>
          <cell r="K28">
            <v>-3.5150475421075402</v>
          </cell>
          <cell r="L28">
            <v>0.27832454087463798</v>
          </cell>
          <cell r="M28">
            <v>0.2088079739549632</v>
          </cell>
          <cell r="S28">
            <v>1.1129649592460451</v>
          </cell>
          <cell r="T28">
            <v>-0.23757792347222983</v>
          </cell>
          <cell r="U28">
            <v>-0.15060665833999898</v>
          </cell>
          <cell r="V28">
            <v>-0.1245385130904525</v>
          </cell>
          <cell r="W28">
            <v>-0.22891752368548102</v>
          </cell>
          <cell r="X28">
            <v>-1.2406284741460549</v>
          </cell>
          <cell r="Y28">
            <v>0</v>
          </cell>
        </row>
        <row r="30">
          <cell r="B30" t="str">
            <v>External debt-to-exports ratio (in percent)</v>
          </cell>
          <cell r="C30">
            <v>238.83994612599975</v>
          </cell>
          <cell r="D30">
            <v>293.58457918096985</v>
          </cell>
          <cell r="E30">
            <v>280.37499803529499</v>
          </cell>
          <cell r="F30">
            <v>267.7548817887955</v>
          </cell>
          <cell r="G30">
            <v>216.35012231563618</v>
          </cell>
          <cell r="H30">
            <v>180.91094729662288</v>
          </cell>
          <cell r="I30">
            <v>191.81732609145251</v>
          </cell>
          <cell r="J30">
            <v>181.90986192780969</v>
          </cell>
          <cell r="K30">
            <v>139.27635973817448</v>
          </cell>
          <cell r="L30">
            <v>145.01759974002445</v>
          </cell>
          <cell r="M30">
            <v>149.07642845373994</v>
          </cell>
          <cell r="S30">
            <v>147.97455290515606</v>
          </cell>
          <cell r="T30">
            <v>148.48789228769607</v>
          </cell>
          <cell r="U30">
            <v>144.88885158327153</v>
          </cell>
          <cell r="V30">
            <v>140.57847615780688</v>
          </cell>
          <cell r="W30">
            <v>136.1599098488843</v>
          </cell>
          <cell r="X30">
            <v>126.0405282179097</v>
          </cell>
        </row>
        <row r="32">
          <cell r="B32" t="str">
            <v>Gross external financing need (in billions of US dollars) 3/</v>
          </cell>
          <cell r="D32">
            <v>49.809402258051044</v>
          </cell>
          <cell r="E32">
            <v>56.037830081692292</v>
          </cell>
          <cell r="F32">
            <v>36.7023598165907</v>
          </cell>
          <cell r="G32">
            <v>56.411010005177815</v>
          </cell>
          <cell r="H32">
            <v>66.614535826162111</v>
          </cell>
          <cell r="I32">
            <v>61.194110095710101</v>
          </cell>
          <cell r="J32">
            <v>59.862534310445099</v>
          </cell>
          <cell r="K32">
            <v>70.750282676462206</v>
          </cell>
          <cell r="L32">
            <v>68.878287470992504</v>
          </cell>
          <cell r="M32">
            <v>51.2728470236246</v>
          </cell>
          <cell r="S32">
            <v>50.321172660215296</v>
          </cell>
          <cell r="T32">
            <v>59.613123117101296</v>
          </cell>
          <cell r="U32">
            <v>58.859856831764588</v>
          </cell>
          <cell r="V32">
            <v>63.627538241590493</v>
          </cell>
          <cell r="W32">
            <v>69.432686897588894</v>
          </cell>
          <cell r="X32">
            <v>71.815156457356608</v>
          </cell>
        </row>
        <row r="33">
          <cell r="B33" t="str">
            <v>in percent of GDP</v>
          </cell>
          <cell r="D33">
            <v>12.352205104915861</v>
          </cell>
          <cell r="E33">
            <v>13.317814734823841</v>
          </cell>
          <cell r="F33">
            <v>12.824730377479504</v>
          </cell>
          <cell r="G33">
            <v>16.974041737340691</v>
          </cell>
          <cell r="H33">
            <v>16.617475335934021</v>
          </cell>
          <cell r="I33">
            <v>14.53993406613149</v>
          </cell>
          <cell r="J33">
            <v>12.44318087259445</v>
          </cell>
          <cell r="K33">
            <v>12.169018906842885</v>
          </cell>
          <cell r="L33">
            <v>11.036397285224206</v>
          </cell>
          <cell r="M33">
            <v>7.9922892008963773</v>
          </cell>
          <cell r="O33" t="str">
            <v>10-Year</v>
          </cell>
          <cell r="Q33" t="str">
            <v>10-Year</v>
          </cell>
          <cell r="S33">
            <v>8.2041276717685676</v>
          </cell>
          <cell r="T33">
            <v>9.2627760685273088</v>
          </cell>
          <cell r="U33">
            <v>8.6458369770439347</v>
          </cell>
          <cell r="V33">
            <v>8.8567286456715255</v>
          </cell>
          <cell r="W33">
            <v>9.1503959540788422</v>
          </cell>
          <cell r="X33">
            <v>8.9550049182362361</v>
          </cell>
        </row>
        <row r="34">
          <cell r="O34" t="str">
            <v>Historical</v>
          </cell>
          <cell r="Q34" t="str">
            <v xml:space="preserve">Standard </v>
          </cell>
          <cell r="Y34" t="str">
            <v>For debt</v>
          </cell>
          <cell r="AA34" t="str">
            <v>Projected</v>
          </cell>
        </row>
        <row r="35">
          <cell r="B35" t="str">
            <v>Key Macroeconomic Assumptions</v>
          </cell>
          <cell r="O35" t="str">
            <v>Average</v>
          </cell>
          <cell r="Q35" t="str">
            <v>Deviation</v>
          </cell>
          <cell r="Y35" t="str">
            <v>stabilization</v>
          </cell>
          <cell r="AA35" t="str">
            <v>Average</v>
          </cell>
        </row>
        <row r="37">
          <cell r="A37" t="str">
            <v>hide</v>
          </cell>
          <cell r="B37" t="str">
            <v xml:space="preserve">Nominal GDP (US dollars)  </v>
          </cell>
          <cell r="C37">
            <v>363.60927898113795</v>
          </cell>
          <cell r="D37">
            <v>403.24299859810606</v>
          </cell>
          <cell r="E37">
            <v>420.77346169385294</v>
          </cell>
          <cell r="F37">
            <v>286.18426069245726</v>
          </cell>
          <cell r="G37">
            <v>332.33693470354149</v>
          </cell>
          <cell r="H37">
            <v>400.87037579116048</v>
          </cell>
          <cell r="I37">
            <v>420.86924065393282</v>
          </cell>
          <cell r="J37">
            <v>481.0870702867436</v>
          </cell>
          <cell r="K37">
            <v>581.39676845006704</v>
          </cell>
          <cell r="L37">
            <v>624.10119616850341</v>
          </cell>
          <cell r="M37">
            <v>641.52892537815171</v>
          </cell>
          <cell r="S37">
            <v>613.36408541491573</v>
          </cell>
          <cell r="T37">
            <v>643.57728909859304</v>
          </cell>
          <cell r="U37">
            <v>680.78841861171827</v>
          </cell>
          <cell r="V37">
            <v>718.40902874095218</v>
          </cell>
          <cell r="W37">
            <v>758.79434339274542</v>
          </cell>
          <cell r="X37">
            <v>801.95552222545518</v>
          </cell>
          <cell r="Y37">
            <v>847.57176332167592</v>
          </cell>
        </row>
        <row r="38">
          <cell r="B38" t="str">
            <v>Real GDP growth (in percent)</v>
          </cell>
          <cell r="D38">
            <v>1.9505059066729169</v>
          </cell>
          <cell r="E38">
            <v>4.4153258154336239</v>
          </cell>
          <cell r="F38">
            <v>-6.1669941277728739</v>
          </cell>
          <cell r="G38">
            <v>5.1533150618820356</v>
          </cell>
          <cell r="H38">
            <v>6.7719724015153027</v>
          </cell>
          <cell r="I38">
            <v>5.0303764143624807</v>
          </cell>
          <cell r="J38">
            <v>3.5931136761357951</v>
          </cell>
          <cell r="K38">
            <v>6.5681079959744038</v>
          </cell>
          <cell r="L38">
            <v>-0.3131742322188158</v>
          </cell>
          <cell r="M38">
            <v>0.90365233880111973</v>
          </cell>
          <cell r="O38">
            <v>2.7906201250785987</v>
          </cell>
          <cell r="Q38">
            <v>3.917792922964717</v>
          </cell>
          <cell r="S38">
            <v>2.2790531025159932</v>
          </cell>
          <cell r="T38">
            <v>3.700000000000192</v>
          </cell>
          <cell r="U38">
            <v>4.2500000000001759</v>
          </cell>
          <cell r="V38">
            <v>4.0000000000000924</v>
          </cell>
          <cell r="W38">
            <v>3.9999999999995373</v>
          </cell>
          <cell r="X38">
            <v>4.000000000000381</v>
          </cell>
          <cell r="Y38">
            <v>4.000000000000381</v>
          </cell>
          <cell r="AA38">
            <v>3.7048421837527283</v>
          </cell>
        </row>
        <row r="39">
          <cell r="B39" t="str">
            <v>Exchange rate appreciation (US dollar value of local currency, change in percent)</v>
          </cell>
          <cell r="D39">
            <v>-0.65271003326620169</v>
          </cell>
          <cell r="E39">
            <v>-7.6999807414066641</v>
          </cell>
          <cell r="F39">
            <v>-47.419967518347114</v>
          </cell>
          <cell r="G39">
            <v>-15.533158686000048</v>
          </cell>
          <cell r="H39">
            <v>-4.0287724357118133</v>
          </cell>
          <cell r="I39">
            <v>-13.323615612449036</v>
          </cell>
          <cell r="J39">
            <v>-4.44405123842464</v>
          </cell>
          <cell r="K39">
            <v>1.1101044534612026</v>
          </cell>
          <cell r="L39">
            <v>1.2197784760976882</v>
          </cell>
          <cell r="M39">
            <v>-3.2759417558727022</v>
          </cell>
          <cell r="O39">
            <v>-9.4048315091919328</v>
          </cell>
          <cell r="Q39">
            <v>14.499390149632067</v>
          </cell>
          <cell r="S39">
            <v>-10.074391091011181</v>
          </cell>
          <cell r="T39">
            <v>-1.6949152542372503</v>
          </cell>
          <cell r="U39">
            <v>-1.4563106796113501</v>
          </cell>
          <cell r="V39">
            <v>-1.4563106796115832</v>
          </cell>
          <cell r="W39">
            <v>-1.4563106796123826</v>
          </cell>
          <cell r="X39">
            <v>-1.456310679611128</v>
          </cell>
          <cell r="Y39">
            <v>-1.456310679611128</v>
          </cell>
          <cell r="AA39">
            <v>-2.9324248439491463</v>
          </cell>
        </row>
        <row r="40">
          <cell r="A40" t="str">
            <v>hide</v>
          </cell>
          <cell r="B40" t="str">
            <v>GDP deflator (change in domestic currency)</v>
          </cell>
          <cell r="D40">
            <v>9.4930284775049287</v>
          </cell>
          <cell r="E40">
            <v>8.27182712642065</v>
          </cell>
          <cell r="F40">
            <v>37.854492984192412</v>
          </cell>
          <cell r="G40">
            <v>30.744564293556454</v>
          </cell>
          <cell r="H40">
            <v>17.713707368008347</v>
          </cell>
          <cell r="I40">
            <v>15.326075747008261</v>
          </cell>
          <cell r="J40">
            <v>15.474976599303968</v>
          </cell>
          <cell r="K40">
            <v>12.157188511137251</v>
          </cell>
          <cell r="L40">
            <v>6.3847191839087492</v>
          </cell>
          <cell r="M40">
            <v>5.3221779984464312</v>
          </cell>
          <cell r="O40">
            <v>15.874275828948743</v>
          </cell>
          <cell r="Q40">
            <v>10.655367103070978</v>
          </cell>
          <cell r="S40">
            <v>3.9518001174397632</v>
          </cell>
          <cell r="T40">
            <v>2.9266004659106448</v>
          </cell>
          <cell r="U40">
            <v>2.9690172433361584</v>
          </cell>
          <cell r="V40">
            <v>2.9668592564369822</v>
          </cell>
          <cell r="W40">
            <v>3.0600018844765264</v>
          </cell>
          <cell r="X40">
            <v>3.1250188024094294</v>
          </cell>
          <cell r="Y40">
            <v>3.1250188024094294</v>
          </cell>
          <cell r="AA40">
            <v>3.1665496283349177</v>
          </cell>
        </row>
        <row r="41">
          <cell r="B41" t="str">
            <v>GDP deflator in US dollars (change in percent)</v>
          </cell>
          <cell r="D41">
            <v>8.7783564949052373</v>
          </cell>
          <cell r="E41">
            <v>-6.5082710682862199E-2</v>
          </cell>
          <cell r="F41">
            <v>-27.516062811493736</v>
          </cell>
          <cell r="G41">
            <v>10.43580364851897</v>
          </cell>
          <cell r="H41">
            <v>12.971289972511556</v>
          </cell>
          <cell r="I41">
            <v>-3.9527286444929199E-2</v>
          </cell>
          <cell r="J41">
            <v>10.343209471672044</v>
          </cell>
          <cell r="K41">
            <v>13.402250455676267</v>
          </cell>
          <cell r="L41">
            <v>7.6823770903710287</v>
          </cell>
          <cell r="M41">
            <v>1.8718847912007508</v>
          </cell>
          <cell r="O41">
            <v>3.7864499116234329</v>
          </cell>
          <cell r="Q41">
            <v>12.097348448933181</v>
          </cell>
          <cell r="S41">
            <v>-6.5207107725373419</v>
          </cell>
          <cell r="T41">
            <v>1.1820818139461009</v>
          </cell>
          <cell r="U41">
            <v>1.4694684485305975</v>
          </cell>
          <cell r="V41">
            <v>1.4673418886248735</v>
          </cell>
          <cell r="W41">
            <v>1.5591280706241717</v>
          </cell>
          <cell r="X41">
            <v>1.6231981402389462</v>
          </cell>
          <cell r="Y41">
            <v>1.6231981402389462</v>
          </cell>
          <cell r="AA41">
            <v>0.13008459823789131</v>
          </cell>
        </row>
        <row r="42">
          <cell r="B42" t="str">
            <v>Nominal external interest rate (in percent)</v>
          </cell>
          <cell r="D42">
            <v>9.5951383846393998</v>
          </cell>
          <cell r="E42">
            <v>8.9644165616936533</v>
          </cell>
          <cell r="F42">
            <v>9.546489740191948</v>
          </cell>
          <cell r="G42">
            <v>7.9171658343474149</v>
          </cell>
          <cell r="H42">
            <v>7.536122927038261</v>
          </cell>
          <cell r="I42">
            <v>8.0936428272771259</v>
          </cell>
          <cell r="J42">
            <v>7.8097599650656289</v>
          </cell>
          <cell r="K42">
            <v>7.6193814173031509</v>
          </cell>
          <cell r="L42">
            <v>7.7270009436117055</v>
          </cell>
          <cell r="M42">
            <v>6.3257340191824616</v>
          </cell>
          <cell r="O42">
            <v>8.1134852620350735</v>
          </cell>
          <cell r="Q42">
            <v>1.0014975726804585</v>
          </cell>
          <cell r="S42">
            <v>6.9068121930198778</v>
          </cell>
          <cell r="T42">
            <v>8.0662745796357846</v>
          </cell>
          <cell r="U42">
            <v>8.8471781763505177</v>
          </cell>
          <cell r="V42">
            <v>8.9251551939158773</v>
          </cell>
          <cell r="W42">
            <v>8.754827316844974</v>
          </cell>
          <cell r="X42">
            <v>8.5327118687672705</v>
          </cell>
          <cell r="Y42">
            <v>8.5327118687672705</v>
          </cell>
          <cell r="AA42">
            <v>8.3388265547557179</v>
          </cell>
        </row>
        <row r="43">
          <cell r="B43" t="str">
            <v>Growth of exports (US dollar terms, in percent)</v>
          </cell>
          <cell r="D43">
            <v>-5.974886646351429</v>
          </cell>
          <cell r="E43">
            <v>13.051473952294579</v>
          </cell>
          <cell r="F43">
            <v>24.272484164404062</v>
          </cell>
          <cell r="G43">
            <v>21.01627199053091</v>
          </cell>
          <cell r="H43">
            <v>11.924596110196983</v>
          </cell>
          <cell r="I43">
            <v>1.2377534263417589</v>
          </cell>
          <cell r="J43">
            <v>13.014696159634841</v>
          </cell>
          <cell r="K43">
            <v>21.279337608135982</v>
          </cell>
          <cell r="L43">
            <v>-4.1817899325133574</v>
          </cell>
          <cell r="M43">
            <v>0.49463171837988984</v>
          </cell>
          <cell r="O43">
            <v>9.6134568551054222</v>
          </cell>
          <cell r="Q43">
            <v>11.037030952845093</v>
          </cell>
          <cell r="S43">
            <v>6.3042987832864661</v>
          </cell>
          <cell r="T43">
            <v>4.1341121378989154</v>
          </cell>
          <cell r="U43">
            <v>7.7209932499892719</v>
          </cell>
          <cell r="V43">
            <v>8.5204138648357741</v>
          </cell>
          <cell r="W43">
            <v>8.4204410618754721</v>
          </cell>
          <cell r="X43">
            <v>8.9684788132994075</v>
          </cell>
          <cell r="AA43">
            <v>7.3447896518642173</v>
          </cell>
        </row>
        <row r="44">
          <cell r="B44" t="str">
            <v>Growth of imports  (US dollar terms, in percent)</v>
          </cell>
          <cell r="D44">
            <v>-16.186702425684775</v>
          </cell>
          <cell r="E44">
            <v>17.655370592634668</v>
          </cell>
          <cell r="F44">
            <v>-22.311086400667534</v>
          </cell>
          <cell r="G44">
            <v>25.182903457299165</v>
          </cell>
          <cell r="H44">
            <v>23.239793326981161</v>
          </cell>
          <cell r="I44">
            <v>11.689572728856778</v>
          </cell>
          <cell r="J44">
            <v>10.301803410041877</v>
          </cell>
          <cell r="K44">
            <v>22.586493830100252</v>
          </cell>
          <cell r="L44">
            <v>-1.3735196335638356</v>
          </cell>
          <cell r="M44">
            <v>-0.70285626144138691</v>
          </cell>
          <cell r="O44">
            <v>7.0081772624556375</v>
          </cell>
          <cell r="Q44">
            <v>16.699736153228454</v>
          </cell>
          <cell r="S44">
            <v>4.6246820929563226</v>
          </cell>
          <cell r="T44">
            <v>8.8785906895234135</v>
          </cell>
          <cell r="U44">
            <v>8.6016865550341706</v>
          </cell>
          <cell r="V44">
            <v>8.4824337217028969</v>
          </cell>
          <cell r="W44">
            <v>8.4939431563792347</v>
          </cell>
          <cell r="X44">
            <v>8.4801178771137131</v>
          </cell>
          <cell r="AA44">
            <v>7.9269090154516251</v>
          </cell>
        </row>
        <row r="45">
          <cell r="B45" t="str">
            <v xml:space="preserve">Current account balance, excluding interest payments </v>
          </cell>
          <cell r="D45">
            <v>-3.0911403405228386</v>
          </cell>
          <cell r="E45">
            <v>-4.2433900009100416</v>
          </cell>
          <cell r="F45">
            <v>4.1925967455261368</v>
          </cell>
          <cell r="G45">
            <v>3.319142366718844</v>
          </cell>
          <cell r="H45">
            <v>1.244114132943114</v>
          </cell>
          <cell r="I45">
            <v>-0.8531017839225522</v>
          </cell>
          <cell r="J45">
            <v>-0.21794015361399607</v>
          </cell>
          <cell r="K45">
            <v>-0.78657133100194698</v>
          </cell>
          <cell r="L45">
            <v>-0.82781349110010505</v>
          </cell>
          <cell r="M45">
            <v>-0.56915382870300568</v>
          </cell>
          <cell r="O45">
            <v>-0.18332576845863913</v>
          </cell>
          <cell r="Q45">
            <v>2.5770569714646832</v>
          </cell>
          <cell r="S45">
            <v>-0.26758260073971502</v>
          </cell>
          <cell r="T45">
            <v>-0.87109282685465672</v>
          </cell>
          <cell r="U45">
            <v>-0.78304582404535927</v>
          </cell>
          <cell r="V45">
            <v>-0.78826652733512448</v>
          </cell>
          <cell r="W45">
            <v>-0.86394676288675132</v>
          </cell>
          <cell r="X45">
            <v>-0.81438624000576743</v>
          </cell>
          <cell r="AA45">
            <v>-0.73138679697789577</v>
          </cell>
        </row>
        <row r="46">
          <cell r="B46" t="str">
            <v xml:space="preserve">Net non-debt creating capital inflows </v>
          </cell>
          <cell r="D46">
            <v>3.7587261409853001</v>
          </cell>
          <cell r="E46">
            <v>2.8810277034106733</v>
          </cell>
          <cell r="F46">
            <v>3.1201576139771774</v>
          </cell>
          <cell r="G46">
            <v>3.2857756269976317</v>
          </cell>
          <cell r="H46">
            <v>3.612389658732003</v>
          </cell>
          <cell r="I46">
            <v>1.7478112652211142</v>
          </cell>
          <cell r="J46">
            <v>2.2370170941375536</v>
          </cell>
          <cell r="K46">
            <v>1.8175004527825667</v>
          </cell>
          <cell r="L46">
            <v>3.2475449867511399</v>
          </cell>
          <cell r="M46">
            <v>1.4628376604759876</v>
          </cell>
          <cell r="O46">
            <v>2.7170788203471146</v>
          </cell>
          <cell r="Q46">
            <v>0.83220415367493195</v>
          </cell>
          <cell r="S46">
            <v>1.4794794838447756</v>
          </cell>
          <cell r="T46">
            <v>1.5791153331554699</v>
          </cell>
          <cell r="U46">
            <v>1.6177970590720876</v>
          </cell>
          <cell r="V46">
            <v>1.6160687581681108</v>
          </cell>
          <cell r="W46">
            <v>1.6140124019239743</v>
          </cell>
          <cell r="X46">
            <v>1.6117344648541607</v>
          </cell>
          <cell r="AA46">
            <v>1.58636791683643</v>
          </cell>
        </row>
        <row r="48">
          <cell r="AA48" t="str">
            <v>Debt-stabilizing</v>
          </cell>
        </row>
        <row r="49">
          <cell r="S49" t="str">
            <v xml:space="preserve">II. Stress Tests for External Debt Ratio </v>
          </cell>
          <cell r="AA49" t="str">
            <v xml:space="preserve">non-interest </v>
          </cell>
        </row>
        <row r="50">
          <cell r="B50" t="str">
            <v>A. Alternative Scenarios</v>
          </cell>
          <cell r="AA50" t="str">
            <v>current account 6/</v>
          </cell>
        </row>
        <row r="52">
          <cell r="B52" t="str">
            <v>A1. Key variables are at their historical averages in 2005-09 4/</v>
          </cell>
          <cell r="S52">
            <v>29.253363303090886</v>
          </cell>
          <cell r="T52">
            <v>26.829099954567639</v>
          </cell>
          <cell r="U52">
            <v>24.468484589107014</v>
          </cell>
          <cell r="V52">
            <v>22.105964728381007</v>
          </cell>
          <cell r="W52">
            <v>19.616618533535686</v>
          </cell>
          <cell r="X52">
            <v>16.142364382922707</v>
          </cell>
          <cell r="AA52">
            <v>-2.5250792361965031</v>
          </cell>
        </row>
        <row r="53">
          <cell r="B53" t="str">
            <v>A2. Country-specific shock in 2005, with reduction in GDP growth (relative to baseline) of one standard deviation 5/</v>
          </cell>
          <cell r="S53">
            <v>29.253363303090886</v>
          </cell>
          <cell r="T53">
            <v>29.133352418114235</v>
          </cell>
          <cell r="U53">
            <v>28.948315023972814</v>
          </cell>
          <cell r="V53">
            <v>28.884108648373026</v>
          </cell>
          <cell r="W53">
            <v>28.717607837977237</v>
          </cell>
          <cell r="X53">
            <v>27.408414314203611</v>
          </cell>
          <cell r="AA53">
            <v>-0.91617544321247113</v>
          </cell>
        </row>
        <row r="54">
          <cell r="B54" t="str">
            <v>A3. Selected variables are consistent with market forecast in 2005-09</v>
          </cell>
          <cell r="S54">
            <v>29.253363303090886</v>
          </cell>
          <cell r="T54">
            <v>29.133352418114235</v>
          </cell>
          <cell r="U54">
            <v>28.948315023972814</v>
          </cell>
          <cell r="V54">
            <v>28.884108648373026</v>
          </cell>
          <cell r="W54">
            <v>28.717607837977237</v>
          </cell>
          <cell r="X54">
            <v>27.408414314203611</v>
          </cell>
          <cell r="AA54">
            <v>-0.91617544321247113</v>
          </cell>
        </row>
        <row r="56">
          <cell r="B56" t="str">
            <v>B. Bound Tests</v>
          </cell>
          <cell r="S56">
            <v>38.362436203717643</v>
          </cell>
          <cell r="T56">
            <v>38.527900116837472</v>
          </cell>
          <cell r="U56">
            <v>38.387419038301594</v>
          </cell>
          <cell r="V56">
            <v>37.16681898699688</v>
          </cell>
          <cell r="W56">
            <v>36.032126332955464</v>
          </cell>
          <cell r="X56">
            <v>35.114974340195531</v>
          </cell>
          <cell r="AA56">
            <v>-1.6813520341400905</v>
          </cell>
        </row>
        <row r="57">
          <cell r="B57" t="str">
            <v>B2. Real GDP growth is at baseline minus one-half standard deviations</v>
          </cell>
          <cell r="S57">
            <v>38.362436203717643</v>
          </cell>
          <cell r="T57">
            <v>38.883882918112946</v>
          </cell>
          <cell r="U57">
            <v>39.092278481420763</v>
          </cell>
          <cell r="V57">
            <v>38.185953657929879</v>
          </cell>
          <cell r="W57">
            <v>37.340634172405345</v>
          </cell>
          <cell r="X57">
            <v>36.698769476919189</v>
          </cell>
          <cell r="AA57">
            <v>-1.4406636974909182</v>
          </cell>
        </row>
        <row r="58">
          <cell r="B58" t="str">
            <v>B1. Nominal interest rate is at historical average plus two standard deviations in 2005 and 2006</v>
          </cell>
          <cell r="S58">
            <v>29.253363303090886</v>
          </cell>
          <cell r="T58">
            <v>29.704002647906499</v>
          </cell>
          <cell r="U58">
            <v>29.890545158038439</v>
          </cell>
          <cell r="V58">
            <v>29.855246405014988</v>
          </cell>
          <cell r="W58">
            <v>29.71606277094461</v>
          </cell>
          <cell r="X58">
            <v>28.432207609630289</v>
          </cell>
          <cell r="AA58">
            <v>-0.8901940546225714</v>
          </cell>
        </row>
        <row r="59">
          <cell r="B59" t="str">
            <v>B2. Real GDP growth is at historical average minus two standard deviations in 2005 and 2006</v>
          </cell>
          <cell r="S59">
            <v>29.253363303090886</v>
          </cell>
          <cell r="T59">
            <v>31.736189573570137</v>
          </cell>
          <cell r="U59">
            <v>34.462679576988535</v>
          </cell>
          <cell r="V59">
            <v>34.221274766587449</v>
          </cell>
          <cell r="W59">
            <v>33.838162074880437</v>
          </cell>
          <cell r="X59">
            <v>32.091298341321917</v>
          </cell>
          <cell r="AA59">
            <v>-1.118068802688537</v>
          </cell>
        </row>
        <row r="60">
          <cell r="B60" t="str">
            <v>B3. Change in US dollar GDP deflator is at historical average minus two standard deviations in 2005 and 2006</v>
          </cell>
          <cell r="S60">
            <v>29.253363303090886</v>
          </cell>
          <cell r="T60">
            <v>36.013663384280235</v>
          </cell>
          <cell r="U60">
            <v>44.082226176980647</v>
          </cell>
          <cell r="V60">
            <v>43.401931843078515</v>
          </cell>
          <cell r="W60">
            <v>42.499895372162698</v>
          </cell>
          <cell r="X60">
            <v>39.769998793420612</v>
          </cell>
          <cell r="AA60">
            <v>-1.6028733639031496</v>
          </cell>
        </row>
        <row r="61">
          <cell r="B61" t="str">
            <v xml:space="preserve">B4. Non-interest current account is at historical average minus two standard deviations in 2005 and 2006 </v>
          </cell>
          <cell r="S61">
            <v>29.253363303090886</v>
          </cell>
          <cell r="T61">
            <v>33.599699302647579</v>
          </cell>
          <cell r="U61">
            <v>38.091750531320457</v>
          </cell>
          <cell r="V61">
            <v>38.308064777107489</v>
          </cell>
          <cell r="W61">
            <v>38.406650839805536</v>
          </cell>
          <cell r="X61">
            <v>37.343341707362917</v>
          </cell>
          <cell r="AA61">
            <v>-0.66405110291139724</v>
          </cell>
        </row>
        <row r="62">
          <cell r="B62" t="str">
            <v>B5. Combination of 2-5 using one standard deviation shocks</v>
          </cell>
          <cell r="S62">
            <v>29.253363303090886</v>
          </cell>
          <cell r="T62">
            <v>35.809282808825124</v>
          </cell>
          <cell r="U62">
            <v>43.409809955313449</v>
          </cell>
          <cell r="V62">
            <v>43.455457560019831</v>
          </cell>
          <cell r="W62">
            <v>43.35567115596416</v>
          </cell>
          <cell r="X62">
            <v>41.703582643317446</v>
          </cell>
          <cell r="AA62">
            <v>-1.1183612642318437</v>
          </cell>
        </row>
        <row r="63">
          <cell r="B63" t="str">
            <v>B6. One time 30 percent nominal depreciation in 2005</v>
          </cell>
          <cell r="S63">
            <v>29.253363303090886</v>
          </cell>
          <cell r="T63">
            <v>39.3894773083166</v>
          </cell>
          <cell r="U63">
            <v>38.771116463025848</v>
          </cell>
          <cell r="V63">
            <v>38.304444566770002</v>
          </cell>
          <cell r="W63">
            <v>37.657724686058124</v>
          </cell>
          <cell r="X63">
            <v>35.422032844214542</v>
          </cell>
          <cell r="AA63">
            <v>-1.3645275524051657</v>
          </cell>
        </row>
        <row r="64">
          <cell r="B64" t="str">
            <v>g = real GDP growth rate, e = nominal appreciation (increase in dollar value of domestic currency), and a = share of domestic-currency denominated debt in total external debt.</v>
          </cell>
        </row>
        <row r="65">
          <cell r="B65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6">
          <cell r="B66" t="str">
            <v xml:space="preserve">1/ Derived as [r - g - r(1+g) + ea(1+r)]/(1+g+r+gr) times previous period debt stock, with r = nominal effective interest rate on external debt; r = change in domestic GDP deflator in US dollar terms, </v>
          </cell>
        </row>
        <row r="67">
          <cell r="B67" t="str">
            <v>g = real GDP growth rate, e = nominal appreciation (increase in dollar value of domestic currency), and a = share of domestic-currency denominated debt in total external debt.</v>
          </cell>
        </row>
        <row r="68">
          <cell r="B68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9">
          <cell r="B69" t="str">
            <v xml:space="preserve">and rising inflation (based on GDP deflator). </v>
          </cell>
        </row>
        <row r="70">
          <cell r="B70" t="str">
            <v xml:space="preserve">3/ Defined as current account deficit, plus amortization on medium- and long-term debt, plus short-term debt at end of previous period. </v>
          </cell>
        </row>
        <row r="71">
          <cell r="B71" t="str">
            <v>4/ The key variables include real GDP growth; nominal interest rate; dollar deflator growth; and both non-interest current account and non-debt inflows in percent of GDP.</v>
          </cell>
        </row>
        <row r="72">
          <cell r="B72" t="str">
            <v xml:space="preserve">5/ The implied change in other key variables under this scenario is discussed in the text. </v>
          </cell>
        </row>
        <row r="73">
          <cell r="B73" t="str">
            <v xml:space="preserve">6/ Long-run, constant balance that stabilizes the debt ratio assuming that key variables (real GDP growth, nominal interest rate, dollar deflator growth, and both non-interest current account and non-debt inflows in percent of GDP) remain </v>
          </cell>
        </row>
      </sheetData>
      <sheetData sheetId="3">
        <row r="3">
          <cell r="B3" t="str">
            <v>External Debt Sustainability Framework, 2000-2010</v>
          </cell>
        </row>
      </sheetData>
      <sheetData sheetId="4" refreshError="1">
        <row r="2">
          <cell r="B2" t="str">
            <v xml:space="preserve">Table --. Country: External Sustainability Framework--Gross External Financing Need, 1999-2009 </v>
          </cell>
        </row>
        <row r="7">
          <cell r="F7" t="str">
            <v xml:space="preserve">Actual </v>
          </cell>
          <cell r="O7" t="str">
            <v>Projections</v>
          </cell>
        </row>
        <row r="8">
          <cell r="C8">
            <v>1993</v>
          </cell>
          <cell r="D8">
            <v>1994</v>
          </cell>
          <cell r="E8">
            <v>1995</v>
          </cell>
          <cell r="F8">
            <v>1996</v>
          </cell>
          <cell r="G8">
            <v>1997</v>
          </cell>
          <cell r="H8">
            <v>1998</v>
          </cell>
          <cell r="I8">
            <v>1999</v>
          </cell>
          <cell r="J8">
            <v>2000</v>
          </cell>
          <cell r="K8">
            <v>2001</v>
          </cell>
          <cell r="L8">
            <v>2002</v>
          </cell>
          <cell r="M8">
            <v>2003</v>
          </cell>
          <cell r="O8">
            <v>2004</v>
          </cell>
          <cell r="P8">
            <v>2005</v>
          </cell>
          <cell r="Q8">
            <v>2006</v>
          </cell>
          <cell r="R8">
            <v>2007</v>
          </cell>
          <cell r="S8">
            <v>2008</v>
          </cell>
          <cell r="T8">
            <v>2009</v>
          </cell>
        </row>
        <row r="10">
          <cell r="C10" t="str">
            <v>I. Baseline Projections</v>
          </cell>
        </row>
        <row r="12">
          <cell r="B12" t="str">
            <v>Gross external financing need in billions of U.S. dollars 1/</v>
          </cell>
          <cell r="D12">
            <v>49.809402258051044</v>
          </cell>
          <cell r="E12">
            <v>56.037830081692292</v>
          </cell>
          <cell r="F12">
            <v>36.7023598165907</v>
          </cell>
          <cell r="G12">
            <v>56.411010005177815</v>
          </cell>
          <cell r="H12">
            <v>66.614535826162111</v>
          </cell>
          <cell r="I12">
            <v>61.194110095710101</v>
          </cell>
          <cell r="J12">
            <v>59.862534310445099</v>
          </cell>
          <cell r="K12">
            <v>70.750282676462206</v>
          </cell>
          <cell r="L12">
            <v>68.878287470992504</v>
          </cell>
          <cell r="M12">
            <v>51.2728470236246</v>
          </cell>
          <cell r="O12">
            <v>50.321172660215296</v>
          </cell>
          <cell r="P12">
            <v>59.613123117101296</v>
          </cell>
          <cell r="Q12">
            <v>58.859856831764588</v>
          </cell>
          <cell r="R12">
            <v>63.627538241590493</v>
          </cell>
          <cell r="S12">
            <v>69.432686897588894</v>
          </cell>
          <cell r="T12">
            <v>71.815156457356608</v>
          </cell>
        </row>
        <row r="13">
          <cell r="B13" t="str">
            <v>in percent of GDP</v>
          </cell>
          <cell r="D13">
            <v>12.352205104915861</v>
          </cell>
          <cell r="E13">
            <v>13.317814734823841</v>
          </cell>
          <cell r="F13">
            <v>12.824730377479504</v>
          </cell>
          <cell r="G13">
            <v>16.974041737340691</v>
          </cell>
          <cell r="H13">
            <v>16.617475335934021</v>
          </cell>
          <cell r="I13">
            <v>14.53993406613149</v>
          </cell>
          <cell r="J13">
            <v>12.44318087259445</v>
          </cell>
          <cell r="K13">
            <v>12.169018906842885</v>
          </cell>
          <cell r="L13">
            <v>11.036397285224206</v>
          </cell>
          <cell r="M13">
            <v>7.9922892008963773</v>
          </cell>
          <cell r="O13">
            <v>8.2041276717685676</v>
          </cell>
          <cell r="P13">
            <v>9.2627760685273088</v>
          </cell>
          <cell r="Q13">
            <v>8.6458369770439347</v>
          </cell>
          <cell r="R13">
            <v>8.8567286456715255</v>
          </cell>
          <cell r="S13">
            <v>9.1503959540788422</v>
          </cell>
          <cell r="T13">
            <v>8.9550049182362361</v>
          </cell>
        </row>
        <row r="15">
          <cell r="C15" t="str">
            <v>II. Stress Tests</v>
          </cell>
        </row>
        <row r="16">
          <cell r="B16" t="str">
            <v>Gross external financing need in billions of U.S. dollars 2/</v>
          </cell>
        </row>
        <row r="18">
          <cell r="B18" t="str">
            <v>A. Alternative Scenarios</v>
          </cell>
        </row>
        <row r="20">
          <cell r="B20" t="str">
            <v>A1. Key variables are at their historical averages in 2005-09 3/</v>
          </cell>
          <cell r="O20">
            <v>50.321172660215296</v>
          </cell>
          <cell r="P20">
            <v>53.614978975812178</v>
          </cell>
          <cell r="Q20">
            <v>48.519076320631683</v>
          </cell>
          <cell r="R20">
            <v>48.349226534054132</v>
          </cell>
          <cell r="S20">
            <v>48.022174333995778</v>
          </cell>
          <cell r="T20">
            <v>44.812138524650564</v>
          </cell>
        </row>
        <row r="21">
          <cell r="B21" t="str">
            <v>A2. Country-specific shock in 2005, with reduction in GDP growth (relative to baseline) of one standard deviation 4/</v>
          </cell>
          <cell r="O21">
            <v>50.321172660215296</v>
          </cell>
          <cell r="P21">
            <v>59.613123117101296</v>
          </cell>
          <cell r="Q21">
            <v>58.859856831764588</v>
          </cell>
          <cell r="R21">
            <v>63.627538241590493</v>
          </cell>
          <cell r="S21">
            <v>69.432686897588894</v>
          </cell>
          <cell r="T21">
            <v>71.815156457356608</v>
          </cell>
        </row>
        <row r="22">
          <cell r="B22" t="str">
            <v>A3. Selected variables are consistent with market forecast in 2005-09</v>
          </cell>
          <cell r="O22">
            <v>50.321172660215296</v>
          </cell>
          <cell r="P22">
            <v>59.613123117101296</v>
          </cell>
          <cell r="Q22">
            <v>58.859856831764596</v>
          </cell>
          <cell r="R22">
            <v>63.627538241590493</v>
          </cell>
          <cell r="S22">
            <v>69.432686897588894</v>
          </cell>
          <cell r="T22">
            <v>71.815156457356608</v>
          </cell>
        </row>
        <row r="24">
          <cell r="B24" t="str">
            <v>B. Bound Tests</v>
          </cell>
        </row>
        <row r="26">
          <cell r="B26" t="str">
            <v>B1. Nominal interest rate is at historical average plus two standard deviations in 2005 and 2006</v>
          </cell>
          <cell r="O26">
            <v>50.321172660215296</v>
          </cell>
          <cell r="P26">
            <v>63.807471476911402</v>
          </cell>
          <cell r="Q26">
            <v>62.631525868192668</v>
          </cell>
          <cell r="R26">
            <v>65.541551916763524</v>
          </cell>
          <cell r="S26">
            <v>71.579935642334249</v>
          </cell>
          <cell r="T26">
            <v>74.162484465421301</v>
          </cell>
        </row>
        <row r="27">
          <cell r="B27" t="str">
            <v>B2. Real GDP growth is at historical average minus two standard deviations in 2005 and 2006</v>
          </cell>
          <cell r="O27">
            <v>50.321172660215296</v>
          </cell>
          <cell r="P27">
            <v>59.073977492886215</v>
          </cell>
          <cell r="Q27">
            <v>57.735389559157248</v>
          </cell>
          <cell r="R27">
            <v>62.154922848749564</v>
          </cell>
          <cell r="S27">
            <v>67.442559681399828</v>
          </cell>
          <cell r="T27">
            <v>69.418177881679171</v>
          </cell>
        </row>
        <row r="28">
          <cell r="B28" t="str">
            <v>B3. Change in US dollar GDP deflator is at historical average minus two standard deviations in 2005 and 2006</v>
          </cell>
          <cell r="O28">
            <v>50.321172660215296</v>
          </cell>
          <cell r="P28">
            <v>57.690048490344658</v>
          </cell>
          <cell r="Q28">
            <v>54.589534705932031</v>
          </cell>
          <cell r="R28">
            <v>57.639904274965708</v>
          </cell>
          <cell r="S28">
            <v>61.935327759582286</v>
          </cell>
          <cell r="T28">
            <v>63.10828202814843</v>
          </cell>
        </row>
        <row r="29">
          <cell r="B29" t="str">
            <v xml:space="preserve">B4. Non-interest current account is at historical average minus two standard deviations in 2005 and 2006 </v>
          </cell>
          <cell r="O29">
            <v>50.321172660215296</v>
          </cell>
          <cell r="P29">
            <v>92.393560373466798</v>
          </cell>
          <cell r="Q29">
            <v>101.79251990416891</v>
          </cell>
          <cell r="R29">
            <v>82.201196593624346</v>
          </cell>
          <cell r="S29">
            <v>90.26966685183514</v>
          </cell>
          <cell r="T29">
            <v>94.59371286344529</v>
          </cell>
        </row>
        <row r="30">
          <cell r="B30" t="str">
            <v>B5. Combination of 2-5 using one standard deviation shocks</v>
          </cell>
          <cell r="O30">
            <v>50.321172660215296</v>
          </cell>
          <cell r="P30">
            <v>72.869531035305542</v>
          </cell>
          <cell r="Q30">
            <v>72.401973973458126</v>
          </cell>
          <cell r="R30">
            <v>70.116659522935862</v>
          </cell>
          <cell r="S30">
            <v>76.712549997109079</v>
          </cell>
          <cell r="T30">
            <v>79.77335253976112</v>
          </cell>
        </row>
        <row r="31">
          <cell r="B31" t="str">
            <v>B6. One time 30 percent nominal depreciation in 2005</v>
          </cell>
          <cell r="O31">
            <v>50.321172660215296</v>
          </cell>
          <cell r="P31">
            <v>57.018173262687512</v>
          </cell>
          <cell r="Q31">
            <v>55.123478143086658</v>
          </cell>
          <cell r="R31">
            <v>59.073526614583841</v>
          </cell>
          <cell r="S31">
            <v>63.737256369404172</v>
          </cell>
          <cell r="T31">
            <v>65.20491667427163</v>
          </cell>
        </row>
        <row r="32">
          <cell r="B32" t="str">
            <v>Gross external financing need in percent of GDP 2/</v>
          </cell>
        </row>
        <row r="33">
          <cell r="B33" t="str">
            <v>Gross external financing need in percent of GDP 2/</v>
          </cell>
        </row>
        <row r="34">
          <cell r="B34" t="str">
            <v>A. Alternative Scenarios</v>
          </cell>
        </row>
        <row r="35">
          <cell r="B35" t="str">
            <v>A. Alternative Scenarios</v>
          </cell>
        </row>
        <row r="36">
          <cell r="B36" t="str">
            <v>A1. Key variables are at their historical averages in 2006-10 3/</v>
          </cell>
          <cell r="O36">
            <v>14.920185054561713</v>
          </cell>
          <cell r="P36">
            <v>13.858381744658772</v>
          </cell>
          <cell r="Q36">
            <v>13.427138370155225</v>
          </cell>
          <cell r="R36">
            <v>13.867381056961539</v>
          </cell>
          <cell r="S36">
            <v>13.660136680554141</v>
          </cell>
          <cell r="T36">
            <v>13.806678880115783</v>
          </cell>
        </row>
        <row r="37">
          <cell r="B37" t="str">
            <v>A1. Key variables are at their historical averages in 2005-09 3/</v>
          </cell>
          <cell r="O37">
            <v>8.2041276717685676</v>
          </cell>
          <cell r="P37">
            <v>8.1935791640075006</v>
          </cell>
          <cell r="Q37">
            <v>6.9503375254535458</v>
          </cell>
          <cell r="R37">
            <v>6.4921531900926217</v>
          </cell>
          <cell r="S37">
            <v>6.0443124337491634</v>
          </cell>
          <cell r="T37">
            <v>5.2869671499192732</v>
          </cell>
        </row>
        <row r="38">
          <cell r="B38" t="str">
            <v>A2. Country-specific shock in 2005, with reduction in GDP growth (relative to baseline) of one standard deviation 4/</v>
          </cell>
          <cell r="O38">
            <v>8.2041276717685676</v>
          </cell>
          <cell r="P38">
            <v>9.2627760685273088</v>
          </cell>
          <cell r="Q38">
            <v>8.6458369770439347</v>
          </cell>
          <cell r="R38">
            <v>8.8567286456715255</v>
          </cell>
          <cell r="S38">
            <v>9.1503959540788422</v>
          </cell>
          <cell r="T38">
            <v>8.9550049182362361</v>
          </cell>
        </row>
        <row r="39">
          <cell r="B39" t="str">
            <v>A3. Selected variables are consistent with market forecast in 2005-09</v>
          </cell>
          <cell r="O39">
            <v>8.2041276717685676</v>
          </cell>
          <cell r="P39">
            <v>9.2627760685273088</v>
          </cell>
          <cell r="Q39">
            <v>8.6458369770439365</v>
          </cell>
          <cell r="R39">
            <v>8.8567286456715255</v>
          </cell>
          <cell r="S39">
            <v>9.1503959540788422</v>
          </cell>
          <cell r="T39">
            <v>8.9550049182362361</v>
          </cell>
        </row>
        <row r="40">
          <cell r="B40" t="str">
            <v>B. Bound Tests</v>
          </cell>
        </row>
        <row r="41">
          <cell r="B41" t="str">
            <v>B. Bound Tests</v>
          </cell>
        </row>
        <row r="42">
          <cell r="B42" t="str">
            <v>B1. Nominal interest rate is at baseline plus one-half standard deviations</v>
          </cell>
          <cell r="O42">
            <v>14.920185054561713</v>
          </cell>
          <cell r="P42">
            <v>14.986375647076567</v>
          </cell>
          <cell r="Q42">
            <v>15.040221906616303</v>
          </cell>
          <cell r="R42">
            <v>15.400738537142727</v>
          </cell>
          <cell r="S42">
            <v>15.271950704794987</v>
          </cell>
          <cell r="T42">
            <v>15.494868903376229</v>
          </cell>
        </row>
        <row r="43">
          <cell r="B43" t="str">
            <v>B1. Nominal interest rate is at historical average plus two standard deviations in 2005 and 2006</v>
          </cell>
          <cell r="O43">
            <v>8.2041276717685676</v>
          </cell>
          <cell r="P43">
            <v>9.9145001785692894</v>
          </cell>
          <cell r="Q43">
            <v>9.1998518417678916</v>
          </cell>
          <cell r="R43">
            <v>9.1231525906110029</v>
          </cell>
          <cell r="S43">
            <v>9.4333776029857788</v>
          </cell>
          <cell r="T43">
            <v>9.2477054412715756</v>
          </cell>
        </row>
        <row r="44">
          <cell r="B44" t="str">
            <v>B2. Real GDP growth is at historical average minus two standard deviations in 2005 and 2006</v>
          </cell>
          <cell r="O44">
            <v>8.2041276717685676</v>
          </cell>
          <cell r="P44">
            <v>10.024350992023594</v>
          </cell>
          <cell r="Q44">
            <v>10.168309851611522</v>
          </cell>
          <cell r="R44">
            <v>10.37343476568657</v>
          </cell>
          <cell r="S44">
            <v>10.656848467934763</v>
          </cell>
          <cell r="T44">
            <v>10.378671304018617</v>
          </cell>
        </row>
        <row r="45">
          <cell r="B45" t="str">
            <v>B3. Change in US dollar GDP deflator is at historical average minus two standard deviations in 2005 and 2006</v>
          </cell>
          <cell r="O45">
            <v>8.2041276717685676</v>
          </cell>
          <cell r="P45">
            <v>11.395561636504382</v>
          </cell>
          <cell r="Q45">
            <v>12.995712328255998</v>
          </cell>
          <cell r="R45">
            <v>13.003322232226216</v>
          </cell>
          <cell r="S45">
            <v>13.22870132760251</v>
          </cell>
          <cell r="T45">
            <v>12.753780291468731</v>
          </cell>
        </row>
        <row r="46">
          <cell r="B46" t="str">
            <v xml:space="preserve">B4. Non-interest current account is at historical average minus two standard deviations in 2005 and 2006 </v>
          </cell>
          <cell r="O46">
            <v>8.2041276717685676</v>
          </cell>
          <cell r="P46">
            <v>14.356249348524249</v>
          </cell>
          <cell r="Q46">
            <v>14.952152110893266</v>
          </cell>
          <cell r="R46">
            <v>11.442116302141422</v>
          </cell>
          <cell r="S46">
            <v>11.896460172359554</v>
          </cell>
          <cell r="T46">
            <v>11.795381444714586</v>
          </cell>
        </row>
        <row r="47">
          <cell r="B47" t="str">
            <v>B5. Combination of 2-5 using one standard deviation shocks</v>
          </cell>
          <cell r="O47">
            <v>8.2041276717685676</v>
          </cell>
          <cell r="P47">
            <v>13.10487739471159</v>
          </cell>
          <cell r="Q47">
            <v>14.362919460234016</v>
          </cell>
          <cell r="R47">
            <v>13.181168530884982</v>
          </cell>
          <cell r="S47">
            <v>13.653588569147518</v>
          </cell>
          <cell r="T47">
            <v>13.434207097844322</v>
          </cell>
        </row>
        <row r="48">
          <cell r="B48" t="str">
            <v>B6. One time 30 percent nominal depreciation in 2005</v>
          </cell>
          <cell r="O48">
            <v>8.2041276717685676</v>
          </cell>
          <cell r="P48">
            <v>12.442009573634891</v>
          </cell>
          <cell r="Q48">
            <v>11.371097816658212</v>
          </cell>
          <cell r="R48">
            <v>11.547794815153054</v>
          </cell>
          <cell r="S48">
            <v>11.796338387555528</v>
          </cell>
          <cell r="T48">
            <v>11.418472332154074</v>
          </cell>
        </row>
        <row r="49">
          <cell r="B49" t="str">
            <v xml:space="preserve">1/ Defined as non-interest current account deficit, plus interest and amortization on medium- and long-term debt, plus short-term debt at end of previous period. </v>
          </cell>
        </row>
        <row r="50">
          <cell r="B50" t="str">
            <v>2/ Gross external financing under the stress-test scenarios is derived by assuming the same ratio of short-term to total debt as in the baseline scenario and the same average maturity on medium- and long term</v>
          </cell>
        </row>
        <row r="51">
          <cell r="B51" t="str">
            <v xml:space="preserve">1/ Defined as non-interest current account deficit, plus interest and amortization on medium- and long-term debt, plus short-term debt at end of previous period. </v>
          </cell>
        </row>
        <row r="52">
          <cell r="B52" t="str">
            <v>2/ Gross external financing under the stress-test scenarios is derived by assuming the same ratio of short-term to total debt as in the baseline scenario and the same average maturity on medium- and long term</v>
          </cell>
        </row>
        <row r="53">
          <cell r="B53" t="str">
            <v>debt. Interest expenditures are derived by applying the respective interest rate to the previous period debt stock under each alternative scenario.</v>
          </cell>
        </row>
      </sheetData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old"/>
      <sheetName val="Contents"/>
      <sheetName val="Basic Data"/>
      <sheetName val="Tab1"/>
      <sheetName val="tab2"/>
      <sheetName val="Tab3old "/>
      <sheetName val="Tab3"/>
      <sheetName val="Tab5old"/>
      <sheetName val="tab4"/>
      <sheetName val="tab4 (1)"/>
      <sheetName val="Tab5"/>
      <sheetName val="Tab6"/>
      <sheetName val="Tab6(1)"/>
      <sheetName val="tab7"/>
      <sheetName val="Tab7(1)"/>
      <sheetName val="tab8"/>
      <sheetName val="tab9"/>
      <sheetName val="Tab10"/>
      <sheetName val="Tab11"/>
      <sheetName val="tab12"/>
      <sheetName val="tab13"/>
      <sheetName val="tab14"/>
      <sheetName val="tab15"/>
      <sheetName val="Tab26(1997)"/>
      <sheetName val="Tab16_1998"/>
      <sheetName val="Tab16_1999"/>
      <sheetName val="Tab16_2000"/>
      <sheetName val="Tab16_2001 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4 (1)"/>
      <sheetName val="Tab44 (2)"/>
      <sheetName val="tab20 "/>
      <sheetName val="tab67"/>
      <sheetName val="tabY"/>
      <sheetName val="Table19 (1995)"/>
      <sheetName val="DO NOT PRINT"/>
      <sheetName val="DONOT PRINT"/>
      <sheetName val="tab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indexed="50"/>
    <pageSetUpPr fitToPage="1"/>
  </sheetPr>
  <dimension ref="A1:X19"/>
  <sheetViews>
    <sheetView showGridLines="0" showOutlineSymbols="0" zoomScaleNormal="100" zoomScaleSheetLayoutView="130" workbookViewId="0">
      <selection activeCell="H14" sqref="H14"/>
    </sheetView>
  </sheetViews>
  <sheetFormatPr defaultColWidth="9.33203125" defaultRowHeight="12.75"/>
  <cols>
    <col min="1" max="1" width="8.83203125" style="1" customWidth="1"/>
    <col min="2" max="2" width="24.83203125" style="5" customWidth="1"/>
    <col min="3" max="3" width="15.83203125" style="5" customWidth="1"/>
    <col min="4" max="4" width="33.5" style="5" customWidth="1"/>
    <col min="5" max="5" width="17.6640625" style="5" customWidth="1"/>
    <col min="6" max="6" width="28.1640625" style="5" customWidth="1"/>
    <col min="7" max="7" width="17.1640625" style="5" customWidth="1"/>
    <col min="8" max="8" width="6.6640625" style="5" customWidth="1"/>
    <col min="9" max="9" width="11.33203125" style="5" customWidth="1"/>
    <col min="10" max="10" width="52.1640625" style="5" customWidth="1"/>
    <col min="11" max="11" width="15.1640625" style="5" customWidth="1"/>
    <col min="12" max="12" width="8" style="5" customWidth="1"/>
    <col min="13" max="13" width="10.6640625" style="5" customWidth="1"/>
    <col min="14" max="17" width="7.6640625" style="5" customWidth="1"/>
    <col min="18" max="18" width="9" style="5" customWidth="1"/>
    <col min="19" max="20" width="7.6640625" style="5" customWidth="1"/>
    <col min="21" max="22" width="7.1640625" style="5" customWidth="1"/>
    <col min="23" max="24" width="9.33203125" style="5"/>
    <col min="25" max="16384" width="9.33203125" style="1"/>
  </cols>
  <sheetData>
    <row r="1" spans="1:24" s="37" customFormat="1" ht="14.1" customHeight="1">
      <c r="A1" s="35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s="37" customFormat="1" ht="14.1" customHeight="1">
      <c r="A2" s="38" t="s">
        <v>1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36"/>
      <c r="X2" s="36"/>
    </row>
    <row r="3" spans="1:24" s="37" customFormat="1" ht="14.1" customHeight="1" thickBot="1">
      <c r="A3" s="34" t="s">
        <v>2</v>
      </c>
      <c r="B3" s="39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36"/>
      <c r="X3" s="36"/>
    </row>
    <row r="4" spans="1:24" ht="21.75" customHeight="1" thickTop="1">
      <c r="A4" s="34"/>
      <c r="B4" s="123" t="str">
        <f>IF(A1=1,"ЦІНИ","PRICES")</f>
        <v>ЦІНИ</v>
      </c>
      <c r="C4" s="74"/>
      <c r="D4" s="134"/>
      <c r="E4" s="75"/>
      <c r="F4" s="75"/>
      <c r="G4" s="75"/>
      <c r="H4" s="130"/>
      <c r="I4" s="75"/>
      <c r="J4" s="75"/>
      <c r="K4" s="22"/>
      <c r="L4" s="22"/>
      <c r="M4" s="133"/>
      <c r="N4" s="22"/>
      <c r="O4" s="22"/>
      <c r="P4" s="22"/>
      <c r="Q4" s="22"/>
      <c r="R4" s="132"/>
      <c r="S4" s="22"/>
      <c r="T4" s="22"/>
      <c r="U4" s="22"/>
      <c r="V4" s="22"/>
    </row>
    <row r="5" spans="1:24" ht="21" customHeight="1" thickBot="1">
      <c r="A5" s="34"/>
      <c r="B5" s="124"/>
      <c r="C5" s="74"/>
      <c r="D5" s="134"/>
      <c r="E5" s="76"/>
      <c r="F5" s="76"/>
      <c r="G5" s="76"/>
      <c r="H5" s="131"/>
      <c r="I5" s="76"/>
      <c r="J5" s="76"/>
      <c r="K5" s="23"/>
      <c r="L5" s="23"/>
      <c r="M5" s="133"/>
      <c r="N5" s="24"/>
      <c r="O5" s="24"/>
      <c r="P5" s="24"/>
      <c r="Q5" s="24"/>
      <c r="R5" s="132"/>
      <c r="S5" s="24"/>
      <c r="T5" s="24"/>
      <c r="U5" s="24"/>
      <c r="V5" s="24"/>
    </row>
    <row r="6" spans="1:24" ht="16.5" customHeight="1" thickTop="1">
      <c r="A6" s="2"/>
      <c r="B6" s="77"/>
      <c r="C6" s="78"/>
      <c r="D6" s="125" t="str">
        <f>IF(A1=1,"Індекс споживчих цін (зміна показника)","Consumer price indices (indicator change)")</f>
        <v>Індекс споживчих цін (зміна показника)</v>
      </c>
      <c r="E6" s="79"/>
      <c r="F6" s="135" t="str">
        <f>IF(A1=1,"Місяць","Month")</f>
        <v>Місяць</v>
      </c>
      <c r="G6" s="80"/>
      <c r="H6" s="81">
        <v>1</v>
      </c>
      <c r="I6" s="138" t="str">
        <f>IF(A1=1,"до попереднього місяця, %","to the previous month, %")</f>
        <v>до попереднього місяця, %</v>
      </c>
      <c r="J6" s="139"/>
      <c r="K6" s="25"/>
      <c r="L6" s="26"/>
      <c r="M6" s="25"/>
      <c r="N6" s="25"/>
      <c r="O6" s="26"/>
      <c r="P6" s="26"/>
      <c r="Q6" s="26"/>
      <c r="R6" s="26"/>
      <c r="S6" s="26"/>
      <c r="T6" s="27"/>
      <c r="U6" s="27"/>
      <c r="V6" s="27"/>
    </row>
    <row r="7" spans="1:24" s="2" customFormat="1" ht="22.5" customHeight="1">
      <c r="B7" s="82"/>
      <c r="C7" s="82"/>
      <c r="D7" s="126"/>
      <c r="E7" s="83"/>
      <c r="F7" s="136"/>
      <c r="G7" s="84"/>
      <c r="H7" s="85">
        <v>2</v>
      </c>
      <c r="I7" s="140" t="str">
        <f>IF(A1=1,"до грудня попереднього року, %","to December of the previous year, %")</f>
        <v>до грудня попереднього року, %</v>
      </c>
      <c r="J7" s="141"/>
      <c r="K7" s="11"/>
      <c r="L7" s="11"/>
      <c r="M7" s="12"/>
      <c r="N7" s="13"/>
      <c r="O7" s="13"/>
      <c r="P7" s="13"/>
      <c r="Q7" s="13"/>
      <c r="R7" s="12"/>
      <c r="S7" s="13"/>
      <c r="T7" s="13"/>
      <c r="U7" s="13"/>
      <c r="V7" s="13"/>
      <c r="W7" s="6"/>
      <c r="X7" s="6"/>
    </row>
    <row r="8" spans="1:24" ht="16.5" customHeight="1">
      <c r="B8" s="86"/>
      <c r="C8" s="86"/>
      <c r="D8" s="126"/>
      <c r="E8" s="87"/>
      <c r="F8" s="136"/>
      <c r="G8" s="87"/>
      <c r="H8" s="85">
        <v>3</v>
      </c>
      <c r="I8" s="140" t="str">
        <f>IF(A1=1,"до відповідного періоду попереднього року, кумулятивно, %","to соrresponding period of the previous year, cumulative, %")</f>
        <v>до відповідного періоду попереднього року, кумулятивно, %</v>
      </c>
      <c r="J8" s="141"/>
      <c r="K8" s="14"/>
      <c r="L8" s="14"/>
      <c r="M8" s="12"/>
      <c r="N8" s="3"/>
      <c r="O8" s="3"/>
      <c r="P8" s="3"/>
      <c r="Q8" s="3"/>
      <c r="R8" s="12"/>
      <c r="S8" s="3"/>
      <c r="T8" s="3"/>
      <c r="U8" s="3"/>
      <c r="V8" s="3"/>
    </row>
    <row r="9" spans="1:24" ht="21.75" customHeight="1" thickBot="1">
      <c r="B9" s="88"/>
      <c r="C9" s="88"/>
      <c r="D9" s="126"/>
      <c r="E9" s="84"/>
      <c r="F9" s="137"/>
      <c r="G9" s="84"/>
      <c r="H9" s="89">
        <v>4</v>
      </c>
      <c r="I9" s="142" t="str">
        <f>IF(A1=1,"до відповідного місяця попереднього року, %","to соrresponding month of the previous year, %")</f>
        <v>до відповідного місяця попереднього року, %</v>
      </c>
      <c r="J9" s="143"/>
      <c r="K9" s="14"/>
      <c r="L9" s="14"/>
      <c r="M9" s="12"/>
      <c r="N9" s="3"/>
      <c r="O9" s="3"/>
      <c r="P9" s="3"/>
      <c r="Q9" s="3"/>
      <c r="R9" s="12"/>
      <c r="S9" s="3"/>
      <c r="T9" s="3"/>
      <c r="U9" s="3"/>
      <c r="V9" s="3"/>
    </row>
    <row r="10" spans="1:24" ht="9.75" customHeight="1" thickTop="1">
      <c r="B10" s="88"/>
      <c r="C10" s="88"/>
      <c r="D10" s="126"/>
      <c r="E10" s="84"/>
      <c r="F10" s="90"/>
      <c r="G10" s="84"/>
      <c r="H10" s="91"/>
      <c r="I10" s="92"/>
      <c r="J10" s="92"/>
      <c r="K10" s="14"/>
      <c r="L10" s="14"/>
      <c r="M10" s="12"/>
      <c r="N10" s="3"/>
      <c r="O10" s="3"/>
      <c r="P10" s="3"/>
      <c r="Q10" s="3"/>
      <c r="R10" s="12"/>
      <c r="S10" s="3"/>
      <c r="T10" s="3"/>
      <c r="U10" s="3"/>
      <c r="V10" s="3"/>
    </row>
    <row r="11" spans="1:24" ht="4.5" customHeight="1" thickBot="1">
      <c r="B11" s="88"/>
      <c r="C11" s="88"/>
      <c r="D11" s="126"/>
      <c r="E11" s="84"/>
      <c r="F11" s="76"/>
      <c r="G11" s="84"/>
      <c r="H11" s="91"/>
      <c r="I11" s="93"/>
      <c r="J11" s="92"/>
      <c r="K11" s="14"/>
      <c r="L11" s="14"/>
      <c r="M11" s="12"/>
      <c r="N11" s="3"/>
      <c r="O11" s="3"/>
      <c r="P11" s="3"/>
      <c r="Q11" s="3"/>
      <c r="R11" s="12"/>
      <c r="S11" s="3"/>
      <c r="T11" s="3"/>
      <c r="U11" s="3"/>
      <c r="V11" s="3"/>
    </row>
    <row r="12" spans="1:24" s="2" customFormat="1" ht="33" customHeight="1" thickTop="1" thickBot="1">
      <c r="B12" s="94"/>
      <c r="C12" s="94"/>
      <c r="D12" s="126"/>
      <c r="E12" s="95"/>
      <c r="F12" s="96" t="str">
        <f>IF(A1=1,"Квартал","Quarter")</f>
        <v>Квартал</v>
      </c>
      <c r="G12" s="97"/>
      <c r="H12" s="98">
        <v>1</v>
      </c>
      <c r="I12" s="99" t="str">
        <f>IF(A1=1,"до грудня попереднього року, %","to December of the previous year, %")</f>
        <v>до грудня попереднього року, %</v>
      </c>
      <c r="J12" s="100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6"/>
      <c r="X12" s="6"/>
    </row>
    <row r="13" spans="1:24" s="2" customFormat="1" ht="16.5" customHeight="1" thickTop="1" thickBot="1">
      <c r="B13" s="94"/>
      <c r="C13" s="94"/>
      <c r="D13" s="126"/>
      <c r="E13" s="97"/>
      <c r="F13" s="76"/>
      <c r="G13" s="97"/>
      <c r="H13" s="101"/>
      <c r="I13" s="102"/>
      <c r="J13" s="103"/>
      <c r="K13" s="15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6"/>
      <c r="X13" s="6"/>
    </row>
    <row r="14" spans="1:24" s="2" customFormat="1" ht="21.75" customHeight="1" thickTop="1">
      <c r="B14" s="104"/>
      <c r="C14" s="104"/>
      <c r="D14" s="126"/>
      <c r="E14" s="97"/>
      <c r="F14" s="128" t="str">
        <f>IF(A1=1,"Рік ","Year")</f>
        <v xml:space="preserve">Рік </v>
      </c>
      <c r="G14" s="105"/>
      <c r="H14" s="106">
        <v>1</v>
      </c>
      <c r="I14" s="107" t="str">
        <f>IF(A1=1,"грудень до грудня, %","December to December  of the previous year, %")</f>
        <v>грудень до грудня, %</v>
      </c>
      <c r="J14" s="108"/>
      <c r="K14" s="31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6"/>
      <c r="X14" s="6"/>
    </row>
    <row r="15" spans="1:24" s="4" customFormat="1" ht="16.5" customHeight="1" thickBot="1">
      <c r="B15" s="104"/>
      <c r="C15" s="104"/>
      <c r="D15" s="127"/>
      <c r="E15" s="109"/>
      <c r="F15" s="129"/>
      <c r="G15" s="110"/>
      <c r="H15" s="111">
        <v>2</v>
      </c>
      <c r="I15" s="112" t="str">
        <f>IF(A1=1,"рік до попереднього року, %","Year to the previous year, %")</f>
        <v>рік до попереднього року, %</v>
      </c>
      <c r="J15" s="113"/>
      <c r="K15" s="45"/>
      <c r="L15" s="17"/>
      <c r="M15" s="18"/>
      <c r="N15" s="19"/>
      <c r="O15" s="19"/>
      <c r="P15" s="19"/>
      <c r="Q15" s="19"/>
      <c r="R15" s="20"/>
      <c r="S15" s="21"/>
      <c r="T15" s="21"/>
      <c r="U15" s="21"/>
      <c r="V15" s="21"/>
      <c r="W15" s="7"/>
      <c r="X15" s="7"/>
    </row>
    <row r="16" spans="1:24" s="4" customFormat="1" ht="15.75" customHeight="1" thickTop="1" thickBot="1">
      <c r="B16" s="114"/>
      <c r="C16" s="114"/>
      <c r="D16" s="115"/>
      <c r="E16" s="109"/>
      <c r="F16" s="109"/>
      <c r="G16" s="109"/>
      <c r="H16" s="111">
        <v>3</v>
      </c>
      <c r="I16" s="116" t="s">
        <v>3</v>
      </c>
      <c r="J16" s="117"/>
      <c r="K16" s="44"/>
      <c r="L16" s="17"/>
      <c r="M16" s="18"/>
      <c r="N16" s="19"/>
      <c r="O16" s="19"/>
      <c r="P16" s="19"/>
      <c r="Q16" s="19"/>
      <c r="R16" s="20"/>
      <c r="S16" s="21"/>
      <c r="T16" s="21"/>
      <c r="U16" s="21"/>
      <c r="V16" s="21"/>
      <c r="W16" s="7"/>
      <c r="X16" s="7"/>
    </row>
    <row r="17" spans="2:22" ht="16.5" thickTop="1">
      <c r="B17" s="9"/>
      <c r="C17" s="9"/>
      <c r="D17" s="28"/>
      <c r="E17" s="28"/>
      <c r="F17" s="28"/>
      <c r="G17" s="28"/>
      <c r="H17" s="46"/>
      <c r="I17" s="30"/>
      <c r="J17" s="43"/>
      <c r="K17" s="30"/>
      <c r="L17" s="30"/>
      <c r="M17" s="29"/>
      <c r="N17" s="30"/>
      <c r="O17" s="30"/>
      <c r="P17" s="30"/>
      <c r="Q17" s="30"/>
      <c r="R17" s="29"/>
      <c r="S17" s="30"/>
      <c r="T17" s="30"/>
      <c r="U17" s="30"/>
      <c r="V17" s="30"/>
    </row>
    <row r="18" spans="2:22" ht="15.75" customHeight="1">
      <c r="B18" s="8"/>
      <c r="C18" s="8"/>
    </row>
    <row r="19" spans="2:22">
      <c r="B19" s="10"/>
      <c r="C19" s="10"/>
    </row>
  </sheetData>
  <mergeCells count="12">
    <mergeCell ref="B4:B5"/>
    <mergeCell ref="D6:D15"/>
    <mergeCell ref="F14:F15"/>
    <mergeCell ref="H4:H5"/>
    <mergeCell ref="R4:R5"/>
    <mergeCell ref="M4:M5"/>
    <mergeCell ref="D4:D5"/>
    <mergeCell ref="F6:F9"/>
    <mergeCell ref="I6:J6"/>
    <mergeCell ref="I7:J7"/>
    <mergeCell ref="I8:J8"/>
    <mergeCell ref="I9:J9"/>
  </mergeCells>
  <phoneticPr fontId="18" type="noConversion"/>
  <hyperlinks>
    <hyperlink ref="I15" location="'рік до попереднього року'!A1" display="'рік до попереднього року'!A1"/>
    <hyperlink ref="I14" location="'грудень до грудня'!A1" display="'грудень до грудня'!A1"/>
    <hyperlink ref="H15" location="'2'!A1" display="'2'!A1"/>
    <hyperlink ref="H14" location="'1'!A1" display="'1'!A1"/>
    <hyperlink ref="H16" location="'3'!A1" display="'3'!A1"/>
  </hyperlinks>
  <pageMargins left="0.55118110236220474" right="0.11811023622047245" top="3.937007874015748E-2" bottom="7.874015748031496E-2" header="0.15748031496062992" footer="0.19685039370078741"/>
  <pageSetup paperSize="9" scale="57" orientation="landscape" horizontalDpi="4294967294" r:id="rId1"/>
  <headerFooter alignWithMargins="0">
    <oddFooter>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List Box 1">
              <controlPr defaultSize="0" autoLine="0" autoPict="0">
                <anchor moveWithCells="1">
                  <from>
                    <xdr:col>0</xdr:col>
                    <xdr:colOff>0</xdr:colOff>
                    <xdr:row>0</xdr:row>
                    <xdr:rowOff>9525</xdr:rowOff>
                  </from>
                  <to>
                    <xdr:col>1</xdr:col>
                    <xdr:colOff>9525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showGridLines="0" zoomScale="110" zoomScaleNormal="11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RowHeight="12.75"/>
  <cols>
    <col min="1" max="1" width="10.83203125" style="56" customWidth="1"/>
    <col min="2" max="2" width="48.6640625" style="57" customWidth="1"/>
    <col min="3" max="16" width="10.83203125" customWidth="1"/>
    <col min="18" max="19" width="10.83203125" customWidth="1"/>
  </cols>
  <sheetData>
    <row r="1" spans="1:21" ht="15">
      <c r="A1" s="49" t="str">
        <f>IF('0'!A1=1,"до змісту","to title")</f>
        <v>до змісту</v>
      </c>
      <c r="B1" s="50"/>
    </row>
    <row r="2" spans="1:21" ht="15.75" customHeight="1">
      <c r="A2" s="51"/>
      <c r="B2" s="51"/>
      <c r="C2" s="42">
        <v>37065</v>
      </c>
      <c r="D2" s="42">
        <v>37431</v>
      </c>
      <c r="E2" s="42">
        <v>37797</v>
      </c>
      <c r="F2" s="42">
        <v>38163</v>
      </c>
      <c r="G2" s="42">
        <v>38529</v>
      </c>
      <c r="H2" s="42">
        <v>38895</v>
      </c>
      <c r="I2" s="42">
        <v>39261</v>
      </c>
      <c r="J2" s="42">
        <v>39627</v>
      </c>
      <c r="K2" s="42">
        <v>39993</v>
      </c>
      <c r="L2" s="42">
        <v>40359</v>
      </c>
      <c r="M2" s="42">
        <v>40725</v>
      </c>
      <c r="N2" s="42">
        <v>41091</v>
      </c>
      <c r="O2" s="42">
        <v>41457</v>
      </c>
      <c r="P2" s="42">
        <v>41823</v>
      </c>
      <c r="Q2" s="42">
        <v>42189</v>
      </c>
      <c r="R2" s="42">
        <v>42555</v>
      </c>
      <c r="S2" s="42">
        <v>42920</v>
      </c>
      <c r="T2" s="42">
        <v>43285</v>
      </c>
      <c r="U2" s="42">
        <v>43650</v>
      </c>
    </row>
    <row r="3" spans="1:21" ht="32.25" customHeight="1">
      <c r="A3" s="146" t="str">
        <f>IF('0'!A1=1,"Індекс споживчих цін (грудень до грудня попереднього року, %)","Consumer price indices (December to December of the previous year, %)")</f>
        <v>Індекс споживчих цін (грудень до грудня попереднього року, %)</v>
      </c>
      <c r="B3" s="147"/>
      <c r="C3" s="59">
        <v>6.0999999999999943</v>
      </c>
      <c r="D3" s="59">
        <v>-0.59999999999999432</v>
      </c>
      <c r="E3" s="59">
        <v>8.2000000000000028</v>
      </c>
      <c r="F3" s="59">
        <v>12.299999999999997</v>
      </c>
      <c r="G3" s="59">
        <v>10.299999999999997</v>
      </c>
      <c r="H3" s="59">
        <v>11.599999999999994</v>
      </c>
      <c r="I3" s="59">
        <v>16.599999999999994</v>
      </c>
      <c r="J3" s="59">
        <v>22.299999999999997</v>
      </c>
      <c r="K3" s="59">
        <v>12.299999999999997</v>
      </c>
      <c r="L3" s="59">
        <v>9.0999999999999943</v>
      </c>
      <c r="M3" s="59">
        <v>4.5999999999999943</v>
      </c>
      <c r="N3" s="59">
        <v>-0.20000000000000284</v>
      </c>
      <c r="O3" s="59">
        <v>0.5</v>
      </c>
      <c r="P3" s="59">
        <v>24.900000000000006</v>
      </c>
      <c r="Q3" s="60">
        <v>43.300000000000011</v>
      </c>
      <c r="R3" s="60">
        <v>12.4</v>
      </c>
      <c r="S3" s="60">
        <v>13.7</v>
      </c>
      <c r="T3" s="60">
        <v>9.8000000000000007</v>
      </c>
      <c r="U3" s="60">
        <v>4.0999999999999996</v>
      </c>
    </row>
    <row r="4" spans="1:21" ht="31.5" customHeight="1">
      <c r="A4" s="144" t="str">
        <f>IF('0'!A1=1,"ТОВАРНІ ГРУПИ*","PRODUCTS GROUPS*")</f>
        <v>ТОВАРНІ ГРУПИ*</v>
      </c>
      <c r="B4" s="52" t="str">
        <f>IF('0'!A1=1,"Продукти харчування та безалкогольні напої","Food  and non-alcoholic beverages")</f>
        <v>Продукти харчування та безалкогольні напої</v>
      </c>
      <c r="C4" s="61">
        <v>8</v>
      </c>
      <c r="D4" s="61">
        <v>-2.4000000000000057</v>
      </c>
      <c r="E4" s="61">
        <v>11.099999999999994</v>
      </c>
      <c r="F4" s="61">
        <v>15.200000000000003</v>
      </c>
      <c r="G4" s="61">
        <v>10.200000000000003</v>
      </c>
      <c r="H4" s="61">
        <v>3.2000000000000028</v>
      </c>
      <c r="I4" s="61">
        <v>23.700000000000003</v>
      </c>
      <c r="J4" s="61">
        <v>24.5</v>
      </c>
      <c r="K4" s="61">
        <v>10.900000000000006</v>
      </c>
      <c r="L4" s="61">
        <v>10.599999999999994</v>
      </c>
      <c r="M4" s="61">
        <v>1.7000000000000028</v>
      </c>
      <c r="N4" s="61">
        <v>-2.2999999999999972</v>
      </c>
      <c r="O4" s="61">
        <v>-0.70000000000000284</v>
      </c>
      <c r="P4" s="61">
        <v>24.799999999999997</v>
      </c>
      <c r="Q4" s="62">
        <v>41.5</v>
      </c>
      <c r="R4" s="62">
        <v>3.3</v>
      </c>
      <c r="S4" s="62">
        <v>17.7</v>
      </c>
      <c r="T4" s="62">
        <v>7.8</v>
      </c>
      <c r="U4" s="62">
        <v>4.8</v>
      </c>
    </row>
    <row r="5" spans="1:21" ht="15.75">
      <c r="A5" s="144"/>
      <c r="B5" s="52" t="str">
        <f>IF('0'!A1=1,"Алкогольні напої, тютюнові вироби","Alcoholic beverages, tobacco")</f>
        <v>Алкогольні напої, тютюнові вироби</v>
      </c>
      <c r="C5" s="61">
        <v>2</v>
      </c>
      <c r="D5" s="61">
        <v>0.70000000000000284</v>
      </c>
      <c r="E5" s="61">
        <v>4.2999999999999972</v>
      </c>
      <c r="F5" s="61">
        <v>4.5999999999999943</v>
      </c>
      <c r="G5" s="61">
        <v>7.7000000000000028</v>
      </c>
      <c r="H5" s="61">
        <v>5.5</v>
      </c>
      <c r="I5" s="61">
        <v>9.5</v>
      </c>
      <c r="J5" s="61">
        <v>22.700000000000003</v>
      </c>
      <c r="K5" s="61">
        <v>38.400000000000006</v>
      </c>
      <c r="L5" s="61">
        <v>22.099999999999994</v>
      </c>
      <c r="M5" s="61">
        <v>8.7999999999999972</v>
      </c>
      <c r="N5" s="61">
        <v>7</v>
      </c>
      <c r="O5" s="61">
        <v>10.099999999999994</v>
      </c>
      <c r="P5" s="61">
        <v>25.900000000000006</v>
      </c>
      <c r="Q5" s="62">
        <v>22.700000000000003</v>
      </c>
      <c r="R5" s="62">
        <v>22.5</v>
      </c>
      <c r="S5" s="62">
        <v>20.7</v>
      </c>
      <c r="T5" s="62">
        <v>17.899999999999999</v>
      </c>
      <c r="U5" s="62">
        <v>13</v>
      </c>
    </row>
    <row r="6" spans="1:21" ht="15.75">
      <c r="A6" s="144"/>
      <c r="B6" s="52" t="str">
        <f>IF('0'!A1=1,"Одяг і взуття","Clothing and footwear")</f>
        <v>Одяг і взуття</v>
      </c>
      <c r="C6" s="61">
        <v>1.7999999999999972</v>
      </c>
      <c r="D6" s="61">
        <v>0.70000000000000284</v>
      </c>
      <c r="E6" s="61">
        <v>0.70000000000000284</v>
      </c>
      <c r="F6" s="61">
        <v>1.4000000000000057</v>
      </c>
      <c r="G6" s="61">
        <v>2.2000000000000028</v>
      </c>
      <c r="H6" s="61">
        <v>2.5</v>
      </c>
      <c r="I6" s="61">
        <v>1.9000000000000057</v>
      </c>
      <c r="J6" s="61">
        <v>4.5999999999999943</v>
      </c>
      <c r="K6" s="61">
        <v>7.5999999999999943</v>
      </c>
      <c r="L6" s="61">
        <v>2.2000000000000028</v>
      </c>
      <c r="M6" s="61">
        <v>1</v>
      </c>
      <c r="N6" s="61">
        <v>-2.2999999999999972</v>
      </c>
      <c r="O6" s="61">
        <v>-3.5</v>
      </c>
      <c r="P6" s="61">
        <v>14.5</v>
      </c>
      <c r="Q6" s="62">
        <v>35</v>
      </c>
      <c r="R6" s="62">
        <v>5.5</v>
      </c>
      <c r="S6" s="62">
        <v>0.9</v>
      </c>
      <c r="T6" s="62">
        <v>2</v>
      </c>
      <c r="U6" s="62">
        <v>-2.2999999999999998</v>
      </c>
    </row>
    <row r="7" spans="1:21" ht="31.5">
      <c r="A7" s="144"/>
      <c r="B7" s="52" t="str">
        <f>IF('0'!A1=1,"Житло, вода, електроенергія, газ та інші види палива","Housing, water,  electricity,  gas and other fuels")</f>
        <v>Житло, вода, електроенергія, газ та інші види палива</v>
      </c>
      <c r="C7" s="61">
        <v>4.5</v>
      </c>
      <c r="D7" s="61">
        <v>1.7000000000000028</v>
      </c>
      <c r="E7" s="61">
        <v>6.4000000000000057</v>
      </c>
      <c r="F7" s="61">
        <v>7.2000000000000028</v>
      </c>
      <c r="G7" s="61">
        <v>14.599999999999994</v>
      </c>
      <c r="H7" s="61">
        <v>66.5</v>
      </c>
      <c r="I7" s="61">
        <v>12.299999999999997</v>
      </c>
      <c r="J7" s="61">
        <v>28.199999999999989</v>
      </c>
      <c r="K7" s="61">
        <v>8.2000000000000028</v>
      </c>
      <c r="L7" s="61">
        <v>13.799999999999997</v>
      </c>
      <c r="M7" s="61">
        <v>11</v>
      </c>
      <c r="N7" s="61">
        <v>0.70000000000000284</v>
      </c>
      <c r="O7" s="61">
        <v>0.29999999999999716</v>
      </c>
      <c r="P7" s="61">
        <v>34.300000000000011</v>
      </c>
      <c r="Q7" s="62">
        <v>103</v>
      </c>
      <c r="R7" s="62">
        <v>47.2</v>
      </c>
      <c r="S7" s="62">
        <v>10.6</v>
      </c>
      <c r="T7" s="62">
        <v>10.6</v>
      </c>
      <c r="U7" s="62">
        <v>-1.9</v>
      </c>
    </row>
    <row r="8" spans="1:21" ht="45" customHeight="1">
      <c r="A8" s="144"/>
      <c r="B8" s="52" t="str">
        <f>IF('0'!A1=1,"Предмети домашнього вжитку, побутова техніка та поточне утримання житла","Furnishings, household equipment and routine maintenance of the house")</f>
        <v>Предмети домашнього вжитку, побутова техніка та поточне утримання житла</v>
      </c>
      <c r="C8" s="61">
        <v>1.2000000000000028</v>
      </c>
      <c r="D8" s="61">
        <v>0.70000000000000284</v>
      </c>
      <c r="E8" s="61">
        <v>2.2000000000000028</v>
      </c>
      <c r="F8" s="61">
        <v>5.2999999999999972</v>
      </c>
      <c r="G8" s="61">
        <v>2.0999999999999943</v>
      </c>
      <c r="H8" s="61">
        <v>2.5</v>
      </c>
      <c r="I8" s="61">
        <v>2.9000000000000057</v>
      </c>
      <c r="J8" s="61">
        <v>16.200000000000003</v>
      </c>
      <c r="K8" s="61">
        <v>14.299999999999997</v>
      </c>
      <c r="L8" s="61">
        <v>1.2000000000000028</v>
      </c>
      <c r="M8" s="61">
        <v>3.5</v>
      </c>
      <c r="N8" s="61">
        <v>0.5</v>
      </c>
      <c r="O8" s="61">
        <v>-0.70000000000000284</v>
      </c>
      <c r="P8" s="61">
        <v>27.900000000000006</v>
      </c>
      <c r="Q8" s="62">
        <v>36</v>
      </c>
      <c r="R8" s="62">
        <v>4.2</v>
      </c>
      <c r="S8" s="62">
        <v>3.1</v>
      </c>
      <c r="T8" s="62">
        <v>6.8</v>
      </c>
      <c r="U8" s="62">
        <v>-0.2</v>
      </c>
    </row>
    <row r="9" spans="1:21" ht="15.75">
      <c r="A9" s="144"/>
      <c r="B9" s="52" t="str">
        <f>IF('0'!A1=1,"Охорона здоров’я","Health")</f>
        <v>Охорона здоров’я</v>
      </c>
      <c r="C9" s="61">
        <v>5.5999999999999943</v>
      </c>
      <c r="D9" s="61">
        <v>3.5999999999999943</v>
      </c>
      <c r="E9" s="61">
        <v>3.5</v>
      </c>
      <c r="F9" s="61">
        <v>7.0999999999999943</v>
      </c>
      <c r="G9" s="61">
        <v>9.2000000000000028</v>
      </c>
      <c r="H9" s="61">
        <v>7.2999999999999972</v>
      </c>
      <c r="I9" s="61">
        <v>13.200000000000003</v>
      </c>
      <c r="J9" s="61">
        <v>21.900000000000006</v>
      </c>
      <c r="K9" s="61">
        <v>26.299999999999997</v>
      </c>
      <c r="L9" s="61">
        <v>5.7999999999999972</v>
      </c>
      <c r="M9" s="61">
        <v>6.4000000000000057</v>
      </c>
      <c r="N9" s="61">
        <v>2</v>
      </c>
      <c r="O9" s="61">
        <v>3</v>
      </c>
      <c r="P9" s="61">
        <v>30</v>
      </c>
      <c r="Q9" s="62">
        <v>29.099999999999994</v>
      </c>
      <c r="R9" s="62">
        <v>7.8</v>
      </c>
      <c r="S9" s="62">
        <v>7.5</v>
      </c>
      <c r="T9" s="62">
        <v>8.9</v>
      </c>
      <c r="U9" s="62">
        <v>3.8</v>
      </c>
    </row>
    <row r="10" spans="1:21" ht="15.75">
      <c r="A10" s="144"/>
      <c r="B10" s="52" t="str">
        <f>IF('0'!A1=1,"Транспорт","Transport")</f>
        <v>Транспорт</v>
      </c>
      <c r="C10" s="61">
        <v>-1.5</v>
      </c>
      <c r="D10" s="61">
        <v>6.5999999999999943</v>
      </c>
      <c r="E10" s="61">
        <v>2.4000000000000057</v>
      </c>
      <c r="F10" s="61">
        <v>17.700000000000003</v>
      </c>
      <c r="G10" s="61">
        <v>19.700000000000003</v>
      </c>
      <c r="H10" s="61">
        <v>10.400000000000006</v>
      </c>
      <c r="I10" s="61">
        <v>14.099999999999994</v>
      </c>
      <c r="J10" s="61">
        <v>22.5</v>
      </c>
      <c r="K10" s="61">
        <v>19.200000000000003</v>
      </c>
      <c r="L10" s="61">
        <v>6.5999999999999943</v>
      </c>
      <c r="M10" s="61">
        <v>20.900000000000006</v>
      </c>
      <c r="N10" s="61">
        <v>4.0999999999999943</v>
      </c>
      <c r="O10" s="61">
        <v>1.2999999999999972</v>
      </c>
      <c r="P10" s="61">
        <v>41.599999999999994</v>
      </c>
      <c r="Q10" s="62">
        <v>20.400000000000006</v>
      </c>
      <c r="R10" s="62">
        <v>11.4</v>
      </c>
      <c r="S10" s="62">
        <v>16.7</v>
      </c>
      <c r="T10" s="62">
        <v>12.9</v>
      </c>
      <c r="U10" s="62">
        <v>-2.4</v>
      </c>
    </row>
    <row r="11" spans="1:21" ht="15.75">
      <c r="A11" s="144"/>
      <c r="B11" s="52" t="str">
        <f>IF('0'!A1=1,"Зв’язок","Communication")</f>
        <v>Зв’язок</v>
      </c>
      <c r="C11" s="61">
        <v>-0.79999999999999716</v>
      </c>
      <c r="D11" s="61">
        <v>9.7999999999999972</v>
      </c>
      <c r="E11" s="61">
        <v>0</v>
      </c>
      <c r="F11" s="61">
        <v>9.9999999999994316E-2</v>
      </c>
      <c r="G11" s="61">
        <v>1.7000000000000028</v>
      </c>
      <c r="H11" s="61">
        <v>21</v>
      </c>
      <c r="I11" s="61">
        <v>-2.7999999999999972</v>
      </c>
      <c r="J11" s="61">
        <v>5</v>
      </c>
      <c r="K11" s="61">
        <v>4.2999999999999972</v>
      </c>
      <c r="L11" s="61">
        <v>-8.9000000000000057</v>
      </c>
      <c r="M11" s="61">
        <v>3.5</v>
      </c>
      <c r="N11" s="61">
        <v>1.4000000000000057</v>
      </c>
      <c r="O11" s="61">
        <v>0.70000000000000284</v>
      </c>
      <c r="P11" s="61">
        <v>2.4000000000000057</v>
      </c>
      <c r="Q11" s="62">
        <v>7</v>
      </c>
      <c r="R11" s="62">
        <v>4</v>
      </c>
      <c r="S11" s="62">
        <v>9.1</v>
      </c>
      <c r="T11" s="62">
        <v>15.1</v>
      </c>
      <c r="U11" s="62">
        <v>11.8</v>
      </c>
    </row>
    <row r="12" spans="1:21" ht="15.75">
      <c r="A12" s="144"/>
      <c r="B12" s="52" t="str">
        <f>IF('0'!A1=1,"Відпочинок і культура","Recreation and culture")</f>
        <v>Відпочинок і культура</v>
      </c>
      <c r="C12" s="61">
        <v>4.2999999999999972</v>
      </c>
      <c r="D12" s="61">
        <v>2</v>
      </c>
      <c r="E12" s="61">
        <v>1.9000000000000057</v>
      </c>
      <c r="F12" s="61">
        <v>4.5</v>
      </c>
      <c r="G12" s="61">
        <v>2.7000000000000028</v>
      </c>
      <c r="H12" s="61">
        <v>3.7000000000000028</v>
      </c>
      <c r="I12" s="61">
        <v>4.7000000000000028</v>
      </c>
      <c r="J12" s="61">
        <v>17.099999999999994</v>
      </c>
      <c r="K12" s="61">
        <v>11.799999999999997</v>
      </c>
      <c r="L12" s="61">
        <v>2.5</v>
      </c>
      <c r="M12" s="61">
        <v>3.2000000000000028</v>
      </c>
      <c r="N12" s="61">
        <v>0.20000000000000284</v>
      </c>
      <c r="O12" s="61">
        <v>-0.29999999999999716</v>
      </c>
      <c r="P12" s="61">
        <v>24.799999999999997</v>
      </c>
      <c r="Q12" s="62">
        <v>37.900000000000006</v>
      </c>
      <c r="R12" s="62">
        <v>4.5</v>
      </c>
      <c r="S12" s="62">
        <v>4.5</v>
      </c>
      <c r="T12" s="62">
        <v>4.4000000000000004</v>
      </c>
      <c r="U12" s="62">
        <v>-0.1</v>
      </c>
    </row>
    <row r="13" spans="1:21" ht="15.75">
      <c r="A13" s="144"/>
      <c r="B13" s="52" t="str">
        <f>IF('0'!A1=1,"Освіта","Education")</f>
        <v>Освіта</v>
      </c>
      <c r="C13" s="61">
        <v>10.700000000000003</v>
      </c>
      <c r="D13" s="61">
        <v>6</v>
      </c>
      <c r="E13" s="61">
        <v>7.0999999999999943</v>
      </c>
      <c r="F13" s="61">
        <v>9.4000000000000057</v>
      </c>
      <c r="G13" s="61">
        <v>18</v>
      </c>
      <c r="H13" s="61">
        <v>15.799999999999997</v>
      </c>
      <c r="I13" s="61">
        <v>15.799999999999997</v>
      </c>
      <c r="J13" s="61">
        <v>29.199999999999989</v>
      </c>
      <c r="K13" s="61">
        <v>15.099999999999994</v>
      </c>
      <c r="L13" s="61">
        <v>10.299999999999997</v>
      </c>
      <c r="M13" s="61">
        <v>5.7000000000000028</v>
      </c>
      <c r="N13" s="61">
        <v>4.4000000000000057</v>
      </c>
      <c r="O13" s="61">
        <v>2.2000000000000028</v>
      </c>
      <c r="P13" s="61">
        <v>4.7000000000000028</v>
      </c>
      <c r="Q13" s="62">
        <v>24.200000000000003</v>
      </c>
      <c r="R13" s="62">
        <v>13.7</v>
      </c>
      <c r="S13" s="62">
        <v>14.9</v>
      </c>
      <c r="T13" s="62">
        <v>13.4</v>
      </c>
      <c r="U13" s="62">
        <v>13.5</v>
      </c>
    </row>
    <row r="14" spans="1:21" ht="15.75">
      <c r="A14" s="144"/>
      <c r="B14" s="52" t="str">
        <f>IF('0'!A1=1,"Ресторани та готелі","Restaurants and hotels")</f>
        <v>Ресторани та готелі</v>
      </c>
      <c r="C14" s="61">
        <v>12.5</v>
      </c>
      <c r="D14" s="61">
        <v>8.4000000000000057</v>
      </c>
      <c r="E14" s="61">
        <v>8</v>
      </c>
      <c r="F14" s="61">
        <v>13</v>
      </c>
      <c r="G14" s="61">
        <v>18.599999999999994</v>
      </c>
      <c r="H14" s="61">
        <v>14.799999999999997</v>
      </c>
      <c r="I14" s="61">
        <v>16.5</v>
      </c>
      <c r="J14" s="61">
        <v>27.900000000000006</v>
      </c>
      <c r="K14" s="61">
        <v>10</v>
      </c>
      <c r="L14" s="61">
        <v>7.4000000000000057</v>
      </c>
      <c r="M14" s="61">
        <v>7.2000000000000028</v>
      </c>
      <c r="N14" s="61">
        <v>2.7999999999999972</v>
      </c>
      <c r="O14" s="61">
        <v>1.4000000000000057</v>
      </c>
      <c r="P14" s="61">
        <v>14</v>
      </c>
      <c r="Q14" s="62">
        <v>23.299999999999997</v>
      </c>
      <c r="R14" s="62">
        <v>11</v>
      </c>
      <c r="S14" s="62">
        <v>17.3</v>
      </c>
      <c r="T14" s="62">
        <v>13</v>
      </c>
      <c r="U14" s="62">
        <v>8.8000000000000007</v>
      </c>
    </row>
    <row r="15" spans="1:21" ht="15.75" thickBot="1">
      <c r="A15" s="145"/>
      <c r="B15" s="53" t="str">
        <f>IF('0'!A1=1,"Різні товари та послуги","Miscellaneous goods and services")</f>
        <v>Різні товари та послуги</v>
      </c>
      <c r="C15" s="63">
        <v>1.5</v>
      </c>
      <c r="D15" s="63">
        <v>2.4000000000000057</v>
      </c>
      <c r="E15" s="63">
        <v>2.2999999999999972</v>
      </c>
      <c r="F15" s="63">
        <v>6.9000000000000057</v>
      </c>
      <c r="G15" s="63">
        <v>6.2999999999999972</v>
      </c>
      <c r="H15" s="63">
        <v>6.7999999999999972</v>
      </c>
      <c r="I15" s="63">
        <v>11.400000000000006</v>
      </c>
      <c r="J15" s="63">
        <v>30.400000000000006</v>
      </c>
      <c r="K15" s="63">
        <v>19.099999999999994</v>
      </c>
      <c r="L15" s="63">
        <v>8.7000000000000028</v>
      </c>
      <c r="M15" s="63">
        <v>5.4000000000000057</v>
      </c>
      <c r="N15" s="63">
        <v>2.2000000000000028</v>
      </c>
      <c r="O15" s="63">
        <v>2.5</v>
      </c>
      <c r="P15" s="63">
        <v>24.5</v>
      </c>
      <c r="Q15" s="63">
        <v>31.400000000000006</v>
      </c>
      <c r="R15" s="63">
        <v>5.8</v>
      </c>
      <c r="S15" s="63">
        <v>7.6</v>
      </c>
      <c r="T15" s="63">
        <v>11</v>
      </c>
      <c r="U15" s="63">
        <v>7.8</v>
      </c>
    </row>
    <row r="16" spans="1:21" ht="15" customHeight="1" thickTop="1">
      <c r="A16" s="148" t="str">
        <f>IF('0'!A1=1,"РЕГІОНИ*","OBLAST*")</f>
        <v>РЕГІОНИ*</v>
      </c>
      <c r="B16" s="54" t="str">
        <f>IF('0'!A1=1,"АР Крим","AR Crimea")</f>
        <v>АР Крим</v>
      </c>
      <c r="C16" s="64">
        <v>7.2000000000000028</v>
      </c>
      <c r="D16" s="64">
        <v>-1.7000000000000028</v>
      </c>
      <c r="E16" s="64">
        <v>8.5</v>
      </c>
      <c r="F16" s="64">
        <v>10.700000000000003</v>
      </c>
      <c r="G16" s="64">
        <v>11.5</v>
      </c>
      <c r="H16" s="64">
        <v>11.5</v>
      </c>
      <c r="I16" s="64">
        <v>15.599999999999994</v>
      </c>
      <c r="J16" s="64">
        <v>23.299999999999997</v>
      </c>
      <c r="K16" s="64">
        <v>14.799999999999997</v>
      </c>
      <c r="L16" s="64">
        <v>9.5999999999999943</v>
      </c>
      <c r="M16" s="64">
        <v>6</v>
      </c>
      <c r="N16" s="64">
        <v>-1.5999999999999943</v>
      </c>
      <c r="O16" s="64">
        <v>-0.5</v>
      </c>
      <c r="P16" s="64" t="s">
        <v>0</v>
      </c>
      <c r="Q16" s="64" t="s">
        <v>0</v>
      </c>
      <c r="R16" s="64" t="s">
        <v>0</v>
      </c>
      <c r="S16" s="64" t="s">
        <v>0</v>
      </c>
      <c r="T16" s="64" t="s">
        <v>0</v>
      </c>
      <c r="U16" s="64" t="s">
        <v>0</v>
      </c>
    </row>
    <row r="17" spans="1:21" ht="15" customHeight="1">
      <c r="A17" s="148"/>
      <c r="B17" s="54" t="str">
        <f>IF('0'!A1=1,"Вінницька","Vinnytsya")</f>
        <v>Вінницька</v>
      </c>
      <c r="C17" s="64">
        <v>7</v>
      </c>
      <c r="D17" s="64">
        <v>-1.0999999999999943</v>
      </c>
      <c r="E17" s="64">
        <v>9.5999999999999943</v>
      </c>
      <c r="F17" s="64">
        <v>11.599999999999994</v>
      </c>
      <c r="G17" s="64">
        <v>10.700000000000003</v>
      </c>
      <c r="H17" s="64">
        <v>11.5</v>
      </c>
      <c r="I17" s="64">
        <v>17.799999999999997</v>
      </c>
      <c r="J17" s="64">
        <v>19.099999999999994</v>
      </c>
      <c r="K17" s="64">
        <v>11.200000000000003</v>
      </c>
      <c r="L17" s="64">
        <v>7</v>
      </c>
      <c r="M17" s="64">
        <v>2.7999999999999972</v>
      </c>
      <c r="N17" s="64">
        <v>-1</v>
      </c>
      <c r="O17" s="64">
        <v>-0.29999999999999716</v>
      </c>
      <c r="P17" s="64">
        <v>23.299999999999997</v>
      </c>
      <c r="Q17" s="64">
        <v>38.800000000000011</v>
      </c>
      <c r="R17" s="64">
        <v>10</v>
      </c>
      <c r="S17" s="64">
        <v>13</v>
      </c>
      <c r="T17" s="64">
        <v>9</v>
      </c>
      <c r="U17" s="64">
        <v>2.4000000000000057</v>
      </c>
    </row>
    <row r="18" spans="1:21" ht="15" customHeight="1">
      <c r="A18" s="148"/>
      <c r="B18" s="54" t="str">
        <f>IF('0'!A1=1,"Волинська","Volyn")</f>
        <v>Волинська</v>
      </c>
      <c r="C18" s="64">
        <v>6.2000000000000028</v>
      </c>
      <c r="D18" s="64">
        <v>-1.2000000000000028</v>
      </c>
      <c r="E18" s="64">
        <v>5.7999999999999972</v>
      </c>
      <c r="F18" s="64">
        <v>12.900000000000006</v>
      </c>
      <c r="G18" s="64">
        <v>9.0999999999999943</v>
      </c>
      <c r="H18" s="64">
        <v>9.5999999999999943</v>
      </c>
      <c r="I18" s="64">
        <v>15.099999999999994</v>
      </c>
      <c r="J18" s="64">
        <v>21.299999999999997</v>
      </c>
      <c r="K18" s="64">
        <v>10</v>
      </c>
      <c r="L18" s="64">
        <v>8.0999999999999943</v>
      </c>
      <c r="M18" s="64">
        <v>3.2000000000000028</v>
      </c>
      <c r="N18" s="64">
        <v>-1</v>
      </c>
      <c r="O18" s="64">
        <v>-0.29999999999999716</v>
      </c>
      <c r="P18" s="64">
        <v>25.900000000000006</v>
      </c>
      <c r="Q18" s="64">
        <v>43.300000000000011</v>
      </c>
      <c r="R18" s="64">
        <v>11.799999999999997</v>
      </c>
      <c r="S18" s="64">
        <v>14.599999999999994</v>
      </c>
      <c r="T18" s="64">
        <v>9.9000000000000057</v>
      </c>
      <c r="U18" s="64">
        <v>4.9000000000000057</v>
      </c>
    </row>
    <row r="19" spans="1:21" ht="15" customHeight="1">
      <c r="A19" s="148"/>
      <c r="B19" s="54" t="str">
        <f>IF('0'!A1=1,"Дніпропетровська","Dnipropetrovsk")</f>
        <v>Дніпропетровська</v>
      </c>
      <c r="C19" s="64">
        <v>6.9000000000000057</v>
      </c>
      <c r="D19" s="64">
        <v>2</v>
      </c>
      <c r="E19" s="64">
        <v>9.2999999999999972</v>
      </c>
      <c r="F19" s="64">
        <v>12.700000000000003</v>
      </c>
      <c r="G19" s="64">
        <v>8</v>
      </c>
      <c r="H19" s="64">
        <v>19.799999999999997</v>
      </c>
      <c r="I19" s="64">
        <v>14.400000000000006</v>
      </c>
      <c r="J19" s="64">
        <v>24.400000000000006</v>
      </c>
      <c r="K19" s="64">
        <v>13</v>
      </c>
      <c r="L19" s="64">
        <v>9.2999999999999972</v>
      </c>
      <c r="M19" s="64">
        <v>4.2999999999999972</v>
      </c>
      <c r="N19" s="64">
        <v>-0.29999999999999716</v>
      </c>
      <c r="O19" s="64">
        <v>0.40000000000000568</v>
      </c>
      <c r="P19" s="64">
        <v>25.700000000000003</v>
      </c>
      <c r="Q19" s="64">
        <v>42.599999999999994</v>
      </c>
      <c r="R19" s="64">
        <v>12.700000000000003</v>
      </c>
      <c r="S19" s="64">
        <v>12.799999999999997</v>
      </c>
      <c r="T19" s="64">
        <v>9.2000000000000028</v>
      </c>
      <c r="U19" s="64">
        <v>3.7000000000000028</v>
      </c>
    </row>
    <row r="20" spans="1:21" ht="15" customHeight="1">
      <c r="A20" s="148"/>
      <c r="B20" s="54" t="str">
        <f>IF('0'!A1=1,"Донецька","Donetsk")</f>
        <v>Донецька</v>
      </c>
      <c r="C20" s="64">
        <v>7.4000000000000057</v>
      </c>
      <c r="D20" s="64">
        <v>-0.5</v>
      </c>
      <c r="E20" s="64">
        <v>8.7999999999999972</v>
      </c>
      <c r="F20" s="64">
        <v>13.5</v>
      </c>
      <c r="G20" s="64">
        <v>11.900000000000006</v>
      </c>
      <c r="H20" s="64">
        <v>12.099999999999994</v>
      </c>
      <c r="I20" s="64">
        <v>13.900000000000006</v>
      </c>
      <c r="J20" s="64">
        <v>24</v>
      </c>
      <c r="K20" s="64">
        <v>13.099999999999994</v>
      </c>
      <c r="L20" s="64">
        <v>10.299999999999997</v>
      </c>
      <c r="M20" s="64">
        <v>5</v>
      </c>
      <c r="N20" s="64">
        <v>1.2999999999999972</v>
      </c>
      <c r="O20" s="64">
        <v>1.2999999999999972</v>
      </c>
      <c r="P20" s="64">
        <v>22.019999999999996</v>
      </c>
      <c r="Q20" s="64">
        <v>46.900000000000006</v>
      </c>
      <c r="R20" s="64">
        <v>11.599999999999994</v>
      </c>
      <c r="S20" s="64">
        <v>15.900000000000006</v>
      </c>
      <c r="T20" s="64">
        <v>12.299999999999997</v>
      </c>
      <c r="U20" s="64">
        <v>6</v>
      </c>
    </row>
    <row r="21" spans="1:21" ht="15" customHeight="1">
      <c r="A21" s="148"/>
      <c r="B21" s="54" t="str">
        <f>IF('0'!A1=1,"Житомирська","Zhytomyr")</f>
        <v>Житомирська</v>
      </c>
      <c r="C21" s="64">
        <v>4.2999999999999972</v>
      </c>
      <c r="D21" s="64">
        <v>-1</v>
      </c>
      <c r="E21" s="64">
        <v>8.2000000000000028</v>
      </c>
      <c r="F21" s="64">
        <v>13.299999999999997</v>
      </c>
      <c r="G21" s="64">
        <v>10.799999999999997</v>
      </c>
      <c r="H21" s="64">
        <v>10.299999999999997</v>
      </c>
      <c r="I21" s="64">
        <v>13.900000000000006</v>
      </c>
      <c r="J21" s="64">
        <v>20.799999999999997</v>
      </c>
      <c r="K21" s="64">
        <v>11.900000000000006</v>
      </c>
      <c r="L21" s="64">
        <v>8.9000000000000057</v>
      </c>
      <c r="M21" s="64">
        <v>3.9000000000000057</v>
      </c>
      <c r="N21" s="64">
        <v>-1</v>
      </c>
      <c r="O21" s="64">
        <v>-0.59999999999999432</v>
      </c>
      <c r="P21" s="64">
        <v>25.200000000000003</v>
      </c>
      <c r="Q21" s="64">
        <v>43.699999999999989</v>
      </c>
      <c r="R21" s="64">
        <v>12.599999999999994</v>
      </c>
      <c r="S21" s="64">
        <v>13</v>
      </c>
      <c r="T21" s="64">
        <v>9.0999999999999943</v>
      </c>
      <c r="U21" s="64">
        <v>3.5999999999999943</v>
      </c>
    </row>
    <row r="22" spans="1:21" ht="15" customHeight="1">
      <c r="A22" s="148"/>
      <c r="B22" s="54" t="str">
        <f>IF('0'!A1=1,"Закарпатська","Zakarpattya")</f>
        <v>Закарпатська</v>
      </c>
      <c r="C22" s="64">
        <v>3.5999999999999943</v>
      </c>
      <c r="D22" s="64">
        <v>0.90000000000000568</v>
      </c>
      <c r="E22" s="64">
        <v>6.7999999999999972</v>
      </c>
      <c r="F22" s="64">
        <v>7.7999999999999972</v>
      </c>
      <c r="G22" s="64">
        <v>11.599999999999994</v>
      </c>
      <c r="H22" s="64">
        <v>8.7000000000000028</v>
      </c>
      <c r="I22" s="64">
        <v>11.299999999999997</v>
      </c>
      <c r="J22" s="64">
        <v>15.400000000000006</v>
      </c>
      <c r="K22" s="64">
        <v>11.799999999999997</v>
      </c>
      <c r="L22" s="64">
        <v>8.5</v>
      </c>
      <c r="M22" s="64">
        <v>3</v>
      </c>
      <c r="N22" s="64">
        <v>-1.2000000000000028</v>
      </c>
      <c r="O22" s="64">
        <v>-0.29999999999999716</v>
      </c>
      <c r="P22" s="64">
        <v>25.700000000000003</v>
      </c>
      <c r="Q22" s="64">
        <v>44</v>
      </c>
      <c r="R22" s="64">
        <v>11.700000000000003</v>
      </c>
      <c r="S22" s="64">
        <v>13.900000000000006</v>
      </c>
      <c r="T22" s="64">
        <v>12.200000000000003</v>
      </c>
      <c r="U22" s="64">
        <v>4.2999999999999972</v>
      </c>
    </row>
    <row r="23" spans="1:21" ht="15" customHeight="1">
      <c r="A23" s="148"/>
      <c r="B23" s="54" t="str">
        <f>IF('0'!A1=1,"Запорізька","Zaporizhzhya")</f>
        <v>Запорізька</v>
      </c>
      <c r="C23" s="64">
        <v>5.4000000000000057</v>
      </c>
      <c r="D23" s="64">
        <v>-1.2999999999999972</v>
      </c>
      <c r="E23" s="64">
        <v>9.9000000000000057</v>
      </c>
      <c r="F23" s="64">
        <v>12.5</v>
      </c>
      <c r="G23" s="64">
        <v>11.900000000000006</v>
      </c>
      <c r="H23" s="64">
        <v>10.299999999999997</v>
      </c>
      <c r="I23" s="64">
        <v>15.200000000000003</v>
      </c>
      <c r="J23" s="64">
        <v>23.599999999999994</v>
      </c>
      <c r="K23" s="64">
        <v>13</v>
      </c>
      <c r="L23" s="64">
        <v>9.7000000000000028</v>
      </c>
      <c r="M23" s="64">
        <v>4.5999999999999943</v>
      </c>
      <c r="N23" s="64">
        <v>-0.70000000000000284</v>
      </c>
      <c r="O23" s="64">
        <v>0.29999999999999716</v>
      </c>
      <c r="P23" s="64">
        <v>25.700000000000003</v>
      </c>
      <c r="Q23" s="64">
        <v>42.099999999999994</v>
      </c>
      <c r="R23" s="64">
        <v>12.299999999999997</v>
      </c>
      <c r="S23" s="64">
        <v>14.099999999999994</v>
      </c>
      <c r="T23" s="64">
        <v>9.2000000000000028</v>
      </c>
      <c r="U23" s="64">
        <v>3.2000000000000028</v>
      </c>
    </row>
    <row r="24" spans="1:21" ht="15" customHeight="1">
      <c r="A24" s="148"/>
      <c r="B24" s="54" t="str">
        <f>IF('0'!A1=1,"Івано-Франківська","Ivano-Frankivsk")</f>
        <v>Івано-Франківська</v>
      </c>
      <c r="C24" s="64">
        <v>7.7000000000000028</v>
      </c>
      <c r="D24" s="64">
        <v>-4.2000000000000028</v>
      </c>
      <c r="E24" s="64">
        <v>6</v>
      </c>
      <c r="F24" s="64">
        <v>9.5</v>
      </c>
      <c r="G24" s="64">
        <v>10.299999999999997</v>
      </c>
      <c r="H24" s="64">
        <v>6</v>
      </c>
      <c r="I24" s="64">
        <v>14</v>
      </c>
      <c r="J24" s="64">
        <v>21.799999999999997</v>
      </c>
      <c r="K24" s="64">
        <v>10.299999999999997</v>
      </c>
      <c r="L24" s="64">
        <v>8.2999999999999972</v>
      </c>
      <c r="M24" s="64">
        <v>2.9000000000000057</v>
      </c>
      <c r="N24" s="64">
        <v>-0.70000000000000284</v>
      </c>
      <c r="O24" s="64">
        <v>0</v>
      </c>
      <c r="P24" s="64">
        <v>25</v>
      </c>
      <c r="Q24" s="64">
        <v>43.400000000000006</v>
      </c>
      <c r="R24" s="64">
        <v>10.900000000000006</v>
      </c>
      <c r="S24" s="64">
        <v>13.700000000000003</v>
      </c>
      <c r="T24" s="64">
        <v>9.0999999999999943</v>
      </c>
      <c r="U24" s="64">
        <v>4.5</v>
      </c>
    </row>
    <row r="25" spans="1:21" ht="15" customHeight="1">
      <c r="A25" s="148"/>
      <c r="B25" s="54" t="str">
        <f>IF('0'!A1=1,"Київська","Kyiv")</f>
        <v>Київська</v>
      </c>
      <c r="C25" s="64">
        <v>7.2999999999999972</v>
      </c>
      <c r="D25" s="64">
        <v>-1.2999999999999972</v>
      </c>
      <c r="E25" s="64">
        <v>8.2000000000000028</v>
      </c>
      <c r="F25" s="64">
        <v>12.900000000000006</v>
      </c>
      <c r="G25" s="64">
        <v>12.599999999999994</v>
      </c>
      <c r="H25" s="64">
        <v>11.700000000000003</v>
      </c>
      <c r="I25" s="64">
        <v>14.299999999999997</v>
      </c>
      <c r="J25" s="64">
        <v>25.599999999999994</v>
      </c>
      <c r="K25" s="64">
        <v>9.5</v>
      </c>
      <c r="L25" s="64">
        <v>7.9000000000000057</v>
      </c>
      <c r="M25" s="64">
        <v>3.9000000000000057</v>
      </c>
      <c r="N25" s="64">
        <v>-0.90000000000000568</v>
      </c>
      <c r="O25" s="64">
        <v>-9.9999999999994316E-2</v>
      </c>
      <c r="P25" s="64">
        <v>24.700000000000003</v>
      </c>
      <c r="Q25" s="64">
        <v>44.300000000000011</v>
      </c>
      <c r="R25" s="64">
        <v>12.200000000000003</v>
      </c>
      <c r="S25" s="64">
        <v>13.799999999999997</v>
      </c>
      <c r="T25" s="64">
        <v>10</v>
      </c>
      <c r="U25" s="64">
        <v>4.4000000000000057</v>
      </c>
    </row>
    <row r="26" spans="1:21" ht="15" customHeight="1">
      <c r="A26" s="148"/>
      <c r="B26" s="54" t="str">
        <f>IF('0'!A1=1,"Кіровоградська","Kirovohrad")</f>
        <v>Кіровоградська</v>
      </c>
      <c r="C26" s="64">
        <v>8.4000000000000057</v>
      </c>
      <c r="D26" s="64">
        <v>-3.9000000000000057</v>
      </c>
      <c r="E26" s="64">
        <v>10.400000000000006</v>
      </c>
      <c r="F26" s="64">
        <v>15.5</v>
      </c>
      <c r="G26" s="64">
        <v>10</v>
      </c>
      <c r="H26" s="64">
        <v>9.0999999999999943</v>
      </c>
      <c r="I26" s="64">
        <v>13.400000000000006</v>
      </c>
      <c r="J26" s="64">
        <v>21.400000000000006</v>
      </c>
      <c r="K26" s="64">
        <v>9.7000000000000028</v>
      </c>
      <c r="L26" s="64">
        <v>8.5</v>
      </c>
      <c r="M26" s="64">
        <v>3.7000000000000028</v>
      </c>
      <c r="N26" s="64">
        <v>-1.2000000000000028</v>
      </c>
      <c r="O26" s="64">
        <v>9.9999999999994316E-2</v>
      </c>
      <c r="P26" s="64">
        <v>24.400000000000006</v>
      </c>
      <c r="Q26" s="64">
        <v>41.300000000000011</v>
      </c>
      <c r="R26" s="64">
        <v>12.299999999999997</v>
      </c>
      <c r="S26" s="64">
        <v>13.799999999999997</v>
      </c>
      <c r="T26" s="64">
        <v>9</v>
      </c>
      <c r="U26" s="64">
        <v>3.5999999999999943</v>
      </c>
    </row>
    <row r="27" spans="1:21" ht="15" customHeight="1">
      <c r="A27" s="148"/>
      <c r="B27" s="54" t="str">
        <f>IF('0'!A1=1,"Луганська","Luhansk")</f>
        <v>Луганська</v>
      </c>
      <c r="C27" s="64">
        <v>6.0999999999999943</v>
      </c>
      <c r="D27" s="64">
        <v>-2.9000000000000057</v>
      </c>
      <c r="E27" s="64">
        <v>6.2999999999999972</v>
      </c>
      <c r="F27" s="64">
        <v>11.700000000000003</v>
      </c>
      <c r="G27" s="64">
        <v>12</v>
      </c>
      <c r="H27" s="64">
        <v>16.099999999999994</v>
      </c>
      <c r="I27" s="64">
        <v>15.400000000000006</v>
      </c>
      <c r="J27" s="64">
        <v>23.299999999999997</v>
      </c>
      <c r="K27" s="64">
        <v>12.799999999999997</v>
      </c>
      <c r="L27" s="64">
        <v>10.5</v>
      </c>
      <c r="M27" s="64">
        <v>5.5999999999999943</v>
      </c>
      <c r="N27" s="64">
        <v>0.29999999999999716</v>
      </c>
      <c r="O27" s="64">
        <v>1.2999999999999972</v>
      </c>
      <c r="P27" s="64">
        <v>25.22</v>
      </c>
      <c r="Q27" s="64">
        <v>38.800000000000011</v>
      </c>
      <c r="R27" s="64">
        <v>10.700000000000003</v>
      </c>
      <c r="S27" s="64">
        <v>14.900000000000006</v>
      </c>
      <c r="T27" s="64">
        <v>9.2999999999999972</v>
      </c>
      <c r="U27" s="64">
        <v>4.2999999999999972</v>
      </c>
    </row>
    <row r="28" spans="1:21" ht="15" customHeight="1">
      <c r="A28" s="148"/>
      <c r="B28" s="54" t="str">
        <f>IF('0'!A1=1,"Львівська","Lviv")</f>
        <v>Львівська</v>
      </c>
      <c r="C28" s="64">
        <v>5</v>
      </c>
      <c r="D28" s="64">
        <v>1.5</v>
      </c>
      <c r="E28" s="64">
        <v>6</v>
      </c>
      <c r="F28" s="64">
        <v>10.299999999999997</v>
      </c>
      <c r="G28" s="64">
        <v>8.4000000000000057</v>
      </c>
      <c r="H28" s="64">
        <v>7</v>
      </c>
      <c r="I28" s="64">
        <v>16.799999999999997</v>
      </c>
      <c r="J28" s="64">
        <v>25.099999999999994</v>
      </c>
      <c r="K28" s="64">
        <v>13.400000000000006</v>
      </c>
      <c r="L28" s="64">
        <v>9.7000000000000028</v>
      </c>
      <c r="M28" s="64">
        <v>4.9000000000000057</v>
      </c>
      <c r="N28" s="64">
        <v>-0.70000000000000284</v>
      </c>
      <c r="O28" s="64">
        <v>0.20000000000000284</v>
      </c>
      <c r="P28" s="64">
        <v>26.700000000000003</v>
      </c>
      <c r="Q28" s="64">
        <v>45.199999999999989</v>
      </c>
      <c r="R28" s="64">
        <v>11.900000000000006</v>
      </c>
      <c r="S28" s="64">
        <v>13</v>
      </c>
      <c r="T28" s="64">
        <v>10.099999999999994</v>
      </c>
      <c r="U28" s="64">
        <v>4.2000000000000028</v>
      </c>
    </row>
    <row r="29" spans="1:21" ht="15" customHeight="1">
      <c r="A29" s="148"/>
      <c r="B29" s="54" t="str">
        <f>IF('0'!A1=1,"Миколаївська","Mykolayiv")</f>
        <v>Миколаївська</v>
      </c>
      <c r="C29" s="64">
        <v>7.2000000000000028</v>
      </c>
      <c r="D29" s="64">
        <v>2.2000000000000028</v>
      </c>
      <c r="E29" s="64">
        <v>9.5</v>
      </c>
      <c r="F29" s="64">
        <v>12.5</v>
      </c>
      <c r="G29" s="64">
        <v>11.5</v>
      </c>
      <c r="H29" s="64">
        <v>9.0999999999999943</v>
      </c>
      <c r="I29" s="64">
        <v>18.099999999999994</v>
      </c>
      <c r="J29" s="64">
        <v>21.799999999999997</v>
      </c>
      <c r="K29" s="64">
        <v>12.799999999999997</v>
      </c>
      <c r="L29" s="64">
        <v>10</v>
      </c>
      <c r="M29" s="64">
        <v>4.4000000000000057</v>
      </c>
      <c r="N29" s="64">
        <v>-0.70000000000000284</v>
      </c>
      <c r="O29" s="64">
        <v>0.70000000000000284</v>
      </c>
      <c r="P29" s="64">
        <v>24.900000000000006</v>
      </c>
      <c r="Q29" s="64">
        <v>43.5</v>
      </c>
      <c r="R29" s="64">
        <v>12.200000000000003</v>
      </c>
      <c r="S29" s="64">
        <v>13.5</v>
      </c>
      <c r="T29" s="64">
        <v>9.4000000000000057</v>
      </c>
      <c r="U29" s="64">
        <v>3.7999999999999972</v>
      </c>
    </row>
    <row r="30" spans="1:21" ht="15" customHeight="1">
      <c r="A30" s="148"/>
      <c r="B30" s="54" t="str">
        <f>IF('0'!A1=1,"Одеська","Odesa")</f>
        <v>Одеська</v>
      </c>
      <c r="C30" s="64">
        <v>7.2999999999999972</v>
      </c>
      <c r="D30" s="64">
        <v>-1.2999999999999972</v>
      </c>
      <c r="E30" s="64">
        <v>8.5999999999999943</v>
      </c>
      <c r="F30" s="64">
        <v>11.700000000000003</v>
      </c>
      <c r="G30" s="64">
        <v>8.7999999999999972</v>
      </c>
      <c r="H30" s="64">
        <v>10</v>
      </c>
      <c r="I30" s="64">
        <v>19.200000000000003</v>
      </c>
      <c r="J30" s="64">
        <v>23.700000000000003</v>
      </c>
      <c r="K30" s="64">
        <v>14.400000000000006</v>
      </c>
      <c r="L30" s="64">
        <v>10.5</v>
      </c>
      <c r="M30" s="64">
        <v>5.4000000000000057</v>
      </c>
      <c r="N30" s="64">
        <v>-0.59999999999999432</v>
      </c>
      <c r="O30" s="64">
        <v>0.90000000000000568</v>
      </c>
      <c r="P30" s="64">
        <v>27.200000000000003</v>
      </c>
      <c r="Q30" s="64">
        <v>44.599999999999994</v>
      </c>
      <c r="R30" s="64">
        <v>13.599999999999994</v>
      </c>
      <c r="S30" s="64">
        <v>14.599999999999994</v>
      </c>
      <c r="T30" s="64">
        <v>9.2999999999999972</v>
      </c>
      <c r="U30" s="64">
        <v>3.9000000000000057</v>
      </c>
    </row>
    <row r="31" spans="1:21" ht="15" customHeight="1">
      <c r="A31" s="148"/>
      <c r="B31" s="54" t="str">
        <f>IF('0'!A1=1,"Полтавська","Poltava")</f>
        <v>Полтавська</v>
      </c>
      <c r="C31" s="64">
        <v>5.5</v>
      </c>
      <c r="D31" s="64">
        <v>-3.7999999999999972</v>
      </c>
      <c r="E31" s="64">
        <v>9.2000000000000028</v>
      </c>
      <c r="F31" s="64">
        <v>13.799999999999997</v>
      </c>
      <c r="G31" s="64">
        <v>13.700000000000003</v>
      </c>
      <c r="H31" s="64">
        <v>11.200000000000003</v>
      </c>
      <c r="I31" s="64">
        <v>18.299999999999997</v>
      </c>
      <c r="J31" s="64">
        <v>23.5</v>
      </c>
      <c r="K31" s="64">
        <v>12.799999999999997</v>
      </c>
      <c r="L31" s="64">
        <v>8.4000000000000057</v>
      </c>
      <c r="M31" s="64">
        <v>3.7000000000000028</v>
      </c>
      <c r="N31" s="64">
        <v>-0.90000000000000568</v>
      </c>
      <c r="O31" s="64">
        <v>-0.40000000000000568</v>
      </c>
      <c r="P31" s="64">
        <v>23.799999999999997</v>
      </c>
      <c r="Q31" s="64">
        <v>45</v>
      </c>
      <c r="R31" s="64">
        <v>14.200000000000003</v>
      </c>
      <c r="S31" s="64">
        <v>13.099999999999994</v>
      </c>
      <c r="T31" s="64">
        <v>9.2999999999999972</v>
      </c>
      <c r="U31" s="64">
        <v>4.5</v>
      </c>
    </row>
    <row r="32" spans="1:21" ht="15" customHeight="1">
      <c r="A32" s="148"/>
      <c r="B32" s="54" t="str">
        <f>IF('0'!A1=1,"Рівненська","Rivne")</f>
        <v>Рівненська</v>
      </c>
      <c r="C32" s="64">
        <v>4.7999999999999972</v>
      </c>
      <c r="D32" s="64">
        <v>-2.2000000000000028</v>
      </c>
      <c r="E32" s="64">
        <v>10.700000000000003</v>
      </c>
      <c r="F32" s="64">
        <v>12.299999999999997</v>
      </c>
      <c r="G32" s="64">
        <v>10.299999999999997</v>
      </c>
      <c r="H32" s="64">
        <v>9.5999999999999943</v>
      </c>
      <c r="I32" s="64">
        <v>16</v>
      </c>
      <c r="J32" s="64">
        <v>22.099999999999994</v>
      </c>
      <c r="K32" s="64">
        <v>12</v>
      </c>
      <c r="L32" s="64">
        <v>8.2999999999999972</v>
      </c>
      <c r="M32" s="64">
        <v>3.4000000000000057</v>
      </c>
      <c r="N32" s="64">
        <v>-1.0999999999999943</v>
      </c>
      <c r="O32" s="64">
        <v>-0.70000000000000284</v>
      </c>
      <c r="P32" s="64">
        <v>27</v>
      </c>
      <c r="Q32" s="64">
        <v>44.900000000000006</v>
      </c>
      <c r="R32" s="64">
        <v>12.299999999999997</v>
      </c>
      <c r="S32" s="64">
        <v>15</v>
      </c>
      <c r="T32" s="64">
        <v>9.2999999999999972</v>
      </c>
      <c r="U32" s="64">
        <v>4.4000000000000057</v>
      </c>
    </row>
    <row r="33" spans="1:21" ht="15" customHeight="1">
      <c r="A33" s="148"/>
      <c r="B33" s="54" t="str">
        <f>IF('0'!A1=1,"Сумська","Sumy")</f>
        <v>Сумська</v>
      </c>
      <c r="C33" s="64">
        <v>6.0999999999999943</v>
      </c>
      <c r="D33" s="64">
        <v>-1.7999999999999972</v>
      </c>
      <c r="E33" s="64">
        <v>8.0999999999999943</v>
      </c>
      <c r="F33" s="64">
        <v>14.299999999999997</v>
      </c>
      <c r="G33" s="64">
        <v>12.200000000000003</v>
      </c>
      <c r="H33" s="64">
        <v>13.299999999999997</v>
      </c>
      <c r="I33" s="64">
        <v>15</v>
      </c>
      <c r="J33" s="64">
        <v>21</v>
      </c>
      <c r="K33" s="64">
        <v>10.799999999999997</v>
      </c>
      <c r="L33" s="64">
        <v>8.9000000000000057</v>
      </c>
      <c r="M33" s="64">
        <v>3.5999999999999943</v>
      </c>
      <c r="N33" s="64">
        <v>-1.2000000000000028</v>
      </c>
      <c r="O33" s="64">
        <v>-0.5</v>
      </c>
      <c r="P33" s="64">
        <v>24.700000000000003</v>
      </c>
      <c r="Q33" s="64">
        <v>45.5</v>
      </c>
      <c r="R33" s="64">
        <v>14.200000000000003</v>
      </c>
      <c r="S33" s="64">
        <v>13.599999999999994</v>
      </c>
      <c r="T33" s="64">
        <v>9.7000000000000028</v>
      </c>
      <c r="U33" s="64">
        <v>4.7999999999999972</v>
      </c>
    </row>
    <row r="34" spans="1:21" ht="15" customHeight="1">
      <c r="A34" s="148"/>
      <c r="B34" s="54" t="str">
        <f>IF('0'!A1=1,"Тернопільська","Ternopyl")</f>
        <v>Тернопільська</v>
      </c>
      <c r="C34" s="64">
        <v>4.0999999999999943</v>
      </c>
      <c r="D34" s="64">
        <v>-1.5999999999999943</v>
      </c>
      <c r="E34" s="64">
        <v>4.2000000000000028</v>
      </c>
      <c r="F34" s="64">
        <v>10.700000000000003</v>
      </c>
      <c r="G34" s="64">
        <v>8.4000000000000057</v>
      </c>
      <c r="H34" s="64">
        <v>10</v>
      </c>
      <c r="I34" s="64">
        <v>20.099999999999994</v>
      </c>
      <c r="J34" s="64">
        <v>18.599999999999994</v>
      </c>
      <c r="K34" s="64">
        <v>11.200000000000003</v>
      </c>
      <c r="L34" s="64">
        <v>8.5</v>
      </c>
      <c r="M34" s="64">
        <v>3.7000000000000028</v>
      </c>
      <c r="N34" s="64">
        <v>-1.0999999999999943</v>
      </c>
      <c r="O34" s="64">
        <v>-0.79999999999999716</v>
      </c>
      <c r="P34" s="64">
        <v>25.400000000000006</v>
      </c>
      <c r="Q34" s="64">
        <v>45.099999999999994</v>
      </c>
      <c r="R34" s="64">
        <v>11.599999999999994</v>
      </c>
      <c r="S34" s="64">
        <v>13.299999999999997</v>
      </c>
      <c r="T34" s="64">
        <v>9.7000000000000028</v>
      </c>
      <c r="U34" s="64">
        <v>4.2000000000000028</v>
      </c>
    </row>
    <row r="35" spans="1:21" ht="15" customHeight="1">
      <c r="A35" s="148"/>
      <c r="B35" s="54" t="str">
        <f>IF('0'!A1=1,"Харківська","Kharkiv")</f>
        <v>Харківська</v>
      </c>
      <c r="C35" s="64">
        <v>3</v>
      </c>
      <c r="D35" s="64">
        <v>-2.7999999999999972</v>
      </c>
      <c r="E35" s="64">
        <v>9.2999999999999972</v>
      </c>
      <c r="F35" s="64">
        <v>12.900000000000006</v>
      </c>
      <c r="G35" s="64">
        <v>8.9000000000000057</v>
      </c>
      <c r="H35" s="64">
        <v>12.700000000000003</v>
      </c>
      <c r="I35" s="64">
        <v>19.099999999999994</v>
      </c>
      <c r="J35" s="64">
        <v>23.799999999999997</v>
      </c>
      <c r="K35" s="64">
        <v>12.900000000000006</v>
      </c>
      <c r="L35" s="64">
        <v>9</v>
      </c>
      <c r="M35" s="64">
        <v>4.0999999999999943</v>
      </c>
      <c r="N35" s="64">
        <v>-0.79999999999999716</v>
      </c>
      <c r="O35" s="64">
        <v>-0.40000000000000568</v>
      </c>
      <c r="P35" s="64">
        <v>25.299999999999997</v>
      </c>
      <c r="Q35" s="64">
        <v>44.199999999999989</v>
      </c>
      <c r="R35" s="64">
        <v>14.099999999999994</v>
      </c>
      <c r="S35" s="64">
        <v>13.799999999999997</v>
      </c>
      <c r="T35" s="64">
        <v>11.200000000000003</v>
      </c>
      <c r="U35" s="64">
        <v>4.7999999999999972</v>
      </c>
    </row>
    <row r="36" spans="1:21" ht="15" customHeight="1">
      <c r="A36" s="148"/>
      <c r="B36" s="54" t="str">
        <f>IF('0'!A1=1,"Херсонська","Kherson")</f>
        <v>Херсонська</v>
      </c>
      <c r="C36" s="64">
        <v>9.4000000000000057</v>
      </c>
      <c r="D36" s="64">
        <v>-0.70000000000000284</v>
      </c>
      <c r="E36" s="64">
        <v>10.5</v>
      </c>
      <c r="F36" s="64">
        <v>12.799999999999997</v>
      </c>
      <c r="G36" s="64">
        <v>9.2000000000000028</v>
      </c>
      <c r="H36" s="64">
        <v>9.2000000000000028</v>
      </c>
      <c r="I36" s="64">
        <v>18.299999999999997</v>
      </c>
      <c r="J36" s="64">
        <v>21.900000000000006</v>
      </c>
      <c r="K36" s="64">
        <v>12.599999999999994</v>
      </c>
      <c r="L36" s="64">
        <v>10.599999999999994</v>
      </c>
      <c r="M36" s="64">
        <v>4.5</v>
      </c>
      <c r="N36" s="64">
        <v>-0.59999999999999432</v>
      </c>
      <c r="O36" s="64">
        <v>0.5</v>
      </c>
      <c r="P36" s="64">
        <v>24.099999999999994</v>
      </c>
      <c r="Q36" s="64">
        <v>45.800000000000011</v>
      </c>
      <c r="R36" s="64">
        <v>12.799999999999997</v>
      </c>
      <c r="S36" s="64">
        <v>14.400000000000006</v>
      </c>
      <c r="T36" s="64">
        <v>9.5</v>
      </c>
      <c r="U36" s="64">
        <v>3.2999999999999972</v>
      </c>
    </row>
    <row r="37" spans="1:21" ht="15" customHeight="1">
      <c r="A37" s="148"/>
      <c r="B37" s="54" t="str">
        <f>IF('0'!A1=1,"Хмельницька","Khmelnytskiy")</f>
        <v>Хмельницька</v>
      </c>
      <c r="C37" s="64">
        <v>5.2000000000000028</v>
      </c>
      <c r="D37" s="64">
        <v>-2.4000000000000057</v>
      </c>
      <c r="E37" s="64">
        <v>7.5</v>
      </c>
      <c r="F37" s="64">
        <v>13.5</v>
      </c>
      <c r="G37" s="64">
        <v>8.5</v>
      </c>
      <c r="H37" s="64">
        <v>10.799999999999997</v>
      </c>
      <c r="I37" s="64">
        <v>17.900000000000006</v>
      </c>
      <c r="J37" s="64">
        <v>22.700000000000003</v>
      </c>
      <c r="K37" s="64">
        <v>13</v>
      </c>
      <c r="L37" s="64">
        <v>9.5999999999999943</v>
      </c>
      <c r="M37" s="64">
        <v>4</v>
      </c>
      <c r="N37" s="64">
        <v>-0.40000000000000568</v>
      </c>
      <c r="O37" s="64">
        <v>0</v>
      </c>
      <c r="P37" s="64">
        <v>23.700000000000003</v>
      </c>
      <c r="Q37" s="64">
        <v>42.5</v>
      </c>
      <c r="R37" s="64">
        <v>11.400000000000006</v>
      </c>
      <c r="S37" s="64">
        <v>13.799999999999997</v>
      </c>
      <c r="T37" s="64">
        <v>9.2000000000000028</v>
      </c>
      <c r="U37" s="64">
        <v>4.4000000000000057</v>
      </c>
    </row>
    <row r="38" spans="1:21" ht="15" customHeight="1">
      <c r="A38" s="148"/>
      <c r="B38" s="54" t="str">
        <f>IF('0'!A1=1,"Черкаська","Cherkasy")</f>
        <v>Черкаська</v>
      </c>
      <c r="C38" s="64">
        <v>6.2000000000000028</v>
      </c>
      <c r="D38" s="64">
        <v>-1.4000000000000057</v>
      </c>
      <c r="E38" s="64">
        <v>7.2999999999999972</v>
      </c>
      <c r="F38" s="64">
        <v>12.700000000000003</v>
      </c>
      <c r="G38" s="64">
        <v>11.400000000000006</v>
      </c>
      <c r="H38" s="64">
        <v>10.200000000000003</v>
      </c>
      <c r="I38" s="64">
        <v>17.900000000000006</v>
      </c>
      <c r="J38" s="64">
        <v>22.299999999999997</v>
      </c>
      <c r="K38" s="64">
        <v>11.5</v>
      </c>
      <c r="L38" s="64">
        <v>9</v>
      </c>
      <c r="M38" s="64">
        <v>3.5</v>
      </c>
      <c r="N38" s="64">
        <v>-0.5</v>
      </c>
      <c r="O38" s="64">
        <v>0.29999999999999716</v>
      </c>
      <c r="P38" s="64">
        <v>24.200000000000003</v>
      </c>
      <c r="Q38" s="64">
        <v>43.800000000000011</v>
      </c>
      <c r="R38" s="64">
        <v>12.700000000000003</v>
      </c>
      <c r="S38" s="64">
        <v>14.599999999999994</v>
      </c>
      <c r="T38" s="64">
        <v>9.7000000000000028</v>
      </c>
      <c r="U38" s="64">
        <v>3.2000000000000028</v>
      </c>
    </row>
    <row r="39" spans="1:21" ht="15" customHeight="1">
      <c r="A39" s="148"/>
      <c r="B39" s="54" t="str">
        <f>IF('0'!A1=1,"Чернівецька","Chernivtsi")</f>
        <v>Чернівецька</v>
      </c>
      <c r="C39" s="64">
        <v>3.9000000000000057</v>
      </c>
      <c r="D39" s="64">
        <v>0.79999999999999716</v>
      </c>
      <c r="E39" s="64">
        <v>7.2000000000000028</v>
      </c>
      <c r="F39" s="64">
        <v>9.9000000000000057</v>
      </c>
      <c r="G39" s="64">
        <v>11.299999999999997</v>
      </c>
      <c r="H39" s="64">
        <v>9.2000000000000028</v>
      </c>
      <c r="I39" s="64">
        <v>17.299999999999997</v>
      </c>
      <c r="J39" s="64">
        <v>19</v>
      </c>
      <c r="K39" s="64">
        <v>10.099999999999994</v>
      </c>
      <c r="L39" s="64">
        <v>8.2000000000000028</v>
      </c>
      <c r="M39" s="64">
        <v>2.4000000000000057</v>
      </c>
      <c r="N39" s="64">
        <v>-1.2000000000000028</v>
      </c>
      <c r="O39" s="64">
        <v>-9.9999999999994316E-2</v>
      </c>
      <c r="P39" s="64">
        <v>23.5</v>
      </c>
      <c r="Q39" s="64">
        <v>42</v>
      </c>
      <c r="R39" s="64">
        <v>11</v>
      </c>
      <c r="S39" s="64">
        <v>12.400000000000006</v>
      </c>
      <c r="T39" s="64">
        <v>8.7000000000000028</v>
      </c>
      <c r="U39" s="64">
        <v>3.7999999999999972</v>
      </c>
    </row>
    <row r="40" spans="1:21" ht="15" customHeight="1">
      <c r="A40" s="148"/>
      <c r="B40" s="54" t="str">
        <f>IF('0'!A1=1,"Чернігівська","Chernihiv")</f>
        <v>Чернігівська</v>
      </c>
      <c r="C40" s="64">
        <v>1.9000000000000057</v>
      </c>
      <c r="D40" s="64">
        <v>-3.4000000000000057</v>
      </c>
      <c r="E40" s="64">
        <v>8</v>
      </c>
      <c r="F40" s="64">
        <v>14.700000000000003</v>
      </c>
      <c r="G40" s="64">
        <v>9.9000000000000057</v>
      </c>
      <c r="H40" s="64">
        <v>11.599999999999994</v>
      </c>
      <c r="I40" s="64">
        <v>15</v>
      </c>
      <c r="J40" s="64">
        <v>23.099999999999994</v>
      </c>
      <c r="K40" s="64">
        <v>12.700000000000003</v>
      </c>
      <c r="L40" s="64">
        <v>9.5</v>
      </c>
      <c r="M40" s="64">
        <v>3.5999999999999943</v>
      </c>
      <c r="N40" s="64">
        <v>-1.2000000000000028</v>
      </c>
      <c r="O40" s="64">
        <v>-0.59999999999999432</v>
      </c>
      <c r="P40" s="64">
        <v>26.700000000000003</v>
      </c>
      <c r="Q40" s="64">
        <v>45.599999999999994</v>
      </c>
      <c r="R40" s="64">
        <v>12.799999999999997</v>
      </c>
      <c r="S40" s="64">
        <v>13.900000000000006</v>
      </c>
      <c r="T40" s="64">
        <v>9.5999999999999943</v>
      </c>
      <c r="U40" s="64">
        <v>4.2999999999999972</v>
      </c>
    </row>
    <row r="41" spans="1:21" ht="15" customHeight="1">
      <c r="A41" s="148"/>
      <c r="B41" s="54" t="str">
        <f>IF('0'!A1=1,"м. Київ","Kyiv city")</f>
        <v>м. Київ</v>
      </c>
      <c r="C41" s="64">
        <v>7</v>
      </c>
      <c r="D41" s="64">
        <v>3.5999999999999943</v>
      </c>
      <c r="E41" s="64">
        <v>8.0999999999999943</v>
      </c>
      <c r="F41" s="64">
        <v>11</v>
      </c>
      <c r="G41" s="64">
        <v>10.5</v>
      </c>
      <c r="H41" s="64">
        <v>9.2000000000000028</v>
      </c>
      <c r="I41" s="64">
        <v>21</v>
      </c>
      <c r="J41" s="64">
        <v>21.599999999999994</v>
      </c>
      <c r="K41" s="64">
        <v>13.400000000000006</v>
      </c>
      <c r="L41" s="64">
        <v>9.7999999999999972</v>
      </c>
      <c r="M41" s="64">
        <v>6.0999999999999943</v>
      </c>
      <c r="N41" s="64">
        <v>1.5999999999999943</v>
      </c>
      <c r="O41" s="64">
        <v>1.5</v>
      </c>
      <c r="P41" s="64">
        <v>25.799999999999997</v>
      </c>
      <c r="Q41" s="64">
        <v>38.599999999999994</v>
      </c>
      <c r="R41" s="64">
        <v>14</v>
      </c>
      <c r="S41" s="64">
        <v>13.400000000000006</v>
      </c>
      <c r="T41" s="64">
        <v>8.7999999999999972</v>
      </c>
      <c r="U41" s="64">
        <v>3.9000000000000057</v>
      </c>
    </row>
    <row r="42" spans="1:21" ht="15" customHeight="1" thickBot="1">
      <c r="A42" s="149"/>
      <c r="B42" s="55" t="str">
        <f>IF('0'!A1=1,"м. Севастополь","Sevastopol city")</f>
        <v>м. Севастополь</v>
      </c>
      <c r="C42" s="65">
        <v>8.9000000000000057</v>
      </c>
      <c r="D42" s="66">
        <v>0</v>
      </c>
      <c r="E42" s="66">
        <v>4.7999999999999972</v>
      </c>
      <c r="F42" s="66">
        <v>11.400000000000006</v>
      </c>
      <c r="G42" s="66">
        <v>10</v>
      </c>
      <c r="H42" s="66">
        <v>11.700000000000003</v>
      </c>
      <c r="I42" s="66">
        <v>18.200000000000003</v>
      </c>
      <c r="J42" s="66">
        <v>19.5</v>
      </c>
      <c r="K42" s="66">
        <v>13.900000000000006</v>
      </c>
      <c r="L42" s="66">
        <v>12.799999999999997</v>
      </c>
      <c r="M42" s="66">
        <v>6.7000000000000028</v>
      </c>
      <c r="N42" s="66">
        <v>0.70000000000000284</v>
      </c>
      <c r="O42" s="66">
        <v>0.20000000000000284</v>
      </c>
      <c r="P42" s="67" t="s">
        <v>0</v>
      </c>
      <c r="Q42" s="67" t="s">
        <v>0</v>
      </c>
      <c r="R42" s="67" t="s">
        <v>0</v>
      </c>
      <c r="S42" s="67" t="s">
        <v>0</v>
      </c>
      <c r="T42" s="67" t="s">
        <v>0</v>
      </c>
      <c r="U42" s="67" t="s">
        <v>0</v>
      </c>
    </row>
    <row r="43" spans="1:21" ht="13.5" thickTop="1"/>
    <row r="44" spans="1:21" ht="84" customHeight="1">
      <c r="A44" s="150" t="str">
        <f>IF('0'!A1=1,"* Починаючи з  2014 року дані наведено без урахування тимчасово окупованої території Автономної Республіки Крим, м. Севастополя. Починаючи з 2015 року також без частини тимчасово окупованих територій у Донецькій та Луганській областях.","* Since 2014 data are presented excluding the temporarily occupied territories, the Autonomous Republic of Crimea and the city of Sevastopol. Since 2015 also exclude a part of temporarily occupied territories in the Donetsk and Luhansk regions.")</f>
        <v>* Починаючи з  2014 року дані наведено без урахування тимчасово окупованої території Автономної Республіки Крим, м. Севастополя. Починаючи з 2015 року також без частини тимчасово окупованих територій у Донецькій та Луганській областях.</v>
      </c>
      <c r="B44" s="150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21">
      <c r="A45" s="58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21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21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21" ht="15">
      <c r="B48" s="12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3:16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3:16"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3:16"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3:16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3:16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3:16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3:16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3:16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3:16"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3:16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3:16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3:16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3:16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3:16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3:16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3:16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3:16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3:16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3:16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3:16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3:16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3:16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3:16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3:16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spans="3:16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3:16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3:16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spans="3:16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3:16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3:16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3:16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3:16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3:16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spans="3:16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3:16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spans="3:16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3:16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3:16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spans="3:16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3:16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3:16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3:16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</sheetData>
  <sheetProtection password="CF16" sheet="1" objects="1" scenarios="1"/>
  <mergeCells count="4">
    <mergeCell ref="A4:A15"/>
    <mergeCell ref="A3:B3"/>
    <mergeCell ref="A16:A42"/>
    <mergeCell ref="A44:B44"/>
  </mergeCells>
  <hyperlinks>
    <hyperlink ref="A1" location="'0'!A1" display="'0'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showGridLines="0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3" sqref="T3"/>
    </sheetView>
  </sheetViews>
  <sheetFormatPr defaultRowHeight="12.75"/>
  <cols>
    <col min="1" max="1" width="7.33203125" customWidth="1"/>
    <col min="2" max="2" width="46" customWidth="1"/>
    <col min="17" max="17" width="10.83203125" customWidth="1"/>
    <col min="19" max="19" width="10.83203125" customWidth="1"/>
  </cols>
  <sheetData>
    <row r="1" spans="1:20" ht="15">
      <c r="A1" s="49" t="str">
        <f>IF('0'!A1=1,"до змісту","to title")</f>
        <v>до змісту</v>
      </c>
      <c r="B1" s="68"/>
    </row>
    <row r="2" spans="1:20" ht="15.75">
      <c r="A2" s="152"/>
      <c r="B2" s="153"/>
      <c r="C2" s="42">
        <v>37431</v>
      </c>
      <c r="D2" s="42">
        <v>37797</v>
      </c>
      <c r="E2" s="42">
        <v>38163</v>
      </c>
      <c r="F2" s="42">
        <v>38529</v>
      </c>
      <c r="G2" s="42">
        <v>38895</v>
      </c>
      <c r="H2" s="42">
        <v>39261</v>
      </c>
      <c r="I2" s="42">
        <v>39627</v>
      </c>
      <c r="J2" s="42">
        <v>39993</v>
      </c>
      <c r="K2" s="42">
        <v>40359</v>
      </c>
      <c r="L2" s="42">
        <v>40725</v>
      </c>
      <c r="M2" s="42">
        <v>41091</v>
      </c>
      <c r="N2" s="42">
        <v>41457</v>
      </c>
      <c r="O2" s="42">
        <v>41823</v>
      </c>
      <c r="P2" s="42">
        <v>42189</v>
      </c>
      <c r="Q2" s="42">
        <v>42555</v>
      </c>
      <c r="R2" s="42">
        <v>42920</v>
      </c>
      <c r="S2" s="42">
        <v>43285</v>
      </c>
      <c r="T2" s="42">
        <v>43650</v>
      </c>
    </row>
    <row r="3" spans="1:20" ht="36" customHeight="1">
      <c r="A3" s="151" t="str">
        <f>IF('0'!A1=1,"Індекс споживчих цін  (рік до попереднього року, %)","Consumer price indices (year to the previous year , %)")</f>
        <v>Індекс споживчих цін  (рік до попереднього року, %)</v>
      </c>
      <c r="B3" s="151"/>
      <c r="C3" s="60">
        <v>0.79999999999999716</v>
      </c>
      <c r="D3" s="60">
        <v>5.2000000000000028</v>
      </c>
      <c r="E3" s="60">
        <v>9</v>
      </c>
      <c r="F3" s="60">
        <v>13.5</v>
      </c>
      <c r="G3" s="60">
        <v>9.0999999999999943</v>
      </c>
      <c r="H3" s="60">
        <v>12.799999999999997</v>
      </c>
      <c r="I3" s="60">
        <v>25.200000000000003</v>
      </c>
      <c r="J3" s="60">
        <v>15.900000000000006</v>
      </c>
      <c r="K3" s="60">
        <v>9.4000000000000057</v>
      </c>
      <c r="L3" s="60">
        <v>8</v>
      </c>
      <c r="M3" s="60">
        <v>0.59999999999999432</v>
      </c>
      <c r="N3" s="60">
        <v>-0.29999999999999716</v>
      </c>
      <c r="O3" s="60">
        <v>12.099999999999994</v>
      </c>
      <c r="P3" s="60">
        <v>48.699999999999989</v>
      </c>
      <c r="Q3" s="60">
        <v>13.9</v>
      </c>
      <c r="R3" s="60">
        <v>14.4</v>
      </c>
      <c r="S3" s="60">
        <v>10.9</v>
      </c>
      <c r="T3" s="60">
        <v>7.9</v>
      </c>
    </row>
    <row r="4" spans="1:20" ht="31.5" customHeight="1">
      <c r="A4" s="144" t="str">
        <f>IF('0'!A1=1,"ТОВАРНІ ГРУПИ*","PRODUCTS GROUPS*")</f>
        <v>ТОВАРНІ ГРУПИ*</v>
      </c>
      <c r="B4" s="52" t="str">
        <f>IF('0'!A1=1,"Продукти харчування та безалкогольні напої","Food  and non-alcoholic beverages")</f>
        <v>Продукти харчування та безалкогольні напої</v>
      </c>
      <c r="C4" s="62">
        <v>-9.9999999999994316E-2</v>
      </c>
      <c r="D4" s="62">
        <v>6.2999999999999972</v>
      </c>
      <c r="E4" s="62">
        <v>11.400000000000006</v>
      </c>
      <c r="F4" s="62">
        <v>16.200000000000003</v>
      </c>
      <c r="G4" s="62">
        <v>5.2999999999999972</v>
      </c>
      <c r="H4" s="62">
        <v>9.7000000000000028</v>
      </c>
      <c r="I4" s="62">
        <v>35.699999999999989</v>
      </c>
      <c r="J4" s="62">
        <v>11.900000000000006</v>
      </c>
      <c r="K4" s="62">
        <v>10.900000000000006</v>
      </c>
      <c r="L4" s="62">
        <v>6.4000000000000057</v>
      </c>
      <c r="M4" s="62">
        <v>-2.0999999999999943</v>
      </c>
      <c r="N4" s="62">
        <v>-2.2000000000000028</v>
      </c>
      <c r="O4" s="62">
        <v>12.200000000000003</v>
      </c>
      <c r="P4" s="62">
        <v>45.900000000000006</v>
      </c>
      <c r="Q4" s="62">
        <v>9</v>
      </c>
      <c r="R4" s="62">
        <v>12.9</v>
      </c>
      <c r="S4" s="62">
        <v>11.1</v>
      </c>
      <c r="T4" s="62">
        <v>8</v>
      </c>
    </row>
    <row r="5" spans="1:20" ht="15.75">
      <c r="A5" s="144"/>
      <c r="B5" s="52" t="str">
        <f>IF('0'!A1=1,"Алкогольні напої, тютюнові вироби","Alcoholic beverages, tobacco")</f>
        <v>Алкогольні напої, тютюнові вироби</v>
      </c>
      <c r="C5" s="62">
        <v>1.0999999999999943</v>
      </c>
      <c r="D5" s="62">
        <v>2.2000000000000028</v>
      </c>
      <c r="E5" s="62">
        <v>4.7000000000000028</v>
      </c>
      <c r="F5" s="62">
        <v>6.5</v>
      </c>
      <c r="G5" s="62">
        <v>6.2000000000000028</v>
      </c>
      <c r="H5" s="62">
        <v>7.7999999999999972</v>
      </c>
      <c r="I5" s="62">
        <v>14.900000000000006</v>
      </c>
      <c r="J5" s="62">
        <v>36</v>
      </c>
      <c r="K5" s="62">
        <v>25.599999999999994</v>
      </c>
      <c r="L5" s="62">
        <v>16</v>
      </c>
      <c r="M5" s="62">
        <v>7.5</v>
      </c>
      <c r="N5" s="62">
        <v>8.4000000000000057</v>
      </c>
      <c r="O5" s="62">
        <v>16.700000000000003</v>
      </c>
      <c r="P5" s="62">
        <v>33.199999999999989</v>
      </c>
      <c r="Q5" s="62">
        <v>12.6</v>
      </c>
      <c r="R5" s="62">
        <v>26.2</v>
      </c>
      <c r="S5" s="62">
        <v>18.5</v>
      </c>
      <c r="T5" s="62">
        <v>15.6</v>
      </c>
    </row>
    <row r="6" spans="1:20" ht="15.75">
      <c r="A6" s="144"/>
      <c r="B6" s="52" t="str">
        <f>IF('0'!A1=1,"Одяг і взуття","Clothing and footwear")</f>
        <v>Одяг і взуття</v>
      </c>
      <c r="C6" s="62">
        <v>1</v>
      </c>
      <c r="D6" s="62">
        <v>0.59999999999999432</v>
      </c>
      <c r="E6" s="62">
        <v>1</v>
      </c>
      <c r="F6" s="62">
        <v>1.9000000000000057</v>
      </c>
      <c r="G6" s="62">
        <v>2.2999999999999972</v>
      </c>
      <c r="H6" s="62">
        <v>2</v>
      </c>
      <c r="I6" s="62">
        <v>2.7999999999999972</v>
      </c>
      <c r="J6" s="62">
        <v>8</v>
      </c>
      <c r="K6" s="62">
        <v>3.7000000000000028</v>
      </c>
      <c r="L6" s="62">
        <v>1.5999999999999943</v>
      </c>
      <c r="M6" s="62">
        <v>-1.0999999999999943</v>
      </c>
      <c r="N6" s="62">
        <v>-3</v>
      </c>
      <c r="O6" s="62">
        <v>2</v>
      </c>
      <c r="P6" s="62">
        <v>33.099999999999994</v>
      </c>
      <c r="Q6" s="62">
        <v>16.100000000000001</v>
      </c>
      <c r="R6" s="62">
        <v>2.4</v>
      </c>
      <c r="S6" s="62">
        <v>1.8</v>
      </c>
      <c r="T6" s="62">
        <v>0.2</v>
      </c>
    </row>
    <row r="7" spans="1:20" ht="31.5">
      <c r="A7" s="144"/>
      <c r="B7" s="52" t="str">
        <f>IF('0'!A1=1,"Житло, вода, електроенергія, газ та інші види палива","Housing, water,  electricity,  gas and other fuels")</f>
        <v>Житло, вода, електроенергія, газ та інші види палива</v>
      </c>
      <c r="C7" s="62">
        <v>2.2999999999999972</v>
      </c>
      <c r="D7" s="62">
        <v>4.2999999999999972</v>
      </c>
      <c r="E7" s="62">
        <v>7.0999999999999943</v>
      </c>
      <c r="F7" s="62">
        <v>9</v>
      </c>
      <c r="G7" s="62">
        <v>34.099999999999994</v>
      </c>
      <c r="H7" s="62">
        <v>42.5</v>
      </c>
      <c r="I7" s="62">
        <v>14.200000000000003</v>
      </c>
      <c r="J7" s="62">
        <v>25.5</v>
      </c>
      <c r="K7" s="62">
        <v>9.4000000000000057</v>
      </c>
      <c r="L7" s="62">
        <v>17.099999999999994</v>
      </c>
      <c r="M7" s="62">
        <v>2.5999999999999943</v>
      </c>
      <c r="N7" s="62">
        <v>0.29999999999999716</v>
      </c>
      <c r="O7" s="62">
        <v>16.200000000000003</v>
      </c>
      <c r="P7" s="62">
        <v>115.80000000000001</v>
      </c>
      <c r="Q7" s="62">
        <v>35.1</v>
      </c>
      <c r="R7" s="62">
        <v>26.7</v>
      </c>
      <c r="S7" s="62">
        <v>6.8</v>
      </c>
      <c r="T7" s="62">
        <v>8</v>
      </c>
    </row>
    <row r="8" spans="1:20" ht="47.25" customHeight="1">
      <c r="A8" s="144"/>
      <c r="B8" s="52" t="str">
        <f>IF('0'!A1=1,"Предмети домашнього вжитку, побутова техніка та поточне утримання житла","Furnishings, household equipment and routine maintenance of the house")</f>
        <v>Предмети домашнього вжитку, побутова техніка та поточне утримання житла</v>
      </c>
      <c r="C8" s="62">
        <v>0.59999999999999432</v>
      </c>
      <c r="D8" s="62">
        <v>1.5999999999999943</v>
      </c>
      <c r="E8" s="62">
        <v>3</v>
      </c>
      <c r="F8" s="62">
        <v>4.7000000000000028</v>
      </c>
      <c r="G8" s="62">
        <v>2</v>
      </c>
      <c r="H8" s="62">
        <v>2.2999999999999972</v>
      </c>
      <c r="I8" s="62">
        <v>7.5999999999999943</v>
      </c>
      <c r="J8" s="62">
        <v>22.099999999999994</v>
      </c>
      <c r="K8" s="62">
        <v>3.2000000000000028</v>
      </c>
      <c r="L8" s="62">
        <v>2.9000000000000057</v>
      </c>
      <c r="M8" s="62">
        <v>1.9000000000000057</v>
      </c>
      <c r="N8" s="62">
        <v>-0.29999999999999716</v>
      </c>
      <c r="O8" s="62">
        <v>11.700000000000003</v>
      </c>
      <c r="P8" s="62">
        <v>45.900000000000006</v>
      </c>
      <c r="Q8" s="62">
        <v>9.4</v>
      </c>
      <c r="R8" s="62">
        <v>2.9</v>
      </c>
      <c r="S8" s="62">
        <v>6.1</v>
      </c>
      <c r="T8" s="62">
        <v>2.9</v>
      </c>
    </row>
    <row r="9" spans="1:20" ht="15.75">
      <c r="A9" s="144"/>
      <c r="B9" s="52" t="str">
        <f>IF('0'!A1=1,"Охорона здоров’я","Health")</f>
        <v>Охорона здоров’я</v>
      </c>
      <c r="C9" s="62">
        <v>3.5999999999999943</v>
      </c>
      <c r="D9" s="62">
        <v>3.9000000000000057</v>
      </c>
      <c r="E9" s="62">
        <v>5.2999999999999972</v>
      </c>
      <c r="F9" s="62">
        <v>9.7000000000000028</v>
      </c>
      <c r="G9" s="62">
        <v>6.2999999999999972</v>
      </c>
      <c r="H9" s="62">
        <v>10.200000000000003</v>
      </c>
      <c r="I9" s="62">
        <v>19</v>
      </c>
      <c r="J9" s="62">
        <v>31.5</v>
      </c>
      <c r="K9" s="62">
        <v>7.9000000000000057</v>
      </c>
      <c r="L9" s="62">
        <v>6.7000000000000028</v>
      </c>
      <c r="M9" s="62">
        <v>3.7000000000000028</v>
      </c>
      <c r="N9" s="62">
        <v>2.2999999999999972</v>
      </c>
      <c r="O9" s="62">
        <v>16.5</v>
      </c>
      <c r="P9" s="62">
        <v>37.599999999999994</v>
      </c>
      <c r="Q9" s="62">
        <v>11.7</v>
      </c>
      <c r="R9" s="62">
        <v>6.2</v>
      </c>
      <c r="S9" s="62">
        <v>8.8000000000000007</v>
      </c>
      <c r="T9" s="62">
        <v>6.7</v>
      </c>
    </row>
    <row r="10" spans="1:20" ht="15.75">
      <c r="A10" s="144"/>
      <c r="B10" s="52" t="str">
        <f>IF('0'!A1=1,"Транспорт","Transport")</f>
        <v>Транспорт</v>
      </c>
      <c r="C10" s="62">
        <v>1.7000000000000028</v>
      </c>
      <c r="D10" s="62">
        <v>3.7000000000000028</v>
      </c>
      <c r="E10" s="62">
        <v>10.900000000000006</v>
      </c>
      <c r="F10" s="62">
        <v>20</v>
      </c>
      <c r="G10" s="62">
        <v>14.299999999999997</v>
      </c>
      <c r="H10" s="62">
        <v>9.5</v>
      </c>
      <c r="I10" s="62">
        <v>24.5</v>
      </c>
      <c r="J10" s="62">
        <v>20.700000000000003</v>
      </c>
      <c r="K10" s="62">
        <v>9.5999999999999943</v>
      </c>
      <c r="L10" s="62">
        <v>17.599999999999994</v>
      </c>
      <c r="M10" s="62">
        <v>8.2000000000000028</v>
      </c>
      <c r="N10" s="62">
        <v>2</v>
      </c>
      <c r="O10" s="62">
        <v>24.5</v>
      </c>
      <c r="P10" s="62">
        <v>36.800000000000011</v>
      </c>
      <c r="Q10" s="62">
        <v>6.5</v>
      </c>
      <c r="R10" s="62">
        <v>14.2</v>
      </c>
      <c r="S10" s="62">
        <v>15.7</v>
      </c>
      <c r="T10" s="62">
        <v>4.0999999999999996</v>
      </c>
    </row>
    <row r="11" spans="1:20" ht="15.75">
      <c r="A11" s="144"/>
      <c r="B11" s="52" t="str">
        <f>IF('0'!A1=1,"Зв’язок","Communication")</f>
        <v>Зв’язок</v>
      </c>
      <c r="C11" s="62">
        <v>4.4000000000000057</v>
      </c>
      <c r="D11" s="62">
        <v>4.7999999999999972</v>
      </c>
      <c r="E11" s="62">
        <v>0</v>
      </c>
      <c r="F11" s="62">
        <v>0.70000000000000284</v>
      </c>
      <c r="G11" s="62">
        <v>8.5</v>
      </c>
      <c r="H11" s="62">
        <v>10.400000000000006</v>
      </c>
      <c r="I11" s="62">
        <v>0.40000000000000568</v>
      </c>
      <c r="J11" s="62">
        <v>7.0999999999999943</v>
      </c>
      <c r="K11" s="62">
        <v>-6.4000000000000057</v>
      </c>
      <c r="L11" s="62">
        <v>0.59999999999999432</v>
      </c>
      <c r="M11" s="62">
        <v>2</v>
      </c>
      <c r="N11" s="62">
        <v>1.2000000000000028</v>
      </c>
      <c r="O11" s="62">
        <v>0.90000000000000568</v>
      </c>
      <c r="P11" s="62">
        <v>5.9000000000000057</v>
      </c>
      <c r="Q11" s="62">
        <v>3.9</v>
      </c>
      <c r="R11" s="62">
        <v>8.6999999999999993</v>
      </c>
      <c r="S11" s="62">
        <v>11</v>
      </c>
      <c r="T11" s="62">
        <v>15.5</v>
      </c>
    </row>
    <row r="12" spans="1:20" ht="15.75">
      <c r="A12" s="144"/>
      <c r="B12" s="52" t="str">
        <f>IF('0'!A1=1,"Відпочинок і культура","Recreation and culture")</f>
        <v>Відпочинок і культура</v>
      </c>
      <c r="C12" s="62">
        <v>2.2000000000000028</v>
      </c>
      <c r="D12" s="62">
        <v>2.0999999999999943</v>
      </c>
      <c r="E12" s="62">
        <v>2.7999999999999972</v>
      </c>
      <c r="F12" s="62">
        <v>3.9000000000000057</v>
      </c>
      <c r="G12" s="62">
        <v>3.0999999999999943</v>
      </c>
      <c r="H12" s="62">
        <v>4.4000000000000057</v>
      </c>
      <c r="I12" s="62">
        <v>8.4000000000000057</v>
      </c>
      <c r="J12" s="62">
        <v>19.700000000000003</v>
      </c>
      <c r="K12" s="62">
        <v>4</v>
      </c>
      <c r="L12" s="62">
        <v>3.7000000000000028</v>
      </c>
      <c r="M12" s="62">
        <v>1.5</v>
      </c>
      <c r="N12" s="62">
        <v>-0.29999999999999716</v>
      </c>
      <c r="O12" s="62">
        <v>10.700000000000003</v>
      </c>
      <c r="P12" s="62">
        <v>42.699999999999989</v>
      </c>
      <c r="Q12" s="62">
        <v>12.2</v>
      </c>
      <c r="R12" s="62">
        <v>4.3</v>
      </c>
      <c r="S12" s="62">
        <v>4.4000000000000004</v>
      </c>
      <c r="T12" s="62">
        <v>2.4</v>
      </c>
    </row>
    <row r="13" spans="1:20" ht="15.75">
      <c r="A13" s="144"/>
      <c r="B13" s="52" t="str">
        <f>IF('0'!A1=1,"Освіта","Education")</f>
        <v>Освіта</v>
      </c>
      <c r="C13" s="62">
        <v>7.2000000000000028</v>
      </c>
      <c r="D13" s="62">
        <v>6.5999999999999943</v>
      </c>
      <c r="E13" s="62">
        <v>8.0999999999999943</v>
      </c>
      <c r="F13" s="62">
        <v>13.099999999999994</v>
      </c>
      <c r="G13" s="62">
        <v>17</v>
      </c>
      <c r="H13" s="62">
        <v>15.5</v>
      </c>
      <c r="I13" s="62">
        <v>22.099999999999994</v>
      </c>
      <c r="J13" s="62">
        <v>22.299999999999997</v>
      </c>
      <c r="K13" s="62">
        <v>13.099999999999994</v>
      </c>
      <c r="L13" s="62">
        <v>8.9000000000000057</v>
      </c>
      <c r="M13" s="62">
        <v>5.0999999999999943</v>
      </c>
      <c r="N13" s="62">
        <v>3.4000000000000057</v>
      </c>
      <c r="O13" s="62">
        <v>3.2000000000000028</v>
      </c>
      <c r="P13" s="62">
        <v>17.900000000000006</v>
      </c>
      <c r="Q13" s="62">
        <v>16.5</v>
      </c>
      <c r="R13" s="62">
        <v>11.9</v>
      </c>
      <c r="S13" s="62">
        <v>14.6</v>
      </c>
      <c r="T13" s="62">
        <v>13.4</v>
      </c>
    </row>
    <row r="14" spans="1:20" ht="15.75">
      <c r="A14" s="144"/>
      <c r="B14" s="52" t="str">
        <f>IF('0'!A1=1,"Ресторани та готелі","Restaurants and hotels")</f>
        <v>Ресторани та готелі</v>
      </c>
      <c r="C14" s="62">
        <v>9.2000000000000028</v>
      </c>
      <c r="D14" s="62">
        <v>8.4000000000000057</v>
      </c>
      <c r="E14" s="62">
        <v>9.2000000000000028</v>
      </c>
      <c r="F14" s="62">
        <v>17.5</v>
      </c>
      <c r="G14" s="62">
        <v>16.400000000000006</v>
      </c>
      <c r="H14" s="62">
        <v>12.700000000000003</v>
      </c>
      <c r="I14" s="62">
        <v>28.400000000000006</v>
      </c>
      <c r="J14" s="62">
        <v>16.299999999999997</v>
      </c>
      <c r="K14" s="62">
        <v>7.4000000000000057</v>
      </c>
      <c r="L14" s="62">
        <v>7.7999999999999972</v>
      </c>
      <c r="M14" s="62">
        <v>4.5999999999999943</v>
      </c>
      <c r="N14" s="62">
        <v>1.9000000000000057</v>
      </c>
      <c r="O14" s="62">
        <v>6.7000000000000028</v>
      </c>
      <c r="P14" s="62">
        <v>24.299999999999997</v>
      </c>
      <c r="Q14" s="62">
        <v>13.1</v>
      </c>
      <c r="R14" s="62">
        <v>13.6</v>
      </c>
      <c r="S14" s="62">
        <v>15.3</v>
      </c>
      <c r="T14" s="62">
        <v>11.1</v>
      </c>
    </row>
    <row r="15" spans="1:20" ht="15.75" thickBot="1">
      <c r="A15" s="145"/>
      <c r="B15" s="53" t="str">
        <f>IF('0'!A1=1,"Різні товари та послуги","Miscellaneous goods and services")</f>
        <v>Різні товари та послуги</v>
      </c>
      <c r="C15" s="63">
        <v>1.7999999999999972</v>
      </c>
      <c r="D15" s="63">
        <v>2.7999999999999972</v>
      </c>
      <c r="E15" s="63">
        <v>5.5999999999999943</v>
      </c>
      <c r="F15" s="63">
        <v>6.2000000000000028</v>
      </c>
      <c r="G15" s="63">
        <v>6</v>
      </c>
      <c r="H15" s="63">
        <v>8.0999999999999943</v>
      </c>
      <c r="I15" s="63">
        <v>22.799999999999997</v>
      </c>
      <c r="J15" s="63">
        <v>27.700000000000003</v>
      </c>
      <c r="K15" s="63">
        <v>9.2000000000000028</v>
      </c>
      <c r="L15" s="63">
        <v>7.2999999999999972</v>
      </c>
      <c r="M15" s="63">
        <v>3.5999999999999943</v>
      </c>
      <c r="N15" s="63">
        <v>2</v>
      </c>
      <c r="O15" s="63">
        <v>11.400000000000006</v>
      </c>
      <c r="P15" s="63">
        <v>38.599999999999994</v>
      </c>
      <c r="Q15" s="63">
        <v>10.3</v>
      </c>
      <c r="R15" s="63">
        <v>5.4</v>
      </c>
      <c r="S15" s="63">
        <v>9.5</v>
      </c>
      <c r="T15" s="63">
        <v>9.8000000000000007</v>
      </c>
    </row>
    <row r="16" spans="1:20" ht="13.5" thickTop="1"/>
    <row r="17" spans="1:2" ht="70.5" customHeight="1">
      <c r="A17" s="154" t="str">
        <f>'1'!A44:B44</f>
        <v>* Починаючи з  2014 року дані наведено без урахування тимчасово окупованої території Автономної Республіки Крим, м. Севастополя. Починаючи з 2015 року також без частини тимчасово окупованих територій у Донецькій та Луганській областях.</v>
      </c>
      <c r="B17" s="154"/>
    </row>
  </sheetData>
  <sheetProtection password="CF16" sheet="1" objects="1" scenarios="1"/>
  <mergeCells count="4">
    <mergeCell ref="A4:A15"/>
    <mergeCell ref="A3:B3"/>
    <mergeCell ref="A2:B2"/>
    <mergeCell ref="A17:B17"/>
  </mergeCells>
  <hyperlinks>
    <hyperlink ref="A1" location="'0'!A1" display="'0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K3" sqref="K3"/>
    </sheetView>
  </sheetViews>
  <sheetFormatPr defaultRowHeight="12.75"/>
  <cols>
    <col min="1" max="1" width="7.33203125" customWidth="1"/>
    <col min="2" max="2" width="48.5" customWidth="1"/>
    <col min="3" max="9" width="12.83203125" customWidth="1"/>
    <col min="10" max="11" width="10.83203125" customWidth="1"/>
    <col min="12" max="12" width="12.5" bestFit="1" customWidth="1"/>
  </cols>
  <sheetData>
    <row r="1" spans="1:12" ht="15">
      <c r="A1" s="49" t="str">
        <f>IF('0'!A1=1,"до змісту","to title")</f>
        <v>до змісту</v>
      </c>
      <c r="B1" s="68"/>
    </row>
    <row r="2" spans="1:12" ht="15.75">
      <c r="A2" s="152"/>
      <c r="B2" s="153"/>
      <c r="C2" s="47">
        <v>40179</v>
      </c>
      <c r="D2" s="42">
        <v>40544</v>
      </c>
      <c r="E2" s="42">
        <v>40909</v>
      </c>
      <c r="F2" s="42">
        <v>41275</v>
      </c>
      <c r="G2" s="42">
        <v>41640</v>
      </c>
      <c r="H2" s="47">
        <v>42005</v>
      </c>
      <c r="I2" s="47">
        <v>42370</v>
      </c>
      <c r="J2" s="47">
        <v>42736</v>
      </c>
      <c r="K2" s="47">
        <v>43101</v>
      </c>
    </row>
    <row r="3" spans="1:12" ht="36" customHeight="1">
      <c r="A3" s="151" t="str">
        <f>IF('0'!A1=1,"Індекс споживчих цін (вагова структура для розрахунку ІСЦ, %)","Consumer price indices (year to the previous year , %)")</f>
        <v>Індекс споживчих цін (вагова структура для розрахунку ІСЦ, %)</v>
      </c>
      <c r="B3" s="155"/>
      <c r="C3" s="60">
        <v>100</v>
      </c>
      <c r="D3" s="60">
        <v>100</v>
      </c>
      <c r="E3" s="60">
        <v>100</v>
      </c>
      <c r="F3" s="60">
        <v>100</v>
      </c>
      <c r="G3" s="118">
        <v>100</v>
      </c>
      <c r="H3" s="60">
        <v>100</v>
      </c>
      <c r="I3" s="60">
        <v>100</v>
      </c>
      <c r="J3" s="60">
        <v>100</v>
      </c>
      <c r="K3" s="60">
        <v>100</v>
      </c>
      <c r="L3" s="157"/>
    </row>
    <row r="4" spans="1:12" ht="31.5" customHeight="1">
      <c r="A4" s="144" t="str">
        <f>IF('0'!A1=1,"ТОВАРНІ ГРУПИ*","PRODUCTS GROUPS*")</f>
        <v>ТОВАРНІ ГРУПИ*</v>
      </c>
      <c r="B4" s="69" t="str">
        <f>IF('0'!A1=1,"Продукти харчування та безалкогольні напої","Food  and non-alcoholic beverages")</f>
        <v>Продукти харчування та безалкогольні напої</v>
      </c>
      <c r="C4" s="71">
        <v>53.46247920506314</v>
      </c>
      <c r="D4" s="71">
        <v>53.568383384693874</v>
      </c>
      <c r="E4" s="71">
        <v>52.723421143510542</v>
      </c>
      <c r="F4" s="71">
        <v>50.784417606816866</v>
      </c>
      <c r="G4" s="119">
        <v>50.690187539935515</v>
      </c>
      <c r="H4" s="71">
        <v>41.801016808485329</v>
      </c>
      <c r="I4" s="71">
        <v>42.567670790412294</v>
      </c>
      <c r="J4" s="71">
        <v>45.395677967394114</v>
      </c>
      <c r="K4" s="71">
        <v>44.737942406218714</v>
      </c>
    </row>
    <row r="5" spans="1:12" ht="15.75">
      <c r="A5" s="144"/>
      <c r="B5" s="69" t="str">
        <f>IF('0'!A1=1,"Алкогольні напої, тютюнові вироби","Alcoholic beverages, tobacco")</f>
        <v>Алкогольні напої, тютюнові вироби</v>
      </c>
      <c r="C5" s="71">
        <v>4.8039593791705224</v>
      </c>
      <c r="D5" s="71">
        <v>5.0016416448286236</v>
      </c>
      <c r="E5" s="71">
        <v>4.9722741159381707</v>
      </c>
      <c r="F5" s="71">
        <v>6.2551598393737144</v>
      </c>
      <c r="G5" s="119">
        <v>6.860353040764239</v>
      </c>
      <c r="H5" s="71">
        <v>7.8962016328139137</v>
      </c>
      <c r="I5" s="71">
        <v>8.2970375127827811</v>
      </c>
      <c r="J5" s="71">
        <v>8.3161763584511448</v>
      </c>
      <c r="K5" s="71">
        <v>8.102290795595076</v>
      </c>
    </row>
    <row r="6" spans="1:12" ht="15.75">
      <c r="A6" s="144"/>
      <c r="B6" s="69" t="str">
        <f>IF('0'!A1=1,"Одяг і взуття","Clothing and footwear")</f>
        <v>Одяг і взуття</v>
      </c>
      <c r="C6" s="71">
        <v>7.033177704070213</v>
      </c>
      <c r="D6" s="71">
        <v>7.4506273666304796</v>
      </c>
      <c r="E6" s="71">
        <v>7.0583822349956113</v>
      </c>
      <c r="F6" s="71">
        <v>7.275738120382587</v>
      </c>
      <c r="G6" s="119">
        <v>7.0219097526648486</v>
      </c>
      <c r="H6" s="71">
        <v>5.3983105252118211</v>
      </c>
      <c r="I6" s="71">
        <v>5.6008062504676621</v>
      </c>
      <c r="J6" s="71">
        <v>5.2713547147366988</v>
      </c>
      <c r="K6" s="71">
        <v>5.291747639518678</v>
      </c>
    </row>
    <row r="7" spans="1:12" ht="31.5">
      <c r="A7" s="144"/>
      <c r="B7" s="69" t="str">
        <f>IF('0'!A1=1,"Житло, вода, електроенергія, газ та інші види палива","Housing, water,  electricity,  gas and other fuels")</f>
        <v>Житло, вода, електроенергія, газ та інші види палива</v>
      </c>
      <c r="C7" s="71">
        <v>11.046527476044494</v>
      </c>
      <c r="D7" s="71">
        <v>10.609267216502417</v>
      </c>
      <c r="E7" s="71">
        <v>11.443926913433822</v>
      </c>
      <c r="F7" s="71">
        <v>11.448255474646217</v>
      </c>
      <c r="G7" s="119">
        <v>11.072536040830391</v>
      </c>
      <c r="H7" s="71">
        <v>7.4978502463930896</v>
      </c>
      <c r="I7" s="71">
        <v>6.1393198313920125</v>
      </c>
      <c r="J7" s="71">
        <v>4.8744719464397361</v>
      </c>
      <c r="K7" s="71">
        <v>5.4212060538248643</v>
      </c>
      <c r="L7" s="71"/>
    </row>
    <row r="8" spans="1:12" ht="32.25" customHeight="1">
      <c r="A8" s="144"/>
      <c r="B8" s="69" t="str">
        <f>IF('0'!A1=1,"Предмети домашнього вжитку, побутова техніка та поточне утримання житла","Furnishings, household equipment and routine maintenance of the house")</f>
        <v>Предмети домашнього вжитку, побутова техніка та поточне утримання житла</v>
      </c>
      <c r="C8" s="72">
        <v>2.458281133002973</v>
      </c>
      <c r="D8" s="72">
        <v>2.6344837007465771</v>
      </c>
      <c r="E8" s="72">
        <v>2.5608622391223821</v>
      </c>
      <c r="F8" s="72">
        <v>2.6140245318692119</v>
      </c>
      <c r="G8" s="120">
        <v>2.6292675314083329</v>
      </c>
      <c r="H8" s="71">
        <v>4.7441679704419091</v>
      </c>
      <c r="I8" s="71">
        <v>4.6084260344698578</v>
      </c>
      <c r="J8" s="71">
        <v>4.5305394152902956</v>
      </c>
      <c r="K8" s="71">
        <v>4.4525744459493941</v>
      </c>
    </row>
    <row r="9" spans="1:12" ht="15.75">
      <c r="A9" s="144"/>
      <c r="B9" s="69" t="str">
        <f>IF('0'!A1=1,"Охорона здоров’я","Health")</f>
        <v>Охорона здоров’я</v>
      </c>
      <c r="C9" s="71">
        <v>3.6627830767266154</v>
      </c>
      <c r="D9" s="71">
        <v>3.6372574428310029</v>
      </c>
      <c r="E9" s="71">
        <v>3.6433748389238469</v>
      </c>
      <c r="F9" s="71">
        <v>3.8062507338510936</v>
      </c>
      <c r="G9" s="119">
        <v>3.7896150893887546</v>
      </c>
      <c r="H9" s="71">
        <v>6.6585610135032685</v>
      </c>
      <c r="I9" s="71">
        <v>6.6705846407103477</v>
      </c>
      <c r="J9" s="71">
        <v>6.5112320995562065</v>
      </c>
      <c r="K9" s="71">
        <v>6.5220442455293171</v>
      </c>
    </row>
    <row r="10" spans="1:12" ht="15.75">
      <c r="A10" s="144"/>
      <c r="B10" s="69" t="str">
        <f>IF('0'!A1=1,"Транспорт","Transport")</f>
        <v>Транспорт</v>
      </c>
      <c r="C10" s="71">
        <v>4.685998106381227</v>
      </c>
      <c r="D10" s="71">
        <v>4.3609761678253083</v>
      </c>
      <c r="E10" s="71">
        <v>4.7057136667825423</v>
      </c>
      <c r="F10" s="71">
        <v>4.8695869894543637</v>
      </c>
      <c r="G10" s="119">
        <v>4.9338094713724425</v>
      </c>
      <c r="H10" s="71">
        <v>12.119252984457304</v>
      </c>
      <c r="I10" s="71">
        <v>11.825162746614122</v>
      </c>
      <c r="J10" s="71">
        <v>11.393268365588446</v>
      </c>
      <c r="K10" s="71">
        <v>11.217488173056161</v>
      </c>
    </row>
    <row r="11" spans="1:12" ht="15.75">
      <c r="A11" s="144"/>
      <c r="B11" s="69" t="str">
        <f>IF('0'!A1=1,"Зв’язок","Communication")</f>
        <v>Зв’язок</v>
      </c>
      <c r="C11" s="71">
        <v>3.1816784254043462</v>
      </c>
      <c r="D11" s="71">
        <v>3.2996899277101956</v>
      </c>
      <c r="E11" s="71">
        <v>3.1873835115891187</v>
      </c>
      <c r="F11" s="71">
        <v>3.2849461194054173</v>
      </c>
      <c r="G11" s="119">
        <v>3.3775201822990715</v>
      </c>
      <c r="H11" s="71">
        <v>3.1714654373193598</v>
      </c>
      <c r="I11" s="71">
        <v>3.1398872621155816</v>
      </c>
      <c r="J11" s="71">
        <v>3.065440514861753</v>
      </c>
      <c r="K11" s="71">
        <v>2.8791492452348701</v>
      </c>
    </row>
    <row r="12" spans="1:12" ht="15.75">
      <c r="A12" s="144"/>
      <c r="B12" s="69" t="str">
        <f>IF('0'!A1=1,"Відпочинок і культура","Recreation and culture")</f>
        <v>Відпочинок і культура</v>
      </c>
      <c r="C12" s="71">
        <v>2.1073507609158004</v>
      </c>
      <c r="D12" s="71">
        <v>2.132863262350698</v>
      </c>
      <c r="E12" s="71">
        <v>2.2769446907705908</v>
      </c>
      <c r="F12" s="71">
        <v>2.281643643863188</v>
      </c>
      <c r="G12" s="119">
        <v>2.3610187335070476</v>
      </c>
      <c r="H12" s="71">
        <v>3.2003406916803852</v>
      </c>
      <c r="I12" s="71">
        <v>3.3270302795999305</v>
      </c>
      <c r="J12" s="71">
        <v>2.9974226411065872</v>
      </c>
      <c r="K12" s="71">
        <v>3.1943054001531119</v>
      </c>
    </row>
    <row r="13" spans="1:12" ht="15.75">
      <c r="A13" s="144"/>
      <c r="B13" s="69" t="str">
        <f>IF('0'!A1=1,"Освіта","Education")</f>
        <v>Освіта</v>
      </c>
      <c r="C13" s="71">
        <v>1.7553846248223752</v>
      </c>
      <c r="D13" s="71">
        <v>1.6792764726451981</v>
      </c>
      <c r="E13" s="71">
        <v>1.6573081630304842</v>
      </c>
      <c r="F13" s="71">
        <v>1.5707555303867107</v>
      </c>
      <c r="G13" s="119">
        <v>1.4312516546237721</v>
      </c>
      <c r="H13" s="71">
        <v>1.5868677522430534</v>
      </c>
      <c r="I13" s="71">
        <v>1.5068871124635224</v>
      </c>
      <c r="J13" s="71">
        <v>1.316374616827561</v>
      </c>
      <c r="K13" s="71">
        <v>1.3673615609602889</v>
      </c>
    </row>
    <row r="14" spans="1:12" ht="15.75">
      <c r="A14" s="144"/>
      <c r="B14" s="69" t="str">
        <f>IF('0'!A1=1,"Ресторани та готелі","Restaurants and hotels")</f>
        <v>Ресторани та готелі</v>
      </c>
      <c r="C14" s="71">
        <v>3.0252502339644889</v>
      </c>
      <c r="D14" s="71">
        <v>2.8976756859930468</v>
      </c>
      <c r="E14" s="71">
        <v>2.9606472053677604</v>
      </c>
      <c r="F14" s="71">
        <v>2.8729540535007128</v>
      </c>
      <c r="G14" s="119">
        <v>2.8649567812954762</v>
      </c>
      <c r="H14" s="71">
        <v>2.2081397344384626</v>
      </c>
      <c r="I14" s="71">
        <v>2.5132972089891004</v>
      </c>
      <c r="J14" s="71">
        <v>2.5443564990620855</v>
      </c>
      <c r="K14" s="71">
        <v>2.8848418821035273</v>
      </c>
    </row>
    <row r="15" spans="1:12" ht="16.5" thickBot="1">
      <c r="A15" s="145"/>
      <c r="B15" s="70" t="str">
        <f>IF('0'!A1=1,"Різні товари та послуги","Miscellaneous goods and services")</f>
        <v>Різні товари та послуги</v>
      </c>
      <c r="C15" s="73">
        <v>2.7771298744337871</v>
      </c>
      <c r="D15" s="73">
        <v>2.727857727242565</v>
      </c>
      <c r="E15" s="73">
        <v>2.8097612765351174</v>
      </c>
      <c r="F15" s="73">
        <v>2.9362673564499224</v>
      </c>
      <c r="G15" s="121">
        <v>2.9675741819101029</v>
      </c>
      <c r="H15" s="73">
        <v>3.7178252030121066</v>
      </c>
      <c r="I15" s="73">
        <v>3.8038903299827895</v>
      </c>
      <c r="J15" s="73">
        <v>3.7836848606853635</v>
      </c>
      <c r="K15" s="73">
        <v>3.9290481518559961</v>
      </c>
    </row>
    <row r="16" spans="1:12" ht="13.5" thickTop="1"/>
    <row r="17" spans="1:10" ht="41.25" customHeight="1">
      <c r="A17" s="154" t="str">
        <f>'1'!A44:B44</f>
        <v>* Починаючи з  2014 року дані наведено без урахування тимчасово окупованої території Автономної Республіки Крим, м. Севастополя. Починаючи з 2015 року також без частини тимчасово окупованих територій у Донецькій та Луганській областях.</v>
      </c>
      <c r="B17" s="154"/>
      <c r="C17" s="154"/>
      <c r="D17" s="154"/>
      <c r="E17" s="154"/>
    </row>
    <row r="18" spans="1:10" ht="42.75" customHeight="1">
      <c r="A18" s="156" t="s">
        <v>4</v>
      </c>
      <c r="B18" s="154"/>
      <c r="C18" s="154"/>
      <c r="D18" s="154"/>
      <c r="E18" s="154"/>
      <c r="F18" s="154"/>
      <c r="G18" s="154"/>
      <c r="H18" s="154"/>
      <c r="I18" s="154"/>
      <c r="J18" s="48"/>
    </row>
  </sheetData>
  <mergeCells count="5">
    <mergeCell ref="A2:B2"/>
    <mergeCell ref="A3:B3"/>
    <mergeCell ref="A4:A15"/>
    <mergeCell ref="A18:I18"/>
    <mergeCell ref="A17:E17"/>
  </mergeCells>
  <hyperlinks>
    <hyperlink ref="A1" location="'0'!A1" display="'0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4</vt:i4>
      </vt:variant>
      <vt:variant>
        <vt:lpstr>Іменовані діапазони</vt:lpstr>
      </vt:variant>
      <vt:variant>
        <vt:i4>1</vt:i4>
      </vt:variant>
    </vt:vector>
  </HeadingPairs>
  <TitlesOfParts>
    <vt:vector size="5" baseType="lpstr">
      <vt:lpstr>0</vt:lpstr>
      <vt:lpstr>1</vt:lpstr>
      <vt:lpstr>2</vt:lpstr>
      <vt:lpstr>3</vt:lpstr>
      <vt:lpstr>'0'!Область_друку</vt:lpstr>
    </vt:vector>
  </TitlesOfParts>
  <Company>National Bank of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UserNBU</dc:creator>
  <cp:lastModifiedBy>Кучман Наталія Михайлівна</cp:lastModifiedBy>
  <cp:lastPrinted>2015-10-07T12:48:41Z</cp:lastPrinted>
  <dcterms:created xsi:type="dcterms:W3CDTF">2008-08-15T07:59:50Z</dcterms:created>
  <dcterms:modified xsi:type="dcterms:W3CDTF">2020-02-13T09:45:58Z</dcterms:modified>
</cp:coreProperties>
</file>