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essoal\Alura\Excel\Curso 6 - Análise de dados Introdução\"/>
    </mc:Choice>
  </mc:AlternateContent>
  <xr:revisionPtr revIDLastSave="0" documentId="13_ncr:1_{CFCBEB8D-5BD0-48D9-AE64-8ED22AB75C95}" xr6:coauthVersionLast="44" xr6:coauthVersionMax="44" xr10:uidLastSave="{00000000-0000-0000-0000-000000000000}"/>
  <bookViews>
    <workbookView xWindow="-120" yWindow="-120" windowWidth="29040" windowHeight="15840" activeTab="2" xr2:uid="{D7F695BB-FECC-43AA-BDAB-82D9C8DC47D6}"/>
  </bookViews>
  <sheets>
    <sheet name="Planilha2" sheetId="16" r:id="rId1"/>
    <sheet name="Planilha3" sheetId="17" r:id="rId2"/>
    <sheet name="Planilha1" sheetId="1" r:id="rId3"/>
  </sheets>
  <definedNames>
    <definedName name="_xlnm._FilterDatabase" localSheetId="2" hidden="1">Planilha1!$A$1:$A$2324</definedName>
    <definedName name="_xlchart.v1.0" hidden="1">Planilha1!$L$2:$L$501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7" i="1" l="1"/>
  <c r="P8" i="1"/>
  <c r="S17" i="1" s="1"/>
  <c r="P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2" i="1"/>
  <c r="O8" i="1"/>
  <c r="O6" i="1"/>
  <c r="U2" i="1" a="1"/>
  <c r="U2" i="1" s="1"/>
  <c r="S15" i="1" l="1"/>
  <c r="S16" i="1"/>
  <c r="U5" i="1"/>
  <c r="U4" i="1"/>
  <c r="U7" i="1"/>
  <c r="U3" i="1"/>
  <c r="U6" i="1"/>
  <c r="P3" i="1" l="1"/>
  <c r="P4" i="1"/>
  <c r="P5" i="1"/>
  <c r="P6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2" i="1"/>
  <c r="O4" i="1" l="1"/>
  <c r="N18" i="1"/>
  <c r="N16" i="1"/>
  <c r="N14" i="1"/>
  <c r="N12" i="1"/>
  <c r="O2" i="1"/>
  <c r="N10" i="1"/>
  <c r="N8" i="1"/>
  <c r="N6" i="1"/>
  <c r="N4" i="1"/>
  <c r="N2" i="1"/>
</calcChain>
</file>

<file path=xl/sharedStrings.xml><?xml version="1.0" encoding="utf-8"?>
<sst xmlns="http://schemas.openxmlformats.org/spreadsheetml/2006/main" count="3089" uniqueCount="108">
  <si>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</si>
  <si>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</si>
  <si>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</si>
  <si>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</si>
  <si>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</si>
  <si>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</si>
  <si>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</si>
  <si>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</si>
  <si>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</si>
  <si>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</si>
  <si>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</si>
  <si>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</si>
  <si>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</si>
  <si>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</si>
  <si>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</si>
  <si>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</si>
  <si>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</si>
  <si>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</si>
  <si>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</si>
  <si>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</si>
  <si>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</si>
  <si>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</si>
  <si>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</si>
  <si>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</si>
  <si>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</si>
  <si>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</si>
  <si>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</si>
  <si>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</si>
  <si>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</si>
  <si>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</si>
  <si>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</si>
  <si>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</si>
  <si>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</si>
  <si>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</si>
  <si>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</si>
  <si>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</si>
  <si>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</si>
  <si>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</si>
  <si>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</si>
  <si>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</si>
  <si>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</si>
  <si>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</si>
  <si>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</si>
  <si>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</si>
  <si>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</si>
  <si>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</si>
  <si>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</si>
  <si>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</si>
  <si>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</si>
  <si>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</si>
  <si>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</si>
  <si>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</si>
  <si>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</si>
  <si>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</si>
  <si>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</si>
  <si>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</si>
  <si>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</si>
  <si>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</si>
  <si>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</si>
  <si>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</si>
  <si>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</si>
  <si>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</si>
  <si>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</si>
  <si>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</si>
  <si>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</si>
  <si>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</si>
  <si>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</si>
  <si>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 do valor das vendas</t>
  </si>
  <si>
    <t>Mediana do valor das vendas</t>
  </si>
  <si>
    <t>Média de lucro para Home Office</t>
  </si>
  <si>
    <t>Média de lucro para Corporativo</t>
  </si>
  <si>
    <t>Média de lucro para Consumidor</t>
  </si>
  <si>
    <t>Mediana do lucro</t>
  </si>
  <si>
    <t>Média de lucro</t>
  </si>
  <si>
    <t>Desvio médio do valor de venda</t>
  </si>
  <si>
    <t>Desvio médio do lucro</t>
  </si>
  <si>
    <t>Variância do lucro</t>
  </si>
  <si>
    <t>Desvio padrão do lucro</t>
  </si>
  <si>
    <t>Lucro padronizado</t>
  </si>
  <si>
    <t>Amostra de lucro</t>
  </si>
  <si>
    <t>Bins (seres humanos)</t>
  </si>
  <si>
    <t>[mínimo, -1000)</t>
  </si>
  <si>
    <t>[-1000, -500)</t>
  </si>
  <si>
    <t>[-500, 0)</t>
  </si>
  <si>
    <t>[0, 500)</t>
  </si>
  <si>
    <t>[500, 1000)</t>
  </si>
  <si>
    <t>[1000, máximo]</t>
  </si>
  <si>
    <t>Bins (Excel)</t>
  </si>
  <si>
    <t>Frequência</t>
  </si>
  <si>
    <t>Média do valor de venda</t>
  </si>
  <si>
    <t>Desvio padrão do valor de venda</t>
  </si>
  <si>
    <t>Valor de venda padronizado</t>
  </si>
  <si>
    <t>Contar valores</t>
  </si>
  <si>
    <t>Contar números</t>
  </si>
  <si>
    <t>Contar vazios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</si>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</sst>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[download (2).xlsx]Planilha2!Tabela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Planilha2!$B$4:$B$6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4-43DA-928C-CF61ED44E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020336"/>
        <c:axId val="893070720"/>
      </c:barChart>
      <c:catAx>
        <c:axId val="8860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3070720"/>
        <c:crosses val="autoZero"/>
        <c:auto val="1"/>
        <c:lblAlgn val="ctr"/>
        <c:lblOffset val="100"/>
        <c:noMultiLvlLbl val="0"/>
      </c:catAx>
      <c:valAx>
        <c:axId val="8930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602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E-4235-908C-0020DE26C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190016"/>
        <c:axId val="893072800"/>
      </c:lineChart>
      <c:dateAx>
        <c:axId val="884190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3072800"/>
        <c:crosses val="autoZero"/>
        <c:auto val="1"/>
        <c:lblOffset val="100"/>
        <c:baseTimeUnit val="days"/>
      </c:dateAx>
      <c:valAx>
        <c:axId val="893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419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Planilha1!$L$1</c:f>
              <c:strCache>
                <c:ptCount val="1"/>
                <c:pt idx="0">
                  <c:v>quantidade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Planilha1!$L$2:$L$2324</c:f>
              <c:numCache>
                <c:formatCode>General</c:formatCode>
                <c:ptCount val="232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  <c:pt idx="101">
                  <c:v>5</c:v>
                </c:pt>
                <c:pt idx="102">
                  <c:v>5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5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6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4</c:v>
                </c:pt>
                <c:pt idx="213">
                  <c:v>2</c:v>
                </c:pt>
                <c:pt idx="214">
                  <c:v>4</c:v>
                </c:pt>
                <c:pt idx="215">
                  <c:v>3</c:v>
                </c:pt>
                <c:pt idx="216">
                  <c:v>2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4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5</c:v>
                </c:pt>
                <c:pt idx="235">
                  <c:v>5</c:v>
                </c:pt>
                <c:pt idx="236">
                  <c:v>4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4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1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5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4</c:v>
                </c:pt>
                <c:pt idx="267">
                  <c:v>5</c:v>
                </c:pt>
                <c:pt idx="268">
                  <c:v>4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2</c:v>
                </c:pt>
                <c:pt idx="273">
                  <c:v>3</c:v>
                </c:pt>
                <c:pt idx="274">
                  <c:v>1</c:v>
                </c:pt>
                <c:pt idx="275">
                  <c:v>5</c:v>
                </c:pt>
                <c:pt idx="276">
                  <c:v>2</c:v>
                </c:pt>
                <c:pt idx="277">
                  <c:v>4</c:v>
                </c:pt>
                <c:pt idx="278">
                  <c:v>6</c:v>
                </c:pt>
                <c:pt idx="279">
                  <c:v>4</c:v>
                </c:pt>
                <c:pt idx="280">
                  <c:v>2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4</c:v>
                </c:pt>
                <c:pt idx="291">
                  <c:v>2</c:v>
                </c:pt>
                <c:pt idx="292">
                  <c:v>3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4</c:v>
                </c:pt>
                <c:pt idx="307">
                  <c:v>2</c:v>
                </c:pt>
                <c:pt idx="308">
                  <c:v>4</c:v>
                </c:pt>
                <c:pt idx="309">
                  <c:v>1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4</c:v>
                </c:pt>
                <c:pt idx="314">
                  <c:v>3</c:v>
                </c:pt>
                <c:pt idx="315">
                  <c:v>4</c:v>
                </c:pt>
                <c:pt idx="316">
                  <c:v>3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4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4</c:v>
                </c:pt>
                <c:pt idx="337">
                  <c:v>1</c:v>
                </c:pt>
                <c:pt idx="338">
                  <c:v>4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4</c:v>
                </c:pt>
                <c:pt idx="344">
                  <c:v>4</c:v>
                </c:pt>
                <c:pt idx="345">
                  <c:v>5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4</c:v>
                </c:pt>
                <c:pt idx="352">
                  <c:v>3</c:v>
                </c:pt>
                <c:pt idx="353">
                  <c:v>4</c:v>
                </c:pt>
                <c:pt idx="354">
                  <c:v>1</c:v>
                </c:pt>
                <c:pt idx="355">
                  <c:v>3</c:v>
                </c:pt>
                <c:pt idx="356">
                  <c:v>2</c:v>
                </c:pt>
                <c:pt idx="357">
                  <c:v>3</c:v>
                </c:pt>
                <c:pt idx="358">
                  <c:v>4</c:v>
                </c:pt>
                <c:pt idx="359">
                  <c:v>3</c:v>
                </c:pt>
                <c:pt idx="360">
                  <c:v>4</c:v>
                </c:pt>
                <c:pt idx="361">
                  <c:v>4</c:v>
                </c:pt>
                <c:pt idx="362">
                  <c:v>2</c:v>
                </c:pt>
                <c:pt idx="363">
                  <c:v>2</c:v>
                </c:pt>
                <c:pt idx="364">
                  <c:v>4</c:v>
                </c:pt>
                <c:pt idx="365">
                  <c:v>5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2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2</c:v>
                </c:pt>
                <c:pt idx="384">
                  <c:v>4</c:v>
                </c:pt>
                <c:pt idx="385">
                  <c:v>3</c:v>
                </c:pt>
                <c:pt idx="386">
                  <c:v>5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5</c:v>
                </c:pt>
                <c:pt idx="397">
                  <c:v>3</c:v>
                </c:pt>
                <c:pt idx="398">
                  <c:v>5</c:v>
                </c:pt>
                <c:pt idx="399">
                  <c:v>4</c:v>
                </c:pt>
                <c:pt idx="400">
                  <c:v>4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3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5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4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4</c:v>
                </c:pt>
                <c:pt idx="459">
                  <c:v>5</c:v>
                </c:pt>
                <c:pt idx="460">
                  <c:v>5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4</c:v>
                </c:pt>
                <c:pt idx="467">
                  <c:v>3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4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5</c:v>
                </c:pt>
                <c:pt idx="477">
                  <c:v>3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5</c:v>
                </c:pt>
                <c:pt idx="484">
                  <c:v>5</c:v>
                </c:pt>
                <c:pt idx="485">
                  <c:v>4</c:v>
                </c:pt>
                <c:pt idx="486">
                  <c:v>4</c:v>
                </c:pt>
                <c:pt idx="487">
                  <c:v>3</c:v>
                </c:pt>
                <c:pt idx="488">
                  <c:v>2</c:v>
                </c:pt>
                <c:pt idx="489">
                  <c:v>4</c:v>
                </c:pt>
                <c:pt idx="490">
                  <c:v>2</c:v>
                </c:pt>
                <c:pt idx="491">
                  <c:v>1</c:v>
                </c:pt>
                <c:pt idx="492">
                  <c:v>3</c:v>
                </c:pt>
                <c:pt idx="493">
                  <c:v>2</c:v>
                </c:pt>
                <c:pt idx="494">
                  <c:v>4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4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D-4A52-9030-67B5D9E7D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448608"/>
        <c:axId val="950011152"/>
      </c:lineChart>
      <c:dateAx>
        <c:axId val="947448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011152"/>
        <c:crosses val="autoZero"/>
        <c:auto val="1"/>
        <c:lblOffset val="100"/>
        <c:baseTimeUnit val="days"/>
      </c:dateAx>
      <c:valAx>
        <c:axId val="9500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44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Planilha1!$U$1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Planilha1!$S$2:$S$7</c:f>
              <c:strCache>
                <c:ptCount val="6"/>
                <c:pt idx="0">
                  <c:v>[mínimo, -1000)</c:v>
                </c:pt>
                <c:pt idx="1">
                  <c:v>[-1000, -500)</c:v>
                </c:pt>
                <c:pt idx="2">
                  <c:v>[-500, 0)</c:v>
                </c:pt>
                <c:pt idx="3">
                  <c:v>[0, 500)</c:v>
                </c:pt>
                <c:pt idx="4">
                  <c:v>[500, 1000)</c:v>
                </c:pt>
                <c:pt idx="5">
                  <c:v>[1000, máximo]</c:v>
                </c:pt>
              </c:strCache>
            </c:strRef>
          </c:cat>
          <c:val>
            <c:numRef>
              <c:f>Planilha1!$U$2:$U$7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1-455F-A85A-D4E885647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322896"/>
        <c:axId val="770194544"/>
      </c:barChart>
      <c:catAx>
        <c:axId val="7653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0194544"/>
        <c:crosses val="autoZero"/>
        <c:auto val="1"/>
        <c:lblAlgn val="ctr"/>
        <c:lblOffset val="100"/>
        <c:noMultiLvlLbl val="0"/>
      </c:catAx>
      <c:valAx>
        <c:axId val="7701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532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FD5C7EF-CDDA-4258-A478-008E4813966D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33337</xdr:rowOff>
    </xdr:from>
    <xdr:to>
      <xdr:col>9</xdr:col>
      <xdr:colOff>476250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5FD76F-A74F-43E1-99BE-75829B8E6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342900</xdr:colOff>
      <xdr:row>1</xdr:row>
      <xdr:rowOff>157162</xdr:rowOff>
    </xdr:from>
    <xdr:to>
      <xdr:col>36</xdr:col>
      <xdr:colOff>38100</xdr:colOff>
      <xdr:row>16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C1B0BFE-0D27-474A-9266-251F3708F2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03100" y="35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36</xdr:col>
      <xdr:colOff>219075</xdr:colOff>
      <xdr:row>1</xdr:row>
      <xdr:rowOff>176212</xdr:rowOff>
    </xdr:from>
    <xdr:to>
      <xdr:col>43</xdr:col>
      <xdr:colOff>523875</xdr:colOff>
      <xdr:row>16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C56524-C28D-4FDA-A241-F6A2A5B30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381000</xdr:colOff>
      <xdr:row>16</xdr:row>
      <xdr:rowOff>176212</xdr:rowOff>
    </xdr:from>
    <xdr:to>
      <xdr:col>36</xdr:col>
      <xdr:colOff>76200</xdr:colOff>
      <xdr:row>31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5663FB-4B50-43BA-B136-6262FFC61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419100</xdr:colOff>
      <xdr:row>32</xdr:row>
      <xdr:rowOff>33337</xdr:rowOff>
    </xdr:from>
    <xdr:to>
      <xdr:col>36</xdr:col>
      <xdr:colOff>114300</xdr:colOff>
      <xdr:row>46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713B39-CBC8-4A2E-9474-A7E7B5927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a.Cristina" refreshedDate="44354.677672569444" createdVersion="6" refreshedVersion="6" minRefreshableVersion="3" recordCount="500" xr:uid="{FB76F5FC-7675-4574-9631-BA482246C15E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7F733-72B5-482B-B050-293D15459D0C}" name="Tabela dinâmica5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604B-39F5-44A0-86B7-C239FA8934A8}">
  <dimension ref="A3:B6"/>
  <sheetViews>
    <sheetView workbookViewId="0">
      <selection activeCell="L4" sqref="L4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6" t="s">
        <v>9</v>
      </c>
      <c r="B3" t="s">
        <v>66</v>
      </c>
    </row>
    <row r="4" spans="1:2" x14ac:dyDescent="0.25">
      <c r="A4" t="s">
        <v>59</v>
      </c>
      <c r="B4" s="7">
        <v>287</v>
      </c>
    </row>
    <row r="5" spans="1:2" x14ac:dyDescent="0.25">
      <c r="A5" t="s">
        <v>60</v>
      </c>
      <c r="B5" s="7">
        <v>127</v>
      </c>
    </row>
    <row r="6" spans="1:2" x14ac:dyDescent="0.25">
      <c r="A6" t="s">
        <v>0</v>
      </c>
      <c r="B6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1CE1-DDD7-466C-8DA6-B86AD27826A9}">
  <dimension ref="A1:F15"/>
  <sheetViews>
    <sheetView workbookViewId="0">
      <selection activeCell="B16" sqref="B16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12" t="s">
        <v>11</v>
      </c>
      <c r="B1" s="12"/>
      <c r="C1" s="12" t="s">
        <v>12</v>
      </c>
      <c r="D1" s="12"/>
      <c r="E1" s="12" t="s">
        <v>13</v>
      </c>
      <c r="F1" s="12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0" t="s">
        <v>95</v>
      </c>
      <c r="B3" s="10">
        <v>221.04518000000002</v>
      </c>
      <c r="C3" s="10" t="s">
        <v>95</v>
      </c>
      <c r="D3" s="10">
        <v>3.028</v>
      </c>
      <c r="E3" s="10" t="s">
        <v>95</v>
      </c>
      <c r="F3" s="10">
        <v>1.1446799999999868</v>
      </c>
    </row>
    <row r="4" spans="1:6" x14ac:dyDescent="0.25">
      <c r="A4" s="10" t="s">
        <v>96</v>
      </c>
      <c r="B4" s="10">
        <v>29.563372864370042</v>
      </c>
      <c r="C4" s="10" t="s">
        <v>96</v>
      </c>
      <c r="D4" s="10">
        <v>4.7019716156255456E-2</v>
      </c>
      <c r="E4" s="10" t="s">
        <v>96</v>
      </c>
      <c r="F4" s="10">
        <v>13.269031477455112</v>
      </c>
    </row>
    <row r="5" spans="1:6" x14ac:dyDescent="0.25">
      <c r="A5" s="10" t="s">
        <v>97</v>
      </c>
      <c r="B5" s="10">
        <v>39.099999999999994</v>
      </c>
      <c r="C5" s="10" t="s">
        <v>97</v>
      </c>
      <c r="D5" s="10">
        <v>3</v>
      </c>
      <c r="E5" s="10" t="s">
        <v>97</v>
      </c>
      <c r="F5" s="10">
        <v>5.1099999999999994</v>
      </c>
    </row>
    <row r="6" spans="1:6" x14ac:dyDescent="0.25">
      <c r="A6" s="10" t="s">
        <v>98</v>
      </c>
      <c r="B6" s="10">
        <v>15.56</v>
      </c>
      <c r="C6" s="10" t="s">
        <v>98</v>
      </c>
      <c r="D6" s="10">
        <v>3</v>
      </c>
      <c r="E6" s="10" t="s">
        <v>98</v>
      </c>
      <c r="F6" s="10">
        <v>3.19</v>
      </c>
    </row>
    <row r="7" spans="1:6" x14ac:dyDescent="0.25">
      <c r="A7" s="10" t="s">
        <v>99</v>
      </c>
      <c r="B7" s="10">
        <v>661.05711368904088</v>
      </c>
      <c r="C7" s="10" t="s">
        <v>99</v>
      </c>
      <c r="D7" s="10">
        <v>1.0513928160813233</v>
      </c>
      <c r="E7" s="10" t="s">
        <v>99</v>
      </c>
      <c r="F7" s="10">
        <v>296.70456379174101</v>
      </c>
    </row>
    <row r="8" spans="1:6" x14ac:dyDescent="0.25">
      <c r="A8" s="10" t="s">
        <v>100</v>
      </c>
      <c r="B8" s="10">
        <v>436996.50755888544</v>
      </c>
      <c r="C8" s="10" t="s">
        <v>100</v>
      </c>
      <c r="D8" s="10">
        <v>1.1054268537074152</v>
      </c>
      <c r="E8" s="10" t="s">
        <v>100</v>
      </c>
      <c r="F8" s="10">
        <v>88033.598174847299</v>
      </c>
    </row>
    <row r="9" spans="1:6" x14ac:dyDescent="0.25">
      <c r="A9" s="10" t="s">
        <v>101</v>
      </c>
      <c r="B9" s="10">
        <v>118.67727208498866</v>
      </c>
      <c r="C9" s="10" t="s">
        <v>101</v>
      </c>
      <c r="D9" s="10">
        <v>-0.10745136231833463</v>
      </c>
      <c r="E9" s="10" t="s">
        <v>101</v>
      </c>
      <c r="F9" s="10">
        <v>168.35654925445161</v>
      </c>
    </row>
    <row r="10" spans="1:6" x14ac:dyDescent="0.25">
      <c r="A10" s="10" t="s">
        <v>102</v>
      </c>
      <c r="B10" s="10">
        <v>9.6674611537653945</v>
      </c>
      <c r="C10" s="10" t="s">
        <v>102</v>
      </c>
      <c r="D10" s="10">
        <v>0.1205843266136134</v>
      </c>
      <c r="E10" s="10" t="s">
        <v>102</v>
      </c>
      <c r="F10" s="10">
        <v>3.3110919110153114</v>
      </c>
    </row>
    <row r="11" spans="1:6" x14ac:dyDescent="0.25">
      <c r="A11" s="10" t="s">
        <v>103</v>
      </c>
      <c r="B11" s="10">
        <v>9448.76</v>
      </c>
      <c r="C11" s="10" t="s">
        <v>103</v>
      </c>
      <c r="D11" s="10">
        <v>5</v>
      </c>
      <c r="E11" s="10" t="s">
        <v>103</v>
      </c>
      <c r="F11" s="10">
        <v>8325.7900000000009</v>
      </c>
    </row>
    <row r="12" spans="1:6" x14ac:dyDescent="0.25">
      <c r="A12" s="10" t="s">
        <v>104</v>
      </c>
      <c r="B12" s="10">
        <v>1.26</v>
      </c>
      <c r="C12" s="10" t="s">
        <v>104</v>
      </c>
      <c r="D12" s="10">
        <v>1</v>
      </c>
      <c r="E12" s="10" t="s">
        <v>104</v>
      </c>
      <c r="F12" s="10">
        <v>-3697.75</v>
      </c>
    </row>
    <row r="13" spans="1:6" x14ac:dyDescent="0.25">
      <c r="A13" s="10" t="s">
        <v>105</v>
      </c>
      <c r="B13" s="10">
        <v>9450.02</v>
      </c>
      <c r="C13" s="10" t="s">
        <v>105</v>
      </c>
      <c r="D13" s="10">
        <v>6</v>
      </c>
      <c r="E13" s="10" t="s">
        <v>105</v>
      </c>
      <c r="F13" s="10">
        <v>4628.04</v>
      </c>
    </row>
    <row r="14" spans="1:6" x14ac:dyDescent="0.25">
      <c r="A14" s="10" t="s">
        <v>106</v>
      </c>
      <c r="B14" s="10">
        <v>110522.59000000001</v>
      </c>
      <c r="C14" s="10" t="s">
        <v>106</v>
      </c>
      <c r="D14" s="10">
        <v>1514</v>
      </c>
      <c r="E14" s="10" t="s">
        <v>106</v>
      </c>
      <c r="F14" s="10">
        <v>572.33999999999344</v>
      </c>
    </row>
    <row r="15" spans="1:6" ht="15.75" thickBot="1" x14ac:dyDescent="0.3">
      <c r="A15" s="11" t="s">
        <v>107</v>
      </c>
      <c r="B15" s="11">
        <v>500</v>
      </c>
      <c r="C15" s="11" t="s">
        <v>107</v>
      </c>
      <c r="D15" s="11">
        <v>500</v>
      </c>
      <c r="E15" s="11" t="s">
        <v>107</v>
      </c>
      <c r="F15" s="11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U2324"/>
  <sheetViews>
    <sheetView tabSelected="1" workbookViewId="0">
      <selection activeCell="L1" sqref="L1:L1048576"/>
    </sheetView>
  </sheetViews>
  <sheetFormatPr defaultRowHeight="15" x14ac:dyDescent="0.25"/>
  <cols>
    <col min="1" max="1" width="4" style="1" bestFit="1" customWidth="1"/>
    <col min="2" max="2" width="14.28515625" style="1" bestFit="1" customWidth="1"/>
    <col min="3" max="3" width="13.7109375" style="1" bestFit="1" customWidth="1"/>
    <col min="4" max="4" width="14.7109375" style="1" bestFit="1" customWidth="1"/>
    <col min="5" max="5" width="22" style="1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style="1" bestFit="1" customWidth="1"/>
    <col min="10" max="10" width="12.140625" bestFit="1" customWidth="1"/>
    <col min="11" max="11" width="14.7109375" bestFit="1" customWidth="1"/>
    <col min="12" max="12" width="11.42578125" style="7" bestFit="1" customWidth="1"/>
    <col min="13" max="13" width="8.7109375" bestFit="1" customWidth="1"/>
    <col min="14" max="15" width="30" bestFit="1" customWidth="1"/>
    <col min="16" max="16" width="21.140625" customWidth="1"/>
    <col min="17" max="17" width="26.28515625" bestFit="1" customWidth="1"/>
    <col min="18" max="18" width="18" customWidth="1"/>
    <col min="19" max="19" width="20.140625" bestFit="1" customWidth="1"/>
    <col min="20" max="20" width="11.140625" bestFit="1" customWidth="1"/>
    <col min="21" max="21" width="10.85546875" bestFit="1" customWidth="1"/>
  </cols>
  <sheetData>
    <row r="1" spans="1:21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5" t="s">
        <v>67</v>
      </c>
      <c r="O1" s="5" t="s">
        <v>72</v>
      </c>
      <c r="P1" s="5" t="s">
        <v>78</v>
      </c>
      <c r="Q1" s="5" t="s">
        <v>91</v>
      </c>
      <c r="R1" s="5" t="s">
        <v>79</v>
      </c>
      <c r="S1" s="5" t="s">
        <v>80</v>
      </c>
      <c r="T1" s="5" t="s">
        <v>87</v>
      </c>
      <c r="U1" s="5" t="s">
        <v>88</v>
      </c>
    </row>
    <row r="2" spans="1:21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7">
        <v>4</v>
      </c>
      <c r="M2">
        <v>5.9</v>
      </c>
      <c r="N2">
        <f>AVERAGE(K:K)</f>
        <v>221.04518000000002</v>
      </c>
      <c r="O2">
        <f>MEDIAN(M:M)</f>
        <v>5.1099999999999994</v>
      </c>
      <c r="P2">
        <f>STANDARDIZE(M:M,$N$12,$N$18)</f>
        <v>1.6027121184889512E-2</v>
      </c>
      <c r="Q2">
        <f>STANDARDIZE(K:K,$O$6,$O$8)</f>
        <v>-0.32397379222628353</v>
      </c>
      <c r="R2">
        <v>6.96</v>
      </c>
      <c r="S2" t="s">
        <v>81</v>
      </c>
      <c r="T2">
        <v>-1000</v>
      </c>
      <c r="U2">
        <f t="array" ref="U2:U7">FREQUENCY(M:M,T2:T6)</f>
        <v>3</v>
      </c>
    </row>
    <row r="3" spans="1:21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7">
        <v>4</v>
      </c>
      <c r="M3">
        <v>104.89</v>
      </c>
      <c r="N3" s="5" t="s">
        <v>68</v>
      </c>
      <c r="O3" s="5" t="s">
        <v>74</v>
      </c>
      <c r="P3">
        <f t="shared" ref="P3:P66" si="0">STANDARDIZE(M:M,$N$12,$N$18)</f>
        <v>0.34965865935523521</v>
      </c>
      <c r="Q3">
        <f t="shared" ref="Q3:Q66" si="1">STANDARDIZE(K:K,$O$6,$O$8)</f>
        <v>1.4581112585279778</v>
      </c>
      <c r="R3">
        <v>-2.11</v>
      </c>
      <c r="S3" t="s">
        <v>82</v>
      </c>
      <c r="T3">
        <v>-500</v>
      </c>
      <c r="U3">
        <v>2</v>
      </c>
    </row>
    <row r="4" spans="1:21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7">
        <v>3</v>
      </c>
      <c r="M4">
        <v>8.1300000000000008</v>
      </c>
      <c r="N4">
        <f>MEDIAN(K:K)</f>
        <v>39.099999999999994</v>
      </c>
      <c r="O4">
        <f>AVEDEV(K:K)</f>
        <v>269.31249431999998</v>
      </c>
      <c r="P4">
        <f t="shared" si="0"/>
        <v>2.354301501375981E-2</v>
      </c>
      <c r="Q4">
        <f t="shared" si="1"/>
        <v>-0.27940880776435412</v>
      </c>
      <c r="R4">
        <v>-17.059999999999999</v>
      </c>
      <c r="S4" t="s">
        <v>83</v>
      </c>
      <c r="T4">
        <v>0</v>
      </c>
      <c r="U4">
        <v>189</v>
      </c>
    </row>
    <row r="5" spans="1:21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7">
        <v>1</v>
      </c>
      <c r="M5">
        <v>15.63</v>
      </c>
      <c r="N5" s="5" t="s">
        <v>71</v>
      </c>
      <c r="O5" s="5" t="s">
        <v>89</v>
      </c>
      <c r="P5">
        <f t="shared" si="0"/>
        <v>4.8820684841798932E-2</v>
      </c>
      <c r="Q5">
        <f t="shared" si="1"/>
        <v>-0.29485376673775193</v>
      </c>
      <c r="R5">
        <v>7.23</v>
      </c>
      <c r="S5" t="s">
        <v>84</v>
      </c>
      <c r="T5">
        <v>500</v>
      </c>
      <c r="U5">
        <v>302</v>
      </c>
    </row>
    <row r="6" spans="1:21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7">
        <v>2</v>
      </c>
      <c r="M6">
        <v>5.09</v>
      </c>
      <c r="N6">
        <f>AVERAGEIF(E:E,E2,M:M)</f>
        <v>-4.9720905923344967</v>
      </c>
      <c r="O6">
        <f>AVERAGE(K:K)</f>
        <v>221.04518000000002</v>
      </c>
      <c r="P6">
        <f t="shared" si="0"/>
        <v>1.3297132843461283E-2</v>
      </c>
      <c r="Q6">
        <f t="shared" si="1"/>
        <v>-0.27915164390289698</v>
      </c>
      <c r="R6">
        <v>-404.03</v>
      </c>
      <c r="S6" t="s">
        <v>85</v>
      </c>
      <c r="T6">
        <v>1000</v>
      </c>
      <c r="U6">
        <v>3</v>
      </c>
    </row>
    <row r="7" spans="1:21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7">
        <v>3</v>
      </c>
      <c r="M7">
        <v>5.69</v>
      </c>
      <c r="N7" s="5" t="s">
        <v>69</v>
      </c>
      <c r="O7" s="5" t="s">
        <v>90</v>
      </c>
      <c r="P7">
        <f t="shared" si="0"/>
        <v>1.5319346429704415E-2</v>
      </c>
      <c r="Q7">
        <f t="shared" si="1"/>
        <v>-0.32388302851047512</v>
      </c>
      <c r="R7">
        <v>13.59</v>
      </c>
      <c r="S7" t="s">
        <v>86</v>
      </c>
      <c r="U7">
        <v>1</v>
      </c>
    </row>
    <row r="8" spans="1:21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7">
        <v>2</v>
      </c>
      <c r="M8">
        <v>11.99</v>
      </c>
      <c r="N8">
        <f>AVERAGEIF(E:E,E18,M:M)</f>
        <v>26.128023255813947</v>
      </c>
      <c r="O8">
        <f>_xlfn.STDEV.S(K:K)</f>
        <v>661.05711368904088</v>
      </c>
      <c r="P8">
        <f t="shared" si="0"/>
        <v>3.6552589085257277E-2</v>
      </c>
      <c r="Q8">
        <f t="shared" si="1"/>
        <v>-0.31084330800600019</v>
      </c>
      <c r="R8">
        <v>22.1</v>
      </c>
    </row>
    <row r="9" spans="1:21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7">
        <v>4</v>
      </c>
      <c r="M9">
        <v>21.25</v>
      </c>
      <c r="N9" s="5" t="s">
        <v>70</v>
      </c>
      <c r="P9">
        <f t="shared" si="0"/>
        <v>6.7762085432942903E-2</v>
      </c>
      <c r="Q9">
        <f t="shared" si="1"/>
        <v>-0.19794837282630601</v>
      </c>
      <c r="R9">
        <v>27.41</v>
      </c>
    </row>
    <row r="10" spans="1:21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7">
        <v>2</v>
      </c>
      <c r="M10">
        <v>6.66</v>
      </c>
      <c r="N10">
        <f>AVERAGEIF(E:E,E5,M:M)</f>
        <v>-1.9502362204724417</v>
      </c>
      <c r="P10">
        <f t="shared" si="0"/>
        <v>1.8588591727464139E-2</v>
      </c>
      <c r="Q10">
        <f t="shared" si="1"/>
        <v>-0.29058787209475667</v>
      </c>
      <c r="R10">
        <v>21.35</v>
      </c>
    </row>
    <row r="11" spans="1:21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7">
        <v>2</v>
      </c>
      <c r="M11">
        <v>50.8</v>
      </c>
      <c r="N11" s="5" t="s">
        <v>73</v>
      </c>
      <c r="P11">
        <f t="shared" si="0"/>
        <v>0.16735610455541702</v>
      </c>
      <c r="Q11">
        <f t="shared" si="1"/>
        <v>-0.10692749315643865</v>
      </c>
      <c r="R11">
        <v>6.3</v>
      </c>
    </row>
    <row r="12" spans="1:21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7">
        <v>1</v>
      </c>
      <c r="M12">
        <v>49.68</v>
      </c>
      <c r="N12" s="9">
        <f>AVERAGE(M:M)</f>
        <v>1.1446799999999868</v>
      </c>
      <c r="P12">
        <f t="shared" si="0"/>
        <v>0.16358130586109654</v>
      </c>
      <c r="Q12">
        <f t="shared" si="1"/>
        <v>-0.19142851257406854</v>
      </c>
    </row>
    <row r="13" spans="1:21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7">
        <v>4</v>
      </c>
      <c r="M13">
        <v>32.270000000000003</v>
      </c>
      <c r="N13" s="5" t="s">
        <v>75</v>
      </c>
      <c r="P13">
        <f t="shared" si="0"/>
        <v>0.10490340830027506</v>
      </c>
      <c r="Q13">
        <f t="shared" si="1"/>
        <v>-0.26193679247123519</v>
      </c>
    </row>
    <row r="14" spans="1:21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7">
        <v>2</v>
      </c>
      <c r="M14">
        <v>5.0599999999999996</v>
      </c>
      <c r="N14">
        <f>AVEDEV(M:M)</f>
        <v>65.453736320000004</v>
      </c>
      <c r="P14">
        <f t="shared" si="0"/>
        <v>1.3196022164149127E-2</v>
      </c>
      <c r="Q14">
        <f t="shared" si="1"/>
        <v>-0.30340068330971059</v>
      </c>
    </row>
    <row r="15" spans="1:21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7">
        <v>3</v>
      </c>
      <c r="M15">
        <v>20.45</v>
      </c>
      <c r="N15" s="5" t="s">
        <v>76</v>
      </c>
      <c r="P15">
        <f t="shared" si="0"/>
        <v>6.5065800651285394E-2</v>
      </c>
      <c r="Q15">
        <f t="shared" si="1"/>
        <v>-0.25225532945167145</v>
      </c>
      <c r="R15" s="5" t="s">
        <v>92</v>
      </c>
      <c r="S15">
        <f>COUNTA(P:P)</f>
        <v>501</v>
      </c>
    </row>
    <row r="16" spans="1:21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7">
        <v>5</v>
      </c>
      <c r="M16">
        <v>21.35</v>
      </c>
      <c r="N16">
        <f>_xlfn.VAR.S(M:M)</f>
        <v>88033.598174847299</v>
      </c>
      <c r="P16">
        <f t="shared" si="0"/>
        <v>6.8099121030650106E-2</v>
      </c>
      <c r="Q16">
        <f t="shared" si="1"/>
        <v>-0.27954495333806673</v>
      </c>
      <c r="R16" s="5" t="s">
        <v>93</v>
      </c>
      <c r="S16">
        <f>COUNT(P:P)</f>
        <v>500</v>
      </c>
    </row>
    <row r="17" spans="1:19" x14ac:dyDescent="0.25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7">
        <v>2</v>
      </c>
      <c r="M17">
        <v>3.93</v>
      </c>
      <c r="N17" s="5" t="s">
        <v>77</v>
      </c>
      <c r="P17">
        <f t="shared" si="0"/>
        <v>9.387519910057901E-3</v>
      </c>
      <c r="Q17">
        <f t="shared" si="1"/>
        <v>-0.13783253838920231</v>
      </c>
      <c r="R17" s="5" t="s">
        <v>94</v>
      </c>
      <c r="S17">
        <f>COUNTBLANK(P2:P10)</f>
        <v>0</v>
      </c>
    </row>
    <row r="18" spans="1:19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7">
        <v>4</v>
      </c>
      <c r="M18">
        <v>582.07000000000005</v>
      </c>
      <c r="N18">
        <f>_xlfn.STDEV.S(M:M)</f>
        <v>296.70456379174101</v>
      </c>
      <c r="P18">
        <f t="shared" si="0"/>
        <v>1.9579251244943963</v>
      </c>
      <c r="Q18">
        <f t="shared" si="1"/>
        <v>2.6945551044140132</v>
      </c>
    </row>
    <row r="19" spans="1:19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7">
        <v>4</v>
      </c>
      <c r="M19">
        <v>33.47</v>
      </c>
      <c r="P19">
        <f t="shared" si="0"/>
        <v>0.10894783547276131</v>
      </c>
      <c r="Q19">
        <f t="shared" si="1"/>
        <v>-8.1180852438786325E-2</v>
      </c>
    </row>
    <row r="20" spans="1:19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7">
        <v>1</v>
      </c>
      <c r="M20">
        <v>23.03</v>
      </c>
      <c r="P20">
        <f t="shared" si="0"/>
        <v>7.3761319072130863E-2</v>
      </c>
      <c r="Q20">
        <f t="shared" si="1"/>
        <v>-0.26140733746235278</v>
      </c>
    </row>
    <row r="21" spans="1:19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7">
        <v>2</v>
      </c>
      <c r="M21">
        <v>479.69</v>
      </c>
      <c r="P21">
        <f t="shared" si="0"/>
        <v>1.6128680795617767</v>
      </c>
      <c r="Q21">
        <f t="shared" si="1"/>
        <v>1.9410498630585604</v>
      </c>
    </row>
    <row r="22" spans="1:19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7">
        <v>5</v>
      </c>
      <c r="M22">
        <v>8.59</v>
      </c>
      <c r="P22">
        <f t="shared" si="0"/>
        <v>2.5093378763212874E-2</v>
      </c>
      <c r="Q22">
        <f t="shared" si="1"/>
        <v>-0.29449071187451831</v>
      </c>
    </row>
    <row r="23" spans="1:19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7">
        <v>3</v>
      </c>
      <c r="M23">
        <v>-7.33</v>
      </c>
      <c r="P23">
        <f t="shared" si="0"/>
        <v>-2.8562688391771496E-2</v>
      </c>
      <c r="Q23">
        <f t="shared" si="1"/>
        <v>0.42597653692667359</v>
      </c>
    </row>
    <row r="24" spans="1:19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7">
        <v>2</v>
      </c>
      <c r="M24">
        <v>3.09</v>
      </c>
      <c r="P24">
        <f t="shared" si="0"/>
        <v>6.5564208893175184E-3</v>
      </c>
      <c r="Q24">
        <f t="shared" si="1"/>
        <v>-8.8729368136852449E-2</v>
      </c>
    </row>
    <row r="25" spans="1:19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7">
        <v>4</v>
      </c>
      <c r="M25">
        <v>21</v>
      </c>
      <c r="P25">
        <f t="shared" si="0"/>
        <v>6.6919496438674939E-2</v>
      </c>
      <c r="Q25">
        <f t="shared" si="1"/>
        <v>-0.28500590357253947</v>
      </c>
    </row>
    <row r="26" spans="1:19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7">
        <v>2</v>
      </c>
      <c r="M26">
        <v>17.809999999999999</v>
      </c>
      <c r="P26">
        <f t="shared" si="0"/>
        <v>5.6168060871815625E-2</v>
      </c>
      <c r="Q26">
        <f t="shared" si="1"/>
        <v>0.27918135389253823</v>
      </c>
    </row>
    <row r="27" spans="1:19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7">
        <v>3</v>
      </c>
      <c r="M27">
        <v>4628.04</v>
      </c>
      <c r="P27">
        <f t="shared" si="0"/>
        <v>15.594284297047921</v>
      </c>
      <c r="Q27">
        <f t="shared" si="1"/>
        <v>13.960934129424226</v>
      </c>
    </row>
    <row r="28" spans="1:19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7">
        <v>3</v>
      </c>
      <c r="M28">
        <v>10.53</v>
      </c>
      <c r="P28">
        <f t="shared" si="0"/>
        <v>3.1631869358732322E-2</v>
      </c>
      <c r="Q28">
        <f t="shared" si="1"/>
        <v>-0.3142318200628475</v>
      </c>
    </row>
    <row r="29" spans="1:19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7">
        <v>3</v>
      </c>
      <c r="M29">
        <v>72.91</v>
      </c>
      <c r="P29">
        <f t="shared" si="0"/>
        <v>0.24187467520847633</v>
      </c>
      <c r="Q29">
        <f t="shared" si="1"/>
        <v>0.39263599865305093</v>
      </c>
    </row>
    <row r="30" spans="1:19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7">
        <v>2</v>
      </c>
      <c r="M30">
        <v>16.11</v>
      </c>
      <c r="P30">
        <f t="shared" si="0"/>
        <v>5.0438455710793431E-2</v>
      </c>
      <c r="Q30">
        <f t="shared" si="1"/>
        <v>-0.23277138512479933</v>
      </c>
    </row>
    <row r="31" spans="1:19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7">
        <v>2</v>
      </c>
      <c r="M31">
        <v>53.15</v>
      </c>
      <c r="P31">
        <f t="shared" si="0"/>
        <v>0.17527644110153595</v>
      </c>
      <c r="Q31">
        <f t="shared" si="1"/>
        <v>8.5441936604843335E-4</v>
      </c>
    </row>
    <row r="32" spans="1:19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7">
        <v>3</v>
      </c>
      <c r="M32">
        <v>78.53</v>
      </c>
      <c r="P32">
        <f t="shared" si="0"/>
        <v>0.26081607579962035</v>
      </c>
      <c r="Q32">
        <f t="shared" si="1"/>
        <v>9.3251882059009972E-2</v>
      </c>
    </row>
    <row r="33" spans="1:17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7">
        <v>3</v>
      </c>
      <c r="M33">
        <v>21.02</v>
      </c>
      <c r="P33">
        <f t="shared" si="0"/>
        <v>6.6986903558216376E-2</v>
      </c>
      <c r="Q33">
        <f t="shared" si="1"/>
        <v>-0.2962454770468142</v>
      </c>
    </row>
    <row r="34" spans="1:17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7">
        <v>3</v>
      </c>
      <c r="M34">
        <v>53.07</v>
      </c>
      <c r="P34">
        <f t="shared" si="0"/>
        <v>0.17500681262337023</v>
      </c>
      <c r="Q34">
        <f t="shared" si="1"/>
        <v>-0.15167400504998488</v>
      </c>
    </row>
    <row r="35" spans="1:17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7">
        <v>3</v>
      </c>
      <c r="M35">
        <v>15.34</v>
      </c>
      <c r="P35">
        <f t="shared" si="0"/>
        <v>4.7843281608448078E-2</v>
      </c>
      <c r="Q35">
        <f t="shared" si="1"/>
        <v>-0.28514204914625202</v>
      </c>
    </row>
    <row r="36" spans="1:17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7">
        <v>3</v>
      </c>
      <c r="M36">
        <v>22.1</v>
      </c>
      <c r="P36">
        <f t="shared" si="0"/>
        <v>7.0626888013454014E-2</v>
      </c>
      <c r="Q36">
        <f t="shared" si="1"/>
        <v>-0.2734486570929352</v>
      </c>
    </row>
    <row r="37" spans="1:17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7">
        <v>3</v>
      </c>
      <c r="M37">
        <v>4.97</v>
      </c>
      <c r="P37">
        <f t="shared" si="0"/>
        <v>1.2892690126212658E-2</v>
      </c>
      <c r="Q37">
        <f t="shared" si="1"/>
        <v>-0.31473102049979373</v>
      </c>
    </row>
    <row r="38" spans="1:17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7">
        <v>3</v>
      </c>
      <c r="M38">
        <v>17.239999999999998</v>
      </c>
      <c r="P38">
        <f t="shared" si="0"/>
        <v>5.424695796488465E-2</v>
      </c>
      <c r="Q38">
        <f t="shared" si="1"/>
        <v>-0.25366216704670175</v>
      </c>
    </row>
    <row r="39" spans="1:17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7">
        <v>2</v>
      </c>
      <c r="M39">
        <v>21.88</v>
      </c>
      <c r="P39">
        <f t="shared" si="0"/>
        <v>6.9885409698498185E-2</v>
      </c>
      <c r="Q39">
        <f t="shared" si="1"/>
        <v>-0.28364444783541326</v>
      </c>
    </row>
    <row r="40" spans="1:17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7">
        <v>4</v>
      </c>
      <c r="M40">
        <v>14.06</v>
      </c>
      <c r="P40">
        <f t="shared" si="0"/>
        <v>4.3529225957796076E-2</v>
      </c>
      <c r="Q40">
        <f t="shared" si="1"/>
        <v>-0.24127291983885377</v>
      </c>
    </row>
    <row r="41" spans="1:17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7">
        <v>4</v>
      </c>
      <c r="M41">
        <v>-4.82</v>
      </c>
      <c r="P41">
        <f t="shared" si="0"/>
        <v>-2.0103094889321074E-2</v>
      </c>
      <c r="Q41">
        <f t="shared" si="1"/>
        <v>-0.31093407172180859</v>
      </c>
    </row>
    <row r="42" spans="1:17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7">
        <v>2</v>
      </c>
      <c r="M42">
        <v>7.98</v>
      </c>
      <c r="P42">
        <f t="shared" si="0"/>
        <v>2.3037461617199027E-2</v>
      </c>
      <c r="Q42">
        <f t="shared" si="1"/>
        <v>-0.31858847842165117</v>
      </c>
    </row>
    <row r="43" spans="1:17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7">
        <v>1</v>
      </c>
      <c r="M43">
        <v>54.42</v>
      </c>
      <c r="P43">
        <f t="shared" si="0"/>
        <v>0.17955679319241727</v>
      </c>
      <c r="Q43">
        <f t="shared" si="1"/>
        <v>0.17038591321019056</v>
      </c>
    </row>
    <row r="44" spans="1:17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7">
        <v>2</v>
      </c>
      <c r="M44">
        <v>33.92</v>
      </c>
      <c r="P44">
        <f t="shared" si="0"/>
        <v>0.11046449566244367</v>
      </c>
      <c r="Q44">
        <f t="shared" si="1"/>
        <v>-0.25437314948720102</v>
      </c>
    </row>
    <row r="45" spans="1:17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7">
        <v>3</v>
      </c>
      <c r="M45">
        <v>-4.82</v>
      </c>
      <c r="P45">
        <f t="shared" si="0"/>
        <v>-2.0103094889321074E-2</v>
      </c>
      <c r="Q45">
        <f t="shared" si="1"/>
        <v>-0.2353884055972752</v>
      </c>
    </row>
    <row r="46" spans="1:17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7">
        <v>5</v>
      </c>
      <c r="M46">
        <v>11.24</v>
      </c>
      <c r="P46">
        <f t="shared" si="0"/>
        <v>3.4024822102453361E-2</v>
      </c>
      <c r="Q46">
        <f t="shared" si="1"/>
        <v>-0.29332591085497706</v>
      </c>
    </row>
    <row r="47" spans="1:17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7">
        <v>1</v>
      </c>
      <c r="M47">
        <v>9.64</v>
      </c>
      <c r="P47">
        <f t="shared" si="0"/>
        <v>2.8632252539138352E-2</v>
      </c>
      <c r="Q47">
        <f t="shared" si="1"/>
        <v>-0.30193333657080795</v>
      </c>
    </row>
    <row r="48" spans="1:17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7">
        <v>3</v>
      </c>
      <c r="M48">
        <v>219.5</v>
      </c>
      <c r="P48">
        <f t="shared" si="0"/>
        <v>0.73593515788744357</v>
      </c>
      <c r="Q48">
        <f t="shared" si="1"/>
        <v>0.93426847273973868</v>
      </c>
    </row>
    <row r="49" spans="1:17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7">
        <v>5</v>
      </c>
      <c r="M49">
        <v>5.29</v>
      </c>
      <c r="P49">
        <f t="shared" si="0"/>
        <v>1.3971204038875661E-2</v>
      </c>
      <c r="Q49">
        <f t="shared" si="1"/>
        <v>-0.31578993051755855</v>
      </c>
    </row>
    <row r="50" spans="1:17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7">
        <v>4</v>
      </c>
      <c r="M50">
        <v>43.72</v>
      </c>
      <c r="P50">
        <f t="shared" si="0"/>
        <v>0.14349398423774812</v>
      </c>
      <c r="Q50">
        <f t="shared" si="1"/>
        <v>-0.1642901615473539</v>
      </c>
    </row>
    <row r="51" spans="1:17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7">
        <v>3</v>
      </c>
      <c r="M51">
        <v>13.59</v>
      </c>
      <c r="P51">
        <f t="shared" si="0"/>
        <v>4.1945158648572289E-2</v>
      </c>
      <c r="Q51">
        <f t="shared" si="1"/>
        <v>-0.29379485671998717</v>
      </c>
    </row>
    <row r="52" spans="1:17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7">
        <v>3</v>
      </c>
      <c r="M52">
        <v>12.48</v>
      </c>
      <c r="P52">
        <f t="shared" si="0"/>
        <v>3.8204063514022502E-2</v>
      </c>
      <c r="Q52">
        <f t="shared" si="1"/>
        <v>-0.28945332564715154</v>
      </c>
    </row>
    <row r="53" spans="1:17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7">
        <v>3</v>
      </c>
      <c r="M53">
        <v>24.19</v>
      </c>
      <c r="P53">
        <f t="shared" si="0"/>
        <v>7.7670932005534252E-2</v>
      </c>
      <c r="Q53">
        <f t="shared" si="1"/>
        <v>-0.26145271932025699</v>
      </c>
    </row>
    <row r="54" spans="1:17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7">
        <v>3</v>
      </c>
      <c r="M54">
        <v>-0.85</v>
      </c>
      <c r="P54">
        <f t="shared" si="0"/>
        <v>-6.7227816603456989E-3</v>
      </c>
      <c r="Q54">
        <f t="shared" si="1"/>
        <v>-0.31628913095450478</v>
      </c>
    </row>
    <row r="55" spans="1:17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7">
        <v>1</v>
      </c>
      <c r="M55">
        <v>-63.77</v>
      </c>
      <c r="P55">
        <f t="shared" si="0"/>
        <v>-0.21878557973770857</v>
      </c>
      <c r="Q55">
        <f t="shared" si="1"/>
        <v>7.8729687529664305E-2</v>
      </c>
    </row>
    <row r="56" spans="1:17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7">
        <v>2</v>
      </c>
      <c r="M56">
        <v>-9.3000000000000007</v>
      </c>
      <c r="P56">
        <f t="shared" si="0"/>
        <v>-3.5202289666603111E-2</v>
      </c>
      <c r="Q56">
        <f t="shared" si="1"/>
        <v>-0.32892041473784184</v>
      </c>
    </row>
    <row r="57" spans="1:17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7">
        <v>3</v>
      </c>
      <c r="M57">
        <v>-15</v>
      </c>
      <c r="P57">
        <f t="shared" si="0"/>
        <v>-5.441331873591284E-2</v>
      </c>
      <c r="Q57">
        <f t="shared" si="1"/>
        <v>-0.32081218945895723</v>
      </c>
    </row>
    <row r="58" spans="1:17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7">
        <v>3</v>
      </c>
      <c r="M58">
        <v>21.35</v>
      </c>
      <c r="P58">
        <f t="shared" si="0"/>
        <v>6.8099121030650106E-2</v>
      </c>
      <c r="Q58">
        <f t="shared" si="1"/>
        <v>-0.25119641943390664</v>
      </c>
    </row>
    <row r="59" spans="1:17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7">
        <v>3</v>
      </c>
      <c r="M59">
        <v>-17.54</v>
      </c>
      <c r="P59">
        <f t="shared" si="0"/>
        <v>-6.2974022917675412E-2</v>
      </c>
      <c r="Q59">
        <f t="shared" si="1"/>
        <v>-0.3204037527378194</v>
      </c>
    </row>
    <row r="60" spans="1:17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7">
        <v>3</v>
      </c>
      <c r="M60">
        <v>-173.63</v>
      </c>
      <c r="P60">
        <f t="shared" si="0"/>
        <v>-0.58905288737882555</v>
      </c>
      <c r="Q60">
        <f t="shared" si="1"/>
        <v>0.62523314769807004</v>
      </c>
    </row>
    <row r="61" spans="1:17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7">
        <v>4</v>
      </c>
      <c r="M61">
        <v>1.96</v>
      </c>
      <c r="P61">
        <f t="shared" si="0"/>
        <v>2.7479186352262915E-3</v>
      </c>
      <c r="Q61">
        <f t="shared" si="1"/>
        <v>-0.30645639507526035</v>
      </c>
    </row>
    <row r="62" spans="1:17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7">
        <v>2</v>
      </c>
      <c r="M62">
        <v>156.62</v>
      </c>
      <c r="P62">
        <f t="shared" si="0"/>
        <v>0.52400717404916364</v>
      </c>
      <c r="Q62">
        <f t="shared" si="1"/>
        <v>0.53545270547758428</v>
      </c>
    </row>
    <row r="63" spans="1:17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7">
        <v>3</v>
      </c>
      <c r="M63">
        <v>-3.5</v>
      </c>
      <c r="P63">
        <f t="shared" si="0"/>
        <v>-1.5654224999586186E-2</v>
      </c>
      <c r="Q63">
        <f t="shared" si="1"/>
        <v>-0.32088782588879761</v>
      </c>
    </row>
    <row r="64" spans="1:17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7">
        <v>4</v>
      </c>
      <c r="M64">
        <v>-5.9</v>
      </c>
      <c r="P64">
        <f t="shared" si="0"/>
        <v>-2.3743079344558708E-2</v>
      </c>
      <c r="Q64">
        <f t="shared" si="1"/>
        <v>-0.32109960789235054</v>
      </c>
    </row>
    <row r="65" spans="1:17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7">
        <v>2</v>
      </c>
      <c r="M65">
        <v>18.27</v>
      </c>
      <c r="P65">
        <f t="shared" si="0"/>
        <v>5.7718424621268694E-2</v>
      </c>
      <c r="Q65">
        <f t="shared" si="1"/>
        <v>-0.21242518549774742</v>
      </c>
    </row>
    <row r="66" spans="1:17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7">
        <v>2</v>
      </c>
      <c r="M66">
        <v>-0.1</v>
      </c>
      <c r="P66">
        <f t="shared" si="0"/>
        <v>-4.1950146775417869E-3</v>
      </c>
      <c r="Q66">
        <f t="shared" si="1"/>
        <v>-0.25844238941261138</v>
      </c>
    </row>
    <row r="67" spans="1:17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7">
        <v>2</v>
      </c>
      <c r="M67">
        <v>4.28</v>
      </c>
      <c r="P67">
        <f t="shared" ref="P67:P130" si="2">STANDARDIZE(M:M,$N$12,$N$18)</f>
        <v>1.056714450203306E-2</v>
      </c>
      <c r="Q67">
        <f t="shared" ref="Q67:Q130" si="3">STANDARDIZE(K:K,$O$6,$O$8)</f>
        <v>-0.25541693221899775</v>
      </c>
    </row>
    <row r="68" spans="1:17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7">
        <v>2</v>
      </c>
      <c r="M68">
        <v>0.91</v>
      </c>
      <c r="P68">
        <f t="shared" si="2"/>
        <v>-7.9095514069918492E-4</v>
      </c>
      <c r="Q68">
        <f t="shared" si="3"/>
        <v>-0.26465970394548749</v>
      </c>
    </row>
    <row r="69" spans="1:17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7">
        <v>3</v>
      </c>
      <c r="M69">
        <v>8.7200000000000006</v>
      </c>
      <c r="P69">
        <f t="shared" si="2"/>
        <v>2.553152504023222E-2</v>
      </c>
      <c r="Q69">
        <f t="shared" si="3"/>
        <v>-0.30760606880883357</v>
      </c>
    </row>
    <row r="70" spans="1:17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7">
        <v>4</v>
      </c>
      <c r="M70">
        <v>-166.42</v>
      </c>
      <c r="P70">
        <f t="shared" si="2"/>
        <v>-0.56475262078413724</v>
      </c>
      <c r="Q70">
        <f t="shared" si="3"/>
        <v>-0.17500028001274628</v>
      </c>
    </row>
    <row r="71" spans="1:17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7">
        <v>3</v>
      </c>
      <c r="M71">
        <v>-168.89</v>
      </c>
      <c r="P71">
        <f t="shared" si="2"/>
        <v>-0.57307740004750485</v>
      </c>
      <c r="Q71">
        <f t="shared" si="3"/>
        <v>-0.21883915474820842</v>
      </c>
    </row>
    <row r="72" spans="1:17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7">
        <v>3</v>
      </c>
      <c r="M72">
        <v>-29.15</v>
      </c>
      <c r="P72">
        <f t="shared" si="2"/>
        <v>-0.10210385581147997</v>
      </c>
      <c r="Q72">
        <f t="shared" si="3"/>
        <v>-0.28865157949084391</v>
      </c>
    </row>
    <row r="73" spans="1:17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7">
        <v>2</v>
      </c>
      <c r="M73">
        <v>5.38</v>
      </c>
      <c r="P73">
        <f t="shared" si="2"/>
        <v>1.427453607681213E-2</v>
      </c>
      <c r="Q73">
        <f t="shared" si="3"/>
        <v>-0.17844930121346589</v>
      </c>
    </row>
    <row r="74" spans="1:17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7">
        <v>3</v>
      </c>
      <c r="M74">
        <v>-8.39</v>
      </c>
      <c r="P74">
        <f t="shared" si="2"/>
        <v>-3.2135265727467693E-2</v>
      </c>
      <c r="Q74">
        <f t="shared" si="3"/>
        <v>0.21063962117122048</v>
      </c>
    </row>
    <row r="75" spans="1:17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7">
        <v>3</v>
      </c>
      <c r="M75">
        <v>8.18</v>
      </c>
      <c r="P75">
        <f t="shared" si="2"/>
        <v>2.3711532812613401E-2</v>
      </c>
      <c r="Q75">
        <f t="shared" si="3"/>
        <v>-0.31385363791364579</v>
      </c>
    </row>
    <row r="76" spans="1:17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7">
        <v>4</v>
      </c>
      <c r="M76">
        <v>-28.84</v>
      </c>
      <c r="P76">
        <f t="shared" si="2"/>
        <v>-0.1010590454585877</v>
      </c>
      <c r="Q76">
        <f t="shared" si="3"/>
        <v>-0.30740941409124867</v>
      </c>
    </row>
    <row r="77" spans="1:17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7">
        <v>4</v>
      </c>
      <c r="M77">
        <v>-180.54</v>
      </c>
      <c r="P77">
        <f t="shared" si="2"/>
        <v>-0.61234204718039231</v>
      </c>
      <c r="Q77">
        <f t="shared" si="3"/>
        <v>0.20427103377866365</v>
      </c>
    </row>
    <row r="78" spans="1:17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7">
        <v>1</v>
      </c>
      <c r="M78">
        <v>137.91</v>
      </c>
      <c r="P78">
        <f t="shared" si="2"/>
        <v>0.46094781371814869</v>
      </c>
      <c r="Q78">
        <f t="shared" si="3"/>
        <v>0.75590264389024453</v>
      </c>
    </row>
    <row r="79" spans="1:17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7">
        <v>1</v>
      </c>
      <c r="M79">
        <v>-1.31</v>
      </c>
      <c r="P79">
        <f t="shared" si="2"/>
        <v>-8.2731454097987652E-3</v>
      </c>
      <c r="Q79">
        <f t="shared" si="3"/>
        <v>-0.31010207099356485</v>
      </c>
    </row>
    <row r="80" spans="1:17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7">
        <v>4</v>
      </c>
      <c r="M80">
        <v>-38.159999999999997</v>
      </c>
      <c r="P80">
        <f t="shared" si="2"/>
        <v>-0.13247076316489761</v>
      </c>
      <c r="Q80">
        <f t="shared" si="3"/>
        <v>-0.23982070038591924</v>
      </c>
    </row>
    <row r="81" spans="1:17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7">
        <v>3</v>
      </c>
      <c r="M81">
        <v>5.23</v>
      </c>
      <c r="P81">
        <f t="shared" si="2"/>
        <v>1.3768982680251349E-2</v>
      </c>
      <c r="Q81">
        <f t="shared" si="3"/>
        <v>-0.13294642502151627</v>
      </c>
    </row>
    <row r="82" spans="1:17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7">
        <v>2</v>
      </c>
      <c r="M82">
        <v>-30.47</v>
      </c>
      <c r="P82">
        <f t="shared" si="2"/>
        <v>-0.10655272570121486</v>
      </c>
      <c r="Q82">
        <f t="shared" si="3"/>
        <v>-0.29583704032567637</v>
      </c>
    </row>
    <row r="83" spans="1:17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7">
        <v>2</v>
      </c>
      <c r="M83">
        <v>6.93</v>
      </c>
      <c r="P83">
        <f t="shared" si="2"/>
        <v>1.9498587841273549E-2</v>
      </c>
      <c r="Q83">
        <f t="shared" si="3"/>
        <v>-0.31303676447137008</v>
      </c>
    </row>
    <row r="84" spans="1:17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7">
        <v>3</v>
      </c>
      <c r="M84">
        <v>-25.05</v>
      </c>
      <c r="P84">
        <f t="shared" si="2"/>
        <v>-8.8285396305485264E-2</v>
      </c>
      <c r="Q84">
        <f t="shared" si="3"/>
        <v>-0.31477640235769794</v>
      </c>
    </row>
    <row r="85" spans="1:17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7">
        <v>3</v>
      </c>
      <c r="M85">
        <v>-204.64</v>
      </c>
      <c r="P85">
        <f t="shared" si="2"/>
        <v>-0.69356762622782464</v>
      </c>
      <c r="Q85">
        <f t="shared" si="3"/>
        <v>7.3601537586489144E-2</v>
      </c>
    </row>
    <row r="86" spans="1:17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7">
        <v>4</v>
      </c>
      <c r="M86">
        <v>33.18</v>
      </c>
      <c r="P86">
        <f t="shared" si="2"/>
        <v>0.10797043223941047</v>
      </c>
      <c r="Q86">
        <f t="shared" si="3"/>
        <v>-0.23979044581398309</v>
      </c>
    </row>
    <row r="87" spans="1:17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7">
        <v>2</v>
      </c>
      <c r="M87">
        <v>11.2</v>
      </c>
      <c r="P87">
        <f t="shared" si="2"/>
        <v>3.3890007863370486E-2</v>
      </c>
      <c r="Q87">
        <f t="shared" si="3"/>
        <v>-0.32622775783552571</v>
      </c>
    </row>
    <row r="88" spans="1:17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7">
        <v>2</v>
      </c>
      <c r="M88">
        <v>13</v>
      </c>
      <c r="P88">
        <f t="shared" si="2"/>
        <v>3.9956648622099876E-2</v>
      </c>
      <c r="Q88">
        <f t="shared" si="3"/>
        <v>-0.2793331713345138</v>
      </c>
    </row>
    <row r="89" spans="1:17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7">
        <v>3</v>
      </c>
      <c r="M89">
        <v>5.89</v>
      </c>
      <c r="P89">
        <f t="shared" si="2"/>
        <v>1.5993417625118789E-2</v>
      </c>
      <c r="Q89">
        <f t="shared" si="3"/>
        <v>-0.29777333292958913</v>
      </c>
    </row>
    <row r="90" spans="1:17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7">
        <v>6</v>
      </c>
      <c r="M90">
        <v>-47.88</v>
      </c>
      <c r="P90">
        <f t="shared" si="2"/>
        <v>-0.16523062326203636</v>
      </c>
      <c r="Q90">
        <f t="shared" si="3"/>
        <v>-0.2876380513309833</v>
      </c>
    </row>
    <row r="91" spans="1:17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7">
        <v>2</v>
      </c>
      <c r="M91">
        <v>9.24</v>
      </c>
      <c r="P91">
        <f t="shared" si="2"/>
        <v>2.7284110148309598E-2</v>
      </c>
      <c r="Q91">
        <f t="shared" si="3"/>
        <v>-0.27644385971461272</v>
      </c>
    </row>
    <row r="92" spans="1:17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7">
        <v>2</v>
      </c>
      <c r="M92">
        <v>-11.03</v>
      </c>
      <c r="P92">
        <f t="shared" si="2"/>
        <v>-4.1033005506937462E-2</v>
      </c>
      <c r="Q92">
        <f t="shared" si="3"/>
        <v>-0.14713581925956437</v>
      </c>
    </row>
    <row r="93" spans="1:17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7">
        <v>4</v>
      </c>
      <c r="M93">
        <v>-7.3</v>
      </c>
      <c r="P93">
        <f t="shared" si="2"/>
        <v>-2.8461577712459343E-2</v>
      </c>
      <c r="Q93">
        <f t="shared" si="3"/>
        <v>0.30426239402759558</v>
      </c>
    </row>
    <row r="94" spans="1:17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7">
        <v>3</v>
      </c>
      <c r="M94">
        <v>63.01</v>
      </c>
      <c r="P94">
        <f t="shared" si="2"/>
        <v>0.20850815103546472</v>
      </c>
      <c r="Q94">
        <f t="shared" si="3"/>
        <v>2.867349826132613E-2</v>
      </c>
    </row>
    <row r="95" spans="1:17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7">
        <v>3</v>
      </c>
      <c r="M95">
        <v>104.01</v>
      </c>
      <c r="P95">
        <f t="shared" si="2"/>
        <v>0.34669274609541195</v>
      </c>
      <c r="Q95">
        <f t="shared" si="3"/>
        <v>0.38655482969388744</v>
      </c>
    </row>
    <row r="96" spans="1:17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7">
        <v>4</v>
      </c>
      <c r="M96">
        <v>6.89</v>
      </c>
      <c r="P96">
        <f t="shared" si="2"/>
        <v>1.9363773602190673E-2</v>
      </c>
      <c r="Q96">
        <f t="shared" si="3"/>
        <v>-0.31435283835059202</v>
      </c>
    </row>
    <row r="97" spans="1:17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7">
        <v>5</v>
      </c>
      <c r="M97">
        <v>-3.25</v>
      </c>
      <c r="P97">
        <f t="shared" si="2"/>
        <v>-1.4811636005318216E-2</v>
      </c>
      <c r="Q97">
        <f t="shared" si="3"/>
        <v>-0.32822455958331076</v>
      </c>
    </row>
    <row r="98" spans="1:17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7">
        <v>6</v>
      </c>
      <c r="M98">
        <v>-533.69000000000005</v>
      </c>
      <c r="P98">
        <f t="shared" si="2"/>
        <v>-1.8025832604833278</v>
      </c>
      <c r="Q98">
        <f t="shared" si="3"/>
        <v>0.1283623127908966</v>
      </c>
    </row>
    <row r="99" spans="1:17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7">
        <v>2</v>
      </c>
      <c r="M99">
        <v>6.92</v>
      </c>
      <c r="P99">
        <f t="shared" si="2"/>
        <v>1.946488428150283E-2</v>
      </c>
      <c r="Q99">
        <f t="shared" si="3"/>
        <v>-0.31650091295805777</v>
      </c>
    </row>
    <row r="100" spans="1:17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7">
        <v>3</v>
      </c>
      <c r="M100">
        <v>-129.41999999999999</v>
      </c>
      <c r="P100">
        <f t="shared" si="2"/>
        <v>-0.44004944963247761</v>
      </c>
      <c r="Q100">
        <f t="shared" si="3"/>
        <v>-0.25375293076251015</v>
      </c>
    </row>
    <row r="101" spans="1:17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7">
        <v>2</v>
      </c>
      <c r="M101">
        <v>11.65</v>
      </c>
      <c r="P101">
        <f t="shared" si="2"/>
        <v>3.5406668053052835E-2</v>
      </c>
      <c r="Q101">
        <f t="shared" si="3"/>
        <v>-0.3028107191569559</v>
      </c>
    </row>
    <row r="102" spans="1:17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7">
        <v>3</v>
      </c>
      <c r="M102">
        <v>-404.03</v>
      </c>
      <c r="P102">
        <f t="shared" si="2"/>
        <v>-1.3655829044961874</v>
      </c>
      <c r="Q102">
        <f t="shared" si="3"/>
        <v>0.60148330872820266</v>
      </c>
    </row>
    <row r="103" spans="1:17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7">
        <v>5</v>
      </c>
      <c r="M103">
        <v>-70.63</v>
      </c>
      <c r="P103">
        <f t="shared" si="2"/>
        <v>-0.24190622174042167</v>
      </c>
      <c r="Q103">
        <f t="shared" si="3"/>
        <v>0.41348139871704914</v>
      </c>
    </row>
    <row r="104" spans="1:17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7">
        <v>5</v>
      </c>
      <c r="M104">
        <v>6.93</v>
      </c>
      <c r="P104">
        <f t="shared" si="2"/>
        <v>1.9498587841273549E-2</v>
      </c>
      <c r="Q104">
        <f t="shared" si="3"/>
        <v>-0.31677320410548299</v>
      </c>
    </row>
    <row r="105" spans="1:17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7">
        <v>3</v>
      </c>
      <c r="M105">
        <v>-78.17</v>
      </c>
      <c r="P105">
        <f t="shared" si="2"/>
        <v>-0.26731870580754363</v>
      </c>
      <c r="Q105">
        <f t="shared" si="3"/>
        <v>0.1678596564535231</v>
      </c>
    </row>
    <row r="106" spans="1:17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7">
        <v>3</v>
      </c>
      <c r="M106">
        <v>47.26</v>
      </c>
      <c r="P106">
        <f t="shared" si="2"/>
        <v>0.15542504439658256</v>
      </c>
      <c r="Q106">
        <f t="shared" si="3"/>
        <v>-0.10126988820438111</v>
      </c>
    </row>
    <row r="107" spans="1:17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7">
        <v>3</v>
      </c>
      <c r="M107">
        <v>-68.260000000000005</v>
      </c>
      <c r="P107">
        <f t="shared" si="2"/>
        <v>-0.23391847807476129</v>
      </c>
      <c r="Q107">
        <f t="shared" si="3"/>
        <v>5.6749741018061017E-2</v>
      </c>
    </row>
    <row r="108" spans="1:17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7">
        <v>3</v>
      </c>
      <c r="M108">
        <v>-5.95</v>
      </c>
      <c r="P108">
        <f t="shared" si="2"/>
        <v>-2.3911597143412299E-2</v>
      </c>
      <c r="Q108">
        <f t="shared" si="3"/>
        <v>-0.3000424258247994</v>
      </c>
    </row>
    <row r="109" spans="1:17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7">
        <v>4</v>
      </c>
      <c r="M109">
        <v>108.02</v>
      </c>
      <c r="P109">
        <f t="shared" si="2"/>
        <v>0.36020787356347017</v>
      </c>
      <c r="Q109">
        <f t="shared" si="3"/>
        <v>0.15398793522080439</v>
      </c>
    </row>
    <row r="110" spans="1:17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7">
        <v>4</v>
      </c>
      <c r="M110">
        <v>-8.23</v>
      </c>
      <c r="P110">
        <f t="shared" si="2"/>
        <v>-3.1596008771136191E-2</v>
      </c>
      <c r="Q110">
        <f t="shared" si="3"/>
        <v>-0.32917757859929903</v>
      </c>
    </row>
    <row r="111" spans="1:17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7">
        <v>3</v>
      </c>
      <c r="M111">
        <v>9.3699999999999992</v>
      </c>
      <c r="P111">
        <f t="shared" si="2"/>
        <v>2.7722256425328939E-2</v>
      </c>
      <c r="Q111">
        <f t="shared" si="3"/>
        <v>-0.30464112075909217</v>
      </c>
    </row>
    <row r="112" spans="1:17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7">
        <v>3</v>
      </c>
      <c r="M112">
        <v>70.37</v>
      </c>
      <c r="P112">
        <f t="shared" si="2"/>
        <v>0.23331397102671378</v>
      </c>
      <c r="Q112">
        <f t="shared" si="3"/>
        <v>0.15056916859202096</v>
      </c>
    </row>
    <row r="113" spans="1:17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7">
        <v>3</v>
      </c>
      <c r="M113">
        <v>36</v>
      </c>
      <c r="P113">
        <f t="shared" si="2"/>
        <v>0.11747483609475318</v>
      </c>
      <c r="Q113">
        <f t="shared" si="3"/>
        <v>0.43093828672420004</v>
      </c>
    </row>
    <row r="114" spans="1:17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7">
        <v>4</v>
      </c>
      <c r="M114">
        <v>-4.1399999999999997</v>
      </c>
      <c r="P114">
        <f t="shared" si="2"/>
        <v>-1.781125282491219E-2</v>
      </c>
      <c r="Q114">
        <f t="shared" si="3"/>
        <v>-0.32839095972895949</v>
      </c>
    </row>
    <row r="115" spans="1:17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7">
        <v>3</v>
      </c>
      <c r="M115">
        <v>-26.97</v>
      </c>
      <c r="P115">
        <f t="shared" si="2"/>
        <v>-9.4756479781463274E-2</v>
      </c>
      <c r="Q115">
        <f t="shared" si="3"/>
        <v>-0.32028273445007488</v>
      </c>
    </row>
    <row r="116" spans="1:17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7">
        <v>3</v>
      </c>
      <c r="M116">
        <v>6.7</v>
      </c>
      <c r="P116">
        <f t="shared" si="2"/>
        <v>1.8723405966547015E-2</v>
      </c>
      <c r="Q116">
        <f t="shared" si="3"/>
        <v>-0.29727413249264284</v>
      </c>
    </row>
    <row r="117" spans="1:17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7">
        <v>3</v>
      </c>
      <c r="M117">
        <v>344.25</v>
      </c>
      <c r="P117">
        <f t="shared" si="2"/>
        <v>1.1563870660271609</v>
      </c>
      <c r="Q117">
        <f t="shared" si="3"/>
        <v>3.8051399310457206</v>
      </c>
    </row>
    <row r="118" spans="1:17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7">
        <v>2</v>
      </c>
      <c r="M118">
        <v>-1.59</v>
      </c>
      <c r="P118">
        <f t="shared" si="2"/>
        <v>-9.2168450833788919E-3</v>
      </c>
      <c r="Q118">
        <f t="shared" si="3"/>
        <v>-0.30949697955484212</v>
      </c>
    </row>
    <row r="119" spans="1:17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7">
        <v>1</v>
      </c>
      <c r="M119">
        <v>-6.56</v>
      </c>
      <c r="P119">
        <f t="shared" si="2"/>
        <v>-2.5967514289426147E-2</v>
      </c>
      <c r="Q119">
        <f t="shared" si="3"/>
        <v>-0.31684884053532331</v>
      </c>
    </row>
    <row r="120" spans="1:17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7">
        <v>2</v>
      </c>
      <c r="M120">
        <v>-57.65</v>
      </c>
      <c r="P120">
        <f t="shared" si="2"/>
        <v>-0.19815900115802862</v>
      </c>
      <c r="Q120">
        <f t="shared" si="3"/>
        <v>0.87397111087101798</v>
      </c>
    </row>
    <row r="121" spans="1:17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7">
        <v>3</v>
      </c>
      <c r="M121">
        <v>-5.72</v>
      </c>
      <c r="P121">
        <f t="shared" si="2"/>
        <v>-2.3136415268685765E-2</v>
      </c>
      <c r="Q121">
        <f t="shared" si="3"/>
        <v>-0.27727586044285651</v>
      </c>
    </row>
    <row r="122" spans="1:17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7">
        <v>3</v>
      </c>
      <c r="M122">
        <v>-14.61</v>
      </c>
      <c r="P122">
        <f t="shared" si="2"/>
        <v>-5.3098879904854804E-2</v>
      </c>
      <c r="Q122">
        <f t="shared" si="3"/>
        <v>-0.31110047186745737</v>
      </c>
    </row>
    <row r="123" spans="1:17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7">
        <v>1</v>
      </c>
      <c r="M123">
        <v>-174.39</v>
      </c>
      <c r="P123">
        <f t="shared" si="2"/>
        <v>-0.59161435792140016</v>
      </c>
      <c r="Q123">
        <f t="shared" si="3"/>
        <v>0.10795560401997245</v>
      </c>
    </row>
    <row r="124" spans="1:17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7">
        <v>3</v>
      </c>
      <c r="M124">
        <v>-17.3</v>
      </c>
      <c r="P124">
        <f t="shared" si="2"/>
        <v>-6.2165137483178173E-2</v>
      </c>
      <c r="Q124">
        <f t="shared" si="3"/>
        <v>-0.3205550255975001</v>
      </c>
    </row>
    <row r="125" spans="1:17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7">
        <v>4</v>
      </c>
      <c r="M125">
        <v>-23.28</v>
      </c>
      <c r="P125">
        <f t="shared" si="2"/>
        <v>-8.2319866226068031E-2</v>
      </c>
      <c r="Q125">
        <f t="shared" si="3"/>
        <v>0.30801396094767652</v>
      </c>
    </row>
    <row r="126" spans="1:17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7">
        <v>4</v>
      </c>
      <c r="M126">
        <v>0.8</v>
      </c>
      <c r="P126">
        <f t="shared" si="2"/>
        <v>-1.161694298177092E-3</v>
      </c>
      <c r="Q126">
        <f t="shared" si="3"/>
        <v>-0.32869350544832088</v>
      </c>
    </row>
    <row r="127" spans="1:17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7">
        <v>4</v>
      </c>
      <c r="M127">
        <v>-63.53</v>
      </c>
      <c r="P127">
        <f t="shared" si="2"/>
        <v>-0.21797669430321134</v>
      </c>
      <c r="Q127">
        <f t="shared" si="3"/>
        <v>0.24455499631162969</v>
      </c>
    </row>
    <row r="128" spans="1:17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7">
        <v>4</v>
      </c>
      <c r="M128">
        <v>-26.77</v>
      </c>
      <c r="P128">
        <f t="shared" si="2"/>
        <v>-9.4082408586048896E-2</v>
      </c>
      <c r="Q128">
        <f t="shared" si="3"/>
        <v>-0.31907255157262937</v>
      </c>
    </row>
    <row r="129" spans="1:17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7">
        <v>4</v>
      </c>
      <c r="M129">
        <v>3.43</v>
      </c>
      <c r="P129">
        <f t="shared" si="2"/>
        <v>7.70234192152196E-3</v>
      </c>
      <c r="Q129">
        <f t="shared" si="3"/>
        <v>0.64368843657911334</v>
      </c>
    </row>
    <row r="130" spans="1:17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7">
        <v>4</v>
      </c>
      <c r="M130">
        <v>2.19</v>
      </c>
      <c r="P130">
        <f t="shared" si="2"/>
        <v>3.5231005099528247E-3</v>
      </c>
      <c r="Q130">
        <f t="shared" si="3"/>
        <v>-0.3144284747804324</v>
      </c>
    </row>
    <row r="131" spans="1:17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7">
        <v>3</v>
      </c>
      <c r="M131">
        <v>-8.08</v>
      </c>
      <c r="P131">
        <f t="shared" ref="P131:P194" si="4">STANDARDIZE(M:M,$N$12,$N$18)</f>
        <v>-3.1090455374575412E-2</v>
      </c>
      <c r="Q131">
        <f t="shared" ref="Q131:Q194" si="5">STANDARDIZE(K:K,$O$6,$O$8)</f>
        <v>-0.33035750690480836</v>
      </c>
    </row>
    <row r="132" spans="1:17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7">
        <v>3</v>
      </c>
      <c r="M132">
        <v>1.48</v>
      </c>
      <c r="P132">
        <f t="shared" si="4"/>
        <v>1.1301477662317881E-3</v>
      </c>
      <c r="Q132">
        <f t="shared" si="5"/>
        <v>-0.29545885817647466</v>
      </c>
    </row>
    <row r="133" spans="1:17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7">
        <v>5</v>
      </c>
      <c r="M133">
        <v>81.22</v>
      </c>
      <c r="P133">
        <f t="shared" si="4"/>
        <v>0.26988233337794371</v>
      </c>
      <c r="Q133">
        <f t="shared" si="5"/>
        <v>0.28420361283393691</v>
      </c>
    </row>
    <row r="134" spans="1:17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7">
        <v>2</v>
      </c>
      <c r="M134">
        <v>-34.950000000000003</v>
      </c>
      <c r="P134">
        <f t="shared" si="4"/>
        <v>-0.12165192047849691</v>
      </c>
      <c r="Q134">
        <f t="shared" si="5"/>
        <v>-0.3121442545992541</v>
      </c>
    </row>
    <row r="135" spans="1:17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7">
        <v>3</v>
      </c>
      <c r="M135">
        <v>-122.04</v>
      </c>
      <c r="P135">
        <f t="shared" si="4"/>
        <v>-0.41517622252168718</v>
      </c>
      <c r="Q135">
        <f t="shared" si="5"/>
        <v>-9.2052258027170361E-3</v>
      </c>
    </row>
    <row r="136" spans="1:17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7">
        <v>3</v>
      </c>
      <c r="M136">
        <v>-5.86</v>
      </c>
      <c r="P136">
        <f t="shared" si="4"/>
        <v>-2.3608265105475833E-2</v>
      </c>
      <c r="Q136">
        <f t="shared" si="5"/>
        <v>-0.27992313548726844</v>
      </c>
    </row>
    <row r="137" spans="1:17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7">
        <v>3</v>
      </c>
      <c r="M137">
        <v>-4.04</v>
      </c>
      <c r="P137">
        <f t="shared" si="4"/>
        <v>-1.7474217227205005E-2</v>
      </c>
      <c r="Q137">
        <f t="shared" si="5"/>
        <v>-0.31737829554420571</v>
      </c>
    </row>
    <row r="138" spans="1:17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7">
        <v>3</v>
      </c>
      <c r="M138">
        <v>-11.27</v>
      </c>
      <c r="P138">
        <f t="shared" si="4"/>
        <v>-4.1841890941434715E-2</v>
      </c>
      <c r="Q138">
        <f t="shared" si="5"/>
        <v>-0.32622775783552571</v>
      </c>
    </row>
    <row r="139" spans="1:17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7">
        <v>3</v>
      </c>
      <c r="M139">
        <v>-12.16</v>
      </c>
      <c r="P139">
        <f t="shared" si="4"/>
        <v>-4.4841507761028694E-2</v>
      </c>
      <c r="Q139">
        <f t="shared" si="5"/>
        <v>-0.28098204550503325</v>
      </c>
    </row>
    <row r="140" spans="1:17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7">
        <v>3</v>
      </c>
      <c r="M140">
        <v>6.3</v>
      </c>
      <c r="P140">
        <f t="shared" si="4"/>
        <v>1.7375263575718263E-2</v>
      </c>
      <c r="Q140">
        <f t="shared" si="5"/>
        <v>-0.32126600803799932</v>
      </c>
    </row>
    <row r="141" spans="1:17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7">
        <v>3</v>
      </c>
      <c r="M141">
        <v>-53.34</v>
      </c>
      <c r="P141">
        <f t="shared" si="4"/>
        <v>-0.18363276689684882</v>
      </c>
      <c r="Q141">
        <f t="shared" si="5"/>
        <v>-0.30226613686210546</v>
      </c>
    </row>
    <row r="142" spans="1:17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7">
        <v>3</v>
      </c>
      <c r="M142">
        <v>-44.31</v>
      </c>
      <c r="P142">
        <f t="shared" si="4"/>
        <v>-0.15319845242388971</v>
      </c>
      <c r="Q142">
        <f t="shared" si="5"/>
        <v>-0.19145876714600468</v>
      </c>
    </row>
    <row r="143" spans="1:17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7">
        <v>2</v>
      </c>
      <c r="M143">
        <v>-9.7200000000000006</v>
      </c>
      <c r="P143">
        <f t="shared" si="4"/>
        <v>-3.6617839176973296E-2</v>
      </c>
      <c r="Q143">
        <f t="shared" si="5"/>
        <v>-0.325849575686324</v>
      </c>
    </row>
    <row r="144" spans="1:17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7">
        <v>1</v>
      </c>
      <c r="M144">
        <v>-11.55</v>
      </c>
      <c r="P144">
        <f t="shared" si="4"/>
        <v>-4.2785590615014843E-2</v>
      </c>
      <c r="Q144">
        <f t="shared" si="5"/>
        <v>-0.32958601532043691</v>
      </c>
    </row>
    <row r="145" spans="1:17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7">
        <v>2</v>
      </c>
      <c r="M145">
        <v>-3.62</v>
      </c>
      <c r="P145">
        <f t="shared" si="4"/>
        <v>-1.6058667716834812E-2</v>
      </c>
      <c r="Q145">
        <f t="shared" si="5"/>
        <v>-0.28113331836471395</v>
      </c>
    </row>
    <row r="146" spans="1:17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7">
        <v>3</v>
      </c>
      <c r="M146">
        <v>-16.510000000000002</v>
      </c>
      <c r="P146">
        <f t="shared" si="4"/>
        <v>-5.9502556261291382E-2</v>
      </c>
      <c r="Q146">
        <f t="shared" si="5"/>
        <v>-0.31951124286570332</v>
      </c>
    </row>
    <row r="147" spans="1:17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7">
        <v>3</v>
      </c>
      <c r="M147">
        <v>-9.6999999999999993</v>
      </c>
      <c r="P147">
        <f t="shared" si="4"/>
        <v>-3.6550432057431859E-2</v>
      </c>
      <c r="Q147">
        <f t="shared" si="5"/>
        <v>-0.3210390987484783</v>
      </c>
    </row>
    <row r="148" spans="1:17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7">
        <v>3</v>
      </c>
      <c r="M148">
        <v>37.21</v>
      </c>
      <c r="P148">
        <f t="shared" si="4"/>
        <v>0.12155296682701015</v>
      </c>
      <c r="Q148">
        <f t="shared" si="5"/>
        <v>0.15654444654940797</v>
      </c>
    </row>
    <row r="149" spans="1:17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7">
        <v>4</v>
      </c>
      <c r="M149">
        <v>6.01</v>
      </c>
      <c r="P149">
        <f t="shared" si="4"/>
        <v>1.6397860342367416E-2</v>
      </c>
      <c r="Q149">
        <f t="shared" si="5"/>
        <v>-0.31084330800600019</v>
      </c>
    </row>
    <row r="150" spans="1:17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7">
        <v>4</v>
      </c>
      <c r="M150">
        <v>-10.050000000000001</v>
      </c>
      <c r="P150">
        <f t="shared" si="4"/>
        <v>-3.7730056649407019E-2</v>
      </c>
      <c r="Q150">
        <f t="shared" si="5"/>
        <v>-0.28382597526703007</v>
      </c>
    </row>
    <row r="151" spans="1:17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7">
        <v>3</v>
      </c>
      <c r="M151">
        <v>-2.4500000000000002</v>
      </c>
      <c r="P151">
        <f t="shared" si="4"/>
        <v>-1.2115351223660711E-2</v>
      </c>
      <c r="Q151">
        <f t="shared" si="5"/>
        <v>-0.13417173518492981</v>
      </c>
    </row>
    <row r="152" spans="1:17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7">
        <v>4</v>
      </c>
      <c r="M152">
        <v>-32.67</v>
      </c>
      <c r="P152">
        <f t="shared" si="4"/>
        <v>-0.11396750885077302</v>
      </c>
      <c r="Q152">
        <f t="shared" si="5"/>
        <v>-0.30586643092250571</v>
      </c>
    </row>
    <row r="153" spans="1:17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7">
        <v>3</v>
      </c>
      <c r="M153">
        <v>41.38</v>
      </c>
      <c r="P153">
        <f t="shared" si="4"/>
        <v>0.13560735125139992</v>
      </c>
      <c r="Q153">
        <f t="shared" si="5"/>
        <v>-0.14554745423291721</v>
      </c>
    </row>
    <row r="154" spans="1:17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7">
        <v>3</v>
      </c>
      <c r="M154">
        <v>-18.920000000000002</v>
      </c>
      <c r="P154">
        <f t="shared" si="4"/>
        <v>-6.7625114166034617E-2</v>
      </c>
      <c r="Q154">
        <f t="shared" si="5"/>
        <v>-0.32061553474137233</v>
      </c>
    </row>
    <row r="155" spans="1:17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7">
        <v>2</v>
      </c>
      <c r="M155">
        <v>-19.309999999999999</v>
      </c>
      <c r="P155">
        <f t="shared" si="4"/>
        <v>-6.8939552997092646E-2</v>
      </c>
      <c r="Q155">
        <f t="shared" si="5"/>
        <v>-0.2844310667057528</v>
      </c>
    </row>
    <row r="156" spans="1:17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7">
        <v>3</v>
      </c>
      <c r="M156">
        <v>13.07</v>
      </c>
      <c r="P156">
        <f t="shared" si="4"/>
        <v>4.0192573540494908E-2</v>
      </c>
      <c r="Q156">
        <f t="shared" si="5"/>
        <v>-0.28889361606633301</v>
      </c>
    </row>
    <row r="157" spans="1:17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7">
        <v>4</v>
      </c>
      <c r="M157">
        <v>-51.85</v>
      </c>
      <c r="P157">
        <f t="shared" si="4"/>
        <v>-0.17861093649101173</v>
      </c>
      <c r="Q157">
        <f t="shared" si="5"/>
        <v>-0.27482524011602943</v>
      </c>
    </row>
    <row r="158" spans="1:17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7">
        <v>4</v>
      </c>
      <c r="M158">
        <v>0.26</v>
      </c>
      <c r="P158">
        <f t="shared" si="4"/>
        <v>-2.9816865257959089E-3</v>
      </c>
      <c r="Q158">
        <f t="shared" si="5"/>
        <v>-0.32064578931330845</v>
      </c>
    </row>
    <row r="159" spans="1:17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7">
        <v>2</v>
      </c>
      <c r="M159">
        <v>-308.36</v>
      </c>
      <c r="P159">
        <f t="shared" si="4"/>
        <v>-1.0431409481697205</v>
      </c>
      <c r="Q159">
        <f t="shared" si="5"/>
        <v>5.1909009508279154E-2</v>
      </c>
    </row>
    <row r="160" spans="1:17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7">
        <v>4</v>
      </c>
      <c r="M160">
        <v>83.66</v>
      </c>
      <c r="P160">
        <f t="shared" si="4"/>
        <v>0.27810600196199908</v>
      </c>
      <c r="Q160">
        <f t="shared" si="5"/>
        <v>0.39293854437241232</v>
      </c>
    </row>
    <row r="161" spans="1:17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7">
        <v>3</v>
      </c>
      <c r="M161">
        <v>-0.17</v>
      </c>
      <c r="P161">
        <f t="shared" si="4"/>
        <v>-4.4309395959368182E-3</v>
      </c>
      <c r="Q161">
        <f t="shared" si="5"/>
        <v>-0.32513859324582478</v>
      </c>
    </row>
    <row r="162" spans="1:17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7">
        <v>1</v>
      </c>
      <c r="M162">
        <v>22.99</v>
      </c>
      <c r="P162">
        <f t="shared" si="4"/>
        <v>7.3626504833047973E-2</v>
      </c>
      <c r="Q162">
        <f t="shared" si="5"/>
        <v>-0.23976019124204695</v>
      </c>
    </row>
    <row r="163" spans="1:17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7">
        <v>2</v>
      </c>
      <c r="M163">
        <v>5.76</v>
      </c>
      <c r="P163">
        <f t="shared" si="4"/>
        <v>1.5555271348099446E-2</v>
      </c>
      <c r="Q163">
        <f t="shared" si="5"/>
        <v>-0.30327966502196602</v>
      </c>
    </row>
    <row r="164" spans="1:17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7">
        <v>2</v>
      </c>
      <c r="M164">
        <v>10.53</v>
      </c>
      <c r="P164">
        <f t="shared" si="4"/>
        <v>3.1631869358732322E-2</v>
      </c>
      <c r="Q164">
        <f t="shared" si="5"/>
        <v>-0.3083019239633647</v>
      </c>
    </row>
    <row r="165" spans="1:17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7">
        <v>2</v>
      </c>
      <c r="M165">
        <v>20.54</v>
      </c>
      <c r="P165">
        <f t="shared" si="4"/>
        <v>6.536913268922187E-2</v>
      </c>
      <c r="Q165">
        <f t="shared" si="5"/>
        <v>-0.28517230371818819</v>
      </c>
    </row>
    <row r="166" spans="1:17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7">
        <v>3</v>
      </c>
      <c r="M166">
        <v>40.96</v>
      </c>
      <c r="P166">
        <f t="shared" si="4"/>
        <v>0.13419180174102971</v>
      </c>
      <c r="Q166">
        <f t="shared" si="5"/>
        <v>0.64666851191482289</v>
      </c>
    </row>
    <row r="167" spans="1:17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7">
        <v>3</v>
      </c>
      <c r="M167">
        <v>51.46</v>
      </c>
      <c r="P167">
        <f t="shared" si="4"/>
        <v>0.16958053950028448</v>
      </c>
      <c r="Q167">
        <f t="shared" si="5"/>
        <v>0.2514530387130689</v>
      </c>
    </row>
    <row r="168" spans="1:17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7">
        <v>3</v>
      </c>
      <c r="M168">
        <v>6.15</v>
      </c>
      <c r="P168">
        <f t="shared" si="4"/>
        <v>1.686971017915748E-2</v>
      </c>
      <c r="Q168">
        <f t="shared" si="5"/>
        <v>-0.33046339790658485</v>
      </c>
    </row>
    <row r="169" spans="1:17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7">
        <v>2</v>
      </c>
      <c r="M169">
        <v>29.44</v>
      </c>
      <c r="P169">
        <f t="shared" si="4"/>
        <v>9.5365300885161625E-2</v>
      </c>
      <c r="Q169">
        <f t="shared" si="5"/>
        <v>-0.2187786456043361</v>
      </c>
    </row>
    <row r="170" spans="1:17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7">
        <v>1</v>
      </c>
      <c r="M170">
        <v>36.24</v>
      </c>
      <c r="P170">
        <f t="shared" si="4"/>
        <v>0.11828372152925043</v>
      </c>
      <c r="Q170">
        <f t="shared" si="5"/>
        <v>-0.21443711453150049</v>
      </c>
    </row>
    <row r="171" spans="1:17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7">
        <v>1</v>
      </c>
      <c r="M171">
        <v>18.329999999999998</v>
      </c>
      <c r="P171">
        <f t="shared" si="4"/>
        <v>5.7920645979893007E-2</v>
      </c>
      <c r="Q171">
        <f t="shared" si="5"/>
        <v>-0.28592866801659161</v>
      </c>
    </row>
    <row r="172" spans="1:17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7">
        <v>4</v>
      </c>
      <c r="M172">
        <v>12.74</v>
      </c>
      <c r="P172">
        <f t="shared" si="4"/>
        <v>3.9080356068061185E-2</v>
      </c>
      <c r="Q172">
        <f t="shared" si="5"/>
        <v>-0.29020968994555496</v>
      </c>
    </row>
    <row r="173" spans="1:17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7">
        <v>4</v>
      </c>
      <c r="M173">
        <v>42.29</v>
      </c>
      <c r="P173">
        <f t="shared" si="4"/>
        <v>0.13867437519053533</v>
      </c>
      <c r="Q173">
        <f t="shared" si="5"/>
        <v>-7.7656194808226373E-2</v>
      </c>
    </row>
    <row r="174" spans="1:17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7">
        <v>4</v>
      </c>
      <c r="M174">
        <v>35.880000000000003</v>
      </c>
      <c r="P174">
        <f t="shared" si="4"/>
        <v>0.11707039337750456</v>
      </c>
      <c r="Q174">
        <f t="shared" si="5"/>
        <v>-0.23679524319230558</v>
      </c>
    </row>
    <row r="175" spans="1:17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7">
        <v>4</v>
      </c>
      <c r="M175">
        <v>7.2</v>
      </c>
      <c r="P175">
        <f t="shared" si="4"/>
        <v>2.0408583955082958E-2</v>
      </c>
      <c r="Q175">
        <f t="shared" si="5"/>
        <v>-0.3284212143008956</v>
      </c>
    </row>
    <row r="176" spans="1:17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7">
        <v>6</v>
      </c>
      <c r="M176">
        <v>491.96</v>
      </c>
      <c r="P176">
        <f t="shared" si="4"/>
        <v>1.6542223474004487</v>
      </c>
      <c r="Q176">
        <f t="shared" si="5"/>
        <v>1.337062716211495</v>
      </c>
    </row>
    <row r="177" spans="1:17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7">
        <v>4</v>
      </c>
      <c r="M177">
        <v>58.74</v>
      </c>
      <c r="P177">
        <f t="shared" si="4"/>
        <v>0.19411673101336779</v>
      </c>
      <c r="Q177">
        <f t="shared" si="5"/>
        <v>-2.0096871699726283E-2</v>
      </c>
    </row>
    <row r="178" spans="1:17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7">
        <v>2</v>
      </c>
      <c r="M178">
        <v>4.46</v>
      </c>
      <c r="P178">
        <f t="shared" si="4"/>
        <v>1.1173808577905998E-2</v>
      </c>
      <c r="Q178">
        <f t="shared" si="5"/>
        <v>-0.31836156913213015</v>
      </c>
    </row>
    <row r="179" spans="1:17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7">
        <v>2</v>
      </c>
      <c r="M179">
        <v>-5.13</v>
      </c>
      <c r="P179">
        <f t="shared" si="4"/>
        <v>-2.1147905242213355E-2</v>
      </c>
      <c r="Q179">
        <f t="shared" si="5"/>
        <v>-0.31258294589232805</v>
      </c>
    </row>
    <row r="180" spans="1:17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7">
        <v>4</v>
      </c>
      <c r="M180">
        <v>27.68</v>
      </c>
      <c r="P180">
        <f t="shared" si="4"/>
        <v>8.9433474365515117E-2</v>
      </c>
      <c r="Q180">
        <f t="shared" si="5"/>
        <v>7.9954997693077845E-2</v>
      </c>
    </row>
    <row r="181" spans="1:17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7">
        <v>4</v>
      </c>
      <c r="M181">
        <v>12.22</v>
      </c>
      <c r="P181">
        <f t="shared" si="4"/>
        <v>3.7327770959983811E-2</v>
      </c>
      <c r="Q181">
        <f t="shared" si="5"/>
        <v>-0.30530672134168718</v>
      </c>
    </row>
    <row r="182" spans="1:17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7">
        <v>3</v>
      </c>
      <c r="M182">
        <v>83.11</v>
      </c>
      <c r="P182">
        <f t="shared" si="4"/>
        <v>0.27625230617460961</v>
      </c>
      <c r="Q182">
        <f t="shared" si="5"/>
        <v>4.0835836179653084E-2</v>
      </c>
    </row>
    <row r="183" spans="1:17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7">
        <v>4</v>
      </c>
      <c r="M183">
        <v>14.08</v>
      </c>
      <c r="P183">
        <f t="shared" si="4"/>
        <v>4.3596633077337507E-2</v>
      </c>
      <c r="Q183">
        <f t="shared" si="5"/>
        <v>-0.23308905813012884</v>
      </c>
    </row>
    <row r="184" spans="1:17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7">
        <v>3</v>
      </c>
      <c r="M184">
        <v>11.96</v>
      </c>
      <c r="P184">
        <f t="shared" si="4"/>
        <v>3.645147840594512E-2</v>
      </c>
      <c r="Q184">
        <f t="shared" si="5"/>
        <v>-0.26697417869860196</v>
      </c>
    </row>
    <row r="185" spans="1:17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7">
        <v>3</v>
      </c>
      <c r="M185">
        <v>9.4</v>
      </c>
      <c r="P185">
        <f t="shared" si="4"/>
        <v>2.7823367104641099E-2</v>
      </c>
      <c r="Q185">
        <f t="shared" si="5"/>
        <v>-0.31187196345182883</v>
      </c>
    </row>
    <row r="186" spans="1:17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7">
        <v>3</v>
      </c>
      <c r="M186">
        <v>12.15</v>
      </c>
      <c r="P186">
        <f t="shared" si="4"/>
        <v>3.7091846041588779E-2</v>
      </c>
      <c r="Q186">
        <f t="shared" si="5"/>
        <v>-0.28883310692246073</v>
      </c>
    </row>
    <row r="187" spans="1:17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7">
        <v>3</v>
      </c>
      <c r="M187">
        <v>10.97</v>
      </c>
      <c r="P187">
        <f t="shared" si="4"/>
        <v>3.3114825988643959E-2</v>
      </c>
      <c r="Q187">
        <f t="shared" si="5"/>
        <v>-0.31733291368630151</v>
      </c>
    </row>
    <row r="188" spans="1:17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7">
        <v>2</v>
      </c>
      <c r="M188">
        <v>10.14</v>
      </c>
      <c r="P188">
        <f t="shared" si="4"/>
        <v>3.0317430527674293E-2</v>
      </c>
      <c r="Q188">
        <f t="shared" si="5"/>
        <v>1.4499231309246069E-2</v>
      </c>
    </row>
    <row r="189" spans="1:17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7">
        <v>3</v>
      </c>
      <c r="M189">
        <v>10.64</v>
      </c>
      <c r="P189">
        <f t="shared" si="4"/>
        <v>3.2002608516210236E-2</v>
      </c>
      <c r="Q189">
        <f t="shared" si="5"/>
        <v>-0.30008780768270354</v>
      </c>
    </row>
    <row r="190" spans="1:17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7">
        <v>4</v>
      </c>
      <c r="M190">
        <v>-7.76</v>
      </c>
      <c r="P190">
        <f t="shared" si="4"/>
        <v>-3.0011941461912408E-2</v>
      </c>
      <c r="Q190">
        <f t="shared" si="5"/>
        <v>-0.32483604752646345</v>
      </c>
    </row>
    <row r="191" spans="1:17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7">
        <v>3</v>
      </c>
      <c r="M191">
        <v>28.8</v>
      </c>
      <c r="P191">
        <f t="shared" si="4"/>
        <v>9.3208273059835631E-2</v>
      </c>
      <c r="Q191">
        <f t="shared" si="5"/>
        <v>-0.21339333179970377</v>
      </c>
    </row>
    <row r="192" spans="1:17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7">
        <v>3</v>
      </c>
      <c r="M192">
        <v>12.26</v>
      </c>
      <c r="P192">
        <f t="shared" si="4"/>
        <v>3.7462585199066679E-2</v>
      </c>
      <c r="Q192">
        <f t="shared" si="5"/>
        <v>-0.29379485671998717</v>
      </c>
    </row>
    <row r="193" spans="1:17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7">
        <v>3</v>
      </c>
      <c r="M193">
        <v>19.73</v>
      </c>
      <c r="P193">
        <f t="shared" si="4"/>
        <v>6.2639144347793649E-2</v>
      </c>
      <c r="Q193">
        <f t="shared" si="5"/>
        <v>-0.27337302066309488</v>
      </c>
    </row>
    <row r="194" spans="1:17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7">
        <v>3</v>
      </c>
      <c r="M194">
        <v>8.5500000000000007</v>
      </c>
      <c r="P194">
        <f t="shared" si="4"/>
        <v>2.4958564524130002E-2</v>
      </c>
      <c r="Q194">
        <f t="shared" si="5"/>
        <v>-0.31211400002731793</v>
      </c>
    </row>
    <row r="195" spans="1:17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7">
        <v>3</v>
      </c>
      <c r="M195">
        <v>26.21</v>
      </c>
      <c r="P195">
        <f t="shared" ref="P195:P258" si="6">STANDARDIZE(M:M,$N$12,$N$18)</f>
        <v>8.447905107921945E-2</v>
      </c>
      <c r="Q195">
        <f t="shared" ref="Q195:Q258" si="7">STANDARDIZE(K:K,$O$6,$O$8)</f>
        <v>0.70985518540344439</v>
      </c>
    </row>
    <row r="196" spans="1:17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7">
        <v>3</v>
      </c>
      <c r="M196">
        <v>27.41</v>
      </c>
      <c r="P196">
        <f t="shared" si="6"/>
        <v>8.8523478251705701E-2</v>
      </c>
      <c r="Q196">
        <f t="shared" si="7"/>
        <v>-0.26311672077674447</v>
      </c>
    </row>
    <row r="197" spans="1:17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7">
        <v>2</v>
      </c>
      <c r="M197">
        <v>23.54</v>
      </c>
      <c r="P197">
        <f t="shared" si="6"/>
        <v>7.5480200620437518E-2</v>
      </c>
      <c r="Q197">
        <f t="shared" si="7"/>
        <v>-0.24623466963638019</v>
      </c>
    </row>
    <row r="198" spans="1:17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7">
        <v>6</v>
      </c>
      <c r="M198">
        <v>60.34</v>
      </c>
      <c r="P198">
        <f t="shared" si="6"/>
        <v>0.19950930057668281</v>
      </c>
      <c r="Q198">
        <f t="shared" si="7"/>
        <v>-0.12414234458810047</v>
      </c>
    </row>
    <row r="199" spans="1:17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7">
        <v>2</v>
      </c>
      <c r="M199">
        <v>0.24</v>
      </c>
      <c r="P199">
        <f t="shared" si="6"/>
        <v>-3.0490936453373462E-3</v>
      </c>
      <c r="Q199">
        <f t="shared" si="7"/>
        <v>-0.23420847729176586</v>
      </c>
    </row>
    <row r="200" spans="1:17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7">
        <v>3</v>
      </c>
      <c r="M200">
        <v>8.5500000000000007</v>
      </c>
      <c r="P200">
        <f t="shared" si="6"/>
        <v>2.4958564524130002E-2</v>
      </c>
      <c r="Q200">
        <f t="shared" si="7"/>
        <v>-0.31016258013743714</v>
      </c>
    </row>
    <row r="201" spans="1:17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7">
        <v>4</v>
      </c>
      <c r="M201">
        <v>245.27</v>
      </c>
      <c r="P201">
        <f t="shared" si="6"/>
        <v>0.82278923141658611</v>
      </c>
      <c r="Q201">
        <f t="shared" si="7"/>
        <v>0.40936677693373458</v>
      </c>
    </row>
    <row r="202" spans="1:17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7">
        <v>3</v>
      </c>
      <c r="M202">
        <v>64.3</v>
      </c>
      <c r="P202">
        <f t="shared" si="6"/>
        <v>0.21285591024588746</v>
      </c>
      <c r="Q202">
        <f t="shared" si="7"/>
        <v>-1.1096136548725582E-2</v>
      </c>
    </row>
    <row r="203" spans="1:17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7">
        <v>4</v>
      </c>
      <c r="M203">
        <v>2.21</v>
      </c>
      <c r="P203">
        <f t="shared" si="6"/>
        <v>3.5905076294942624E-3</v>
      </c>
      <c r="Q203">
        <f t="shared" si="7"/>
        <v>-0.32507808410195249</v>
      </c>
    </row>
    <row r="204" spans="1:17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7">
        <v>3</v>
      </c>
      <c r="M204">
        <v>282.16000000000003</v>
      </c>
      <c r="P204">
        <f t="shared" si="6"/>
        <v>0.94712166341076787</v>
      </c>
      <c r="Q204">
        <f t="shared" si="7"/>
        <v>0.49884467343485883</v>
      </c>
    </row>
    <row r="205" spans="1:17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7">
        <v>3</v>
      </c>
      <c r="M205">
        <v>34.4</v>
      </c>
      <c r="P205">
        <f t="shared" si="6"/>
        <v>0.11208226653143816</v>
      </c>
      <c r="Q205">
        <f t="shared" si="7"/>
        <v>-7.9789142129724003E-2</v>
      </c>
    </row>
    <row r="206" spans="1:17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7">
        <v>1</v>
      </c>
      <c r="M206">
        <v>15.5</v>
      </c>
      <c r="P206">
        <f t="shared" si="6"/>
        <v>4.838253856477958E-2</v>
      </c>
      <c r="Q206">
        <f t="shared" si="7"/>
        <v>-0.27564211355830515</v>
      </c>
    </row>
    <row r="207" spans="1:17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7">
        <v>1</v>
      </c>
      <c r="M207">
        <v>12.19</v>
      </c>
      <c r="P207">
        <f t="shared" si="6"/>
        <v>3.7226660280671647E-2</v>
      </c>
      <c r="Q207">
        <f t="shared" si="7"/>
        <v>-0.25171074715682096</v>
      </c>
    </row>
    <row r="208" spans="1:17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7">
        <v>2</v>
      </c>
      <c r="M208">
        <v>76.53</v>
      </c>
      <c r="P208">
        <f t="shared" si="6"/>
        <v>0.25407536384547658</v>
      </c>
      <c r="Q208">
        <f t="shared" si="7"/>
        <v>0.12016332379620361</v>
      </c>
    </row>
    <row r="209" spans="1:17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7">
        <v>4</v>
      </c>
      <c r="M209">
        <v>11.45</v>
      </c>
      <c r="P209">
        <f t="shared" si="6"/>
        <v>3.4732596857638458E-2</v>
      </c>
      <c r="Q209">
        <f t="shared" si="7"/>
        <v>-0.30464112075909217</v>
      </c>
    </row>
    <row r="210" spans="1:17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7">
        <v>2</v>
      </c>
      <c r="M210">
        <v>51.07</v>
      </c>
      <c r="P210">
        <f t="shared" si="6"/>
        <v>0.16826610066922645</v>
      </c>
      <c r="Q210">
        <f t="shared" si="7"/>
        <v>-0.17740551848166916</v>
      </c>
    </row>
    <row r="211" spans="1:17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7">
        <v>3</v>
      </c>
      <c r="M211">
        <v>10.83</v>
      </c>
      <c r="P211">
        <f t="shared" si="6"/>
        <v>3.2642976151853888E-2</v>
      </c>
      <c r="Q211">
        <f t="shared" si="7"/>
        <v>-1.2245810282298807E-2</v>
      </c>
    </row>
    <row r="212" spans="1:17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7">
        <v>3</v>
      </c>
      <c r="M212">
        <v>3.19</v>
      </c>
      <c r="P212">
        <f t="shared" si="6"/>
        <v>6.8934564870247071E-3</v>
      </c>
      <c r="Q212">
        <f t="shared" si="7"/>
        <v>-0.32718077685151403</v>
      </c>
    </row>
    <row r="213" spans="1:17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7">
        <v>5</v>
      </c>
      <c r="M213">
        <v>8.77</v>
      </c>
      <c r="P213">
        <f t="shared" si="6"/>
        <v>2.5700042839085811E-2</v>
      </c>
      <c r="Q213">
        <f t="shared" si="7"/>
        <v>-0.31397465620139031</v>
      </c>
    </row>
    <row r="214" spans="1:17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7">
        <v>4</v>
      </c>
      <c r="M214">
        <v>3.19</v>
      </c>
      <c r="P214">
        <f t="shared" si="6"/>
        <v>6.8934564870247071E-3</v>
      </c>
      <c r="Q214">
        <f t="shared" si="7"/>
        <v>-0.30967850698645893</v>
      </c>
    </row>
    <row r="215" spans="1:17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7">
        <v>2</v>
      </c>
      <c r="M215">
        <v>122.15</v>
      </c>
      <c r="P215">
        <f t="shared" si="6"/>
        <v>0.40783100351949586</v>
      </c>
      <c r="Q215">
        <f t="shared" si="7"/>
        <v>0.51970520078482518</v>
      </c>
    </row>
    <row r="216" spans="1:17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7">
        <v>4</v>
      </c>
      <c r="M216">
        <v>11.4</v>
      </c>
      <c r="P216">
        <f t="shared" si="6"/>
        <v>3.4564079058784863E-2</v>
      </c>
      <c r="Q216">
        <f t="shared" si="7"/>
        <v>-0.23814157164346364</v>
      </c>
    </row>
    <row r="217" spans="1:17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7">
        <v>3</v>
      </c>
      <c r="M217">
        <v>161.34</v>
      </c>
      <c r="P217">
        <f t="shared" si="6"/>
        <v>0.53991525426094289</v>
      </c>
      <c r="Q217">
        <f t="shared" si="7"/>
        <v>0.47639578105824548</v>
      </c>
    </row>
    <row r="218" spans="1:17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7">
        <v>2</v>
      </c>
      <c r="M218">
        <v>14.36</v>
      </c>
      <c r="P218">
        <f t="shared" si="6"/>
        <v>4.4540332750917636E-2</v>
      </c>
      <c r="Q218">
        <f t="shared" si="7"/>
        <v>-0.31507894807705933</v>
      </c>
    </row>
    <row r="219" spans="1:17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7">
        <v>4</v>
      </c>
      <c r="M219">
        <v>8.74</v>
      </c>
      <c r="P219">
        <f t="shared" si="6"/>
        <v>2.5598932159773657E-2</v>
      </c>
      <c r="Q219">
        <f t="shared" si="7"/>
        <v>-0.3167580768195149</v>
      </c>
    </row>
    <row r="220" spans="1:17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7">
        <v>3</v>
      </c>
      <c r="M220">
        <v>5.47</v>
      </c>
      <c r="P220">
        <f t="shared" si="6"/>
        <v>1.4577868114748599E-2</v>
      </c>
      <c r="Q220">
        <f t="shared" si="7"/>
        <v>-0.31215938188522213</v>
      </c>
    </row>
    <row r="221" spans="1:17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7">
        <v>3</v>
      </c>
      <c r="M221">
        <v>34.229999999999997</v>
      </c>
      <c r="P221">
        <f t="shared" si="6"/>
        <v>0.11150930601533593</v>
      </c>
      <c r="Q221">
        <f t="shared" si="7"/>
        <v>-0.10307003523458123</v>
      </c>
    </row>
    <row r="222" spans="1:17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7">
        <v>4</v>
      </c>
      <c r="M222">
        <v>91.28</v>
      </c>
      <c r="P222">
        <f t="shared" si="6"/>
        <v>0.30378811450728682</v>
      </c>
      <c r="Q222">
        <f t="shared" si="7"/>
        <v>-3.6358704115399772E-2</v>
      </c>
    </row>
    <row r="223" spans="1:17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7">
        <v>4</v>
      </c>
      <c r="M223">
        <v>63.87</v>
      </c>
      <c r="P223">
        <f t="shared" si="6"/>
        <v>0.21140665717574653</v>
      </c>
      <c r="Q223">
        <f t="shared" si="7"/>
        <v>-0.11615513759696038</v>
      </c>
    </row>
    <row r="224" spans="1:17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7">
        <v>4</v>
      </c>
      <c r="M224">
        <v>14.11</v>
      </c>
      <c r="P224">
        <f t="shared" si="6"/>
        <v>4.3697743756649664E-2</v>
      </c>
      <c r="Q224">
        <f t="shared" si="7"/>
        <v>-0.3089826518319278</v>
      </c>
    </row>
    <row r="225" spans="1:17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7">
        <v>3</v>
      </c>
      <c r="M225">
        <v>53.92</v>
      </c>
      <c r="P225">
        <f t="shared" si="6"/>
        <v>0.17787161520388131</v>
      </c>
      <c r="Q225">
        <f t="shared" si="7"/>
        <v>-0.16016041247807122</v>
      </c>
    </row>
    <row r="226" spans="1:17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7">
        <v>4</v>
      </c>
      <c r="M226">
        <v>8.8699999999999992</v>
      </c>
      <c r="P226">
        <f t="shared" si="6"/>
        <v>2.6037078436792999E-2</v>
      </c>
      <c r="Q226">
        <f t="shared" si="7"/>
        <v>-0.31899691514278905</v>
      </c>
    </row>
    <row r="227" spans="1:17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7">
        <v>2</v>
      </c>
      <c r="M227">
        <v>22.8</v>
      </c>
      <c r="P227">
        <f t="shared" si="6"/>
        <v>7.2986137197404322E-2</v>
      </c>
      <c r="Q227">
        <f t="shared" si="7"/>
        <v>-0.21408918695423498</v>
      </c>
    </row>
    <row r="228" spans="1:17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7">
        <v>3</v>
      </c>
      <c r="M228">
        <v>205.11</v>
      </c>
      <c r="P228">
        <f t="shared" si="6"/>
        <v>0.68743573537737923</v>
      </c>
      <c r="Q228">
        <f t="shared" si="7"/>
        <v>0.37598085680220761</v>
      </c>
    </row>
    <row r="229" spans="1:17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7">
        <v>2</v>
      </c>
      <c r="M229">
        <v>12.3</v>
      </c>
      <c r="P229">
        <f t="shared" si="6"/>
        <v>3.7597399438149562E-2</v>
      </c>
      <c r="Q229">
        <f t="shared" si="7"/>
        <v>-0.30117697227240453</v>
      </c>
    </row>
    <row r="230" spans="1:17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7">
        <v>3</v>
      </c>
      <c r="M230">
        <v>9.31</v>
      </c>
      <c r="P230">
        <f t="shared" si="6"/>
        <v>2.752003506670463E-2</v>
      </c>
      <c r="Q230">
        <f t="shared" si="7"/>
        <v>-0.28033157220840632</v>
      </c>
    </row>
    <row r="231" spans="1:17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7">
        <v>3</v>
      </c>
      <c r="M231">
        <v>49.12</v>
      </c>
      <c r="P231">
        <f t="shared" si="6"/>
        <v>0.16169390651393628</v>
      </c>
      <c r="Q231">
        <f t="shared" si="7"/>
        <v>-0.19521033406608562</v>
      </c>
    </row>
    <row r="232" spans="1:17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7">
        <v>2</v>
      </c>
      <c r="M232">
        <v>68.91</v>
      </c>
      <c r="P232">
        <f t="shared" si="6"/>
        <v>0.22839325130018881</v>
      </c>
      <c r="Q232">
        <f t="shared" si="7"/>
        <v>3.8370088566857946E-2</v>
      </c>
    </row>
    <row r="233" spans="1:17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7">
        <v>3</v>
      </c>
      <c r="M233">
        <v>10.99</v>
      </c>
      <c r="P233">
        <f t="shared" si="6"/>
        <v>3.318223310818539E-2</v>
      </c>
      <c r="Q233">
        <f t="shared" si="7"/>
        <v>-0.27765404259205823</v>
      </c>
    </row>
    <row r="234" spans="1:17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7">
        <v>3</v>
      </c>
      <c r="M234">
        <v>-0.19</v>
      </c>
      <c r="P234">
        <f t="shared" si="6"/>
        <v>-4.4983467154782559E-3</v>
      </c>
      <c r="Q234">
        <f t="shared" si="7"/>
        <v>-0.29954322538785311</v>
      </c>
    </row>
    <row r="235" spans="1:17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7">
        <v>2</v>
      </c>
      <c r="M235">
        <v>-0.53</v>
      </c>
      <c r="P235">
        <f t="shared" si="6"/>
        <v>-5.6442677476826958E-3</v>
      </c>
      <c r="Q235">
        <f t="shared" si="7"/>
        <v>-0.31414105634703909</v>
      </c>
    </row>
    <row r="236" spans="1:17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7">
        <v>5</v>
      </c>
      <c r="M236">
        <v>16.260000000000002</v>
      </c>
      <c r="P236">
        <f t="shared" si="6"/>
        <v>5.0944009107354221E-2</v>
      </c>
      <c r="Q236">
        <f t="shared" si="7"/>
        <v>0.6738824993713779</v>
      </c>
    </row>
    <row r="237" spans="1:17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7">
        <v>5</v>
      </c>
      <c r="M237">
        <v>40.49</v>
      </c>
      <c r="P237">
        <f t="shared" si="6"/>
        <v>0.13260773443180593</v>
      </c>
      <c r="Q237">
        <f t="shared" si="7"/>
        <v>0.26149755659586632</v>
      </c>
    </row>
    <row r="238" spans="1:17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7">
        <v>4</v>
      </c>
      <c r="M238">
        <v>675.73</v>
      </c>
      <c r="P238">
        <f t="shared" si="6"/>
        <v>2.2735926653069485</v>
      </c>
      <c r="Q238">
        <f t="shared" si="7"/>
        <v>3.9137992261543553</v>
      </c>
    </row>
    <row r="239" spans="1:17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7">
        <v>3</v>
      </c>
      <c r="M239">
        <v>10.32</v>
      </c>
      <c r="P239">
        <f t="shared" si="6"/>
        <v>3.0924094603547232E-2</v>
      </c>
      <c r="Q239">
        <f t="shared" si="7"/>
        <v>-0.26343439378207395</v>
      </c>
    </row>
    <row r="240" spans="1:17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7">
        <v>1</v>
      </c>
      <c r="M240">
        <v>70.09</v>
      </c>
      <c r="P240">
        <f t="shared" si="6"/>
        <v>0.23237027135313365</v>
      </c>
      <c r="Q240">
        <f t="shared" si="7"/>
        <v>-0.12911922167159495</v>
      </c>
    </row>
    <row r="241" spans="1:17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7">
        <v>1</v>
      </c>
      <c r="M241">
        <v>197.99</v>
      </c>
      <c r="P241">
        <f t="shared" si="6"/>
        <v>0.66343880082062745</v>
      </c>
      <c r="Q241">
        <f t="shared" si="7"/>
        <v>0.72474043479602368</v>
      </c>
    </row>
    <row r="242" spans="1:17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7">
        <v>1</v>
      </c>
      <c r="M242">
        <v>36.11</v>
      </c>
      <c r="P242">
        <f t="shared" si="6"/>
        <v>0.11784557525223108</v>
      </c>
      <c r="Q242">
        <f t="shared" si="7"/>
        <v>-0.12203965183853896</v>
      </c>
    </row>
    <row r="243" spans="1:17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7">
        <v>4</v>
      </c>
      <c r="M243">
        <v>5.41</v>
      </c>
      <c r="P243">
        <f t="shared" si="6"/>
        <v>1.4375646756124287E-2</v>
      </c>
      <c r="Q243">
        <f t="shared" si="7"/>
        <v>-0.31760520483372673</v>
      </c>
    </row>
    <row r="244" spans="1:17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7">
        <v>3</v>
      </c>
      <c r="M244">
        <v>42.33</v>
      </c>
      <c r="P244">
        <f t="shared" si="6"/>
        <v>0.1388091894296182</v>
      </c>
      <c r="Q244">
        <f t="shared" si="7"/>
        <v>-0.11934699493622278</v>
      </c>
    </row>
    <row r="245" spans="1:17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7">
        <v>4</v>
      </c>
      <c r="M245">
        <v>-6.7</v>
      </c>
      <c r="P245">
        <f t="shared" si="6"/>
        <v>-2.6439364126216211E-2</v>
      </c>
      <c r="Q245">
        <f t="shared" si="7"/>
        <v>-0.32854223258864013</v>
      </c>
    </row>
    <row r="246" spans="1:17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7">
        <v>5</v>
      </c>
      <c r="M246">
        <v>0.11</v>
      </c>
      <c r="P246">
        <f t="shared" si="6"/>
        <v>-3.4872399223566906E-3</v>
      </c>
      <c r="Q246">
        <f t="shared" si="7"/>
        <v>-0.32414019237193226</v>
      </c>
    </row>
    <row r="247" spans="1:17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7">
        <v>1</v>
      </c>
      <c r="M247">
        <v>10.37</v>
      </c>
      <c r="P247">
        <f t="shared" si="6"/>
        <v>3.1092612402400823E-2</v>
      </c>
      <c r="Q247">
        <f t="shared" si="7"/>
        <v>-0.30860446968272609</v>
      </c>
    </row>
    <row r="248" spans="1:17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7">
        <v>3</v>
      </c>
      <c r="M248">
        <v>-60.72</v>
      </c>
      <c r="P248">
        <f t="shared" si="6"/>
        <v>-0.20850599400763931</v>
      </c>
      <c r="Q248">
        <f t="shared" si="7"/>
        <v>-0.21726591700752929</v>
      </c>
    </row>
    <row r="249" spans="1:17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7">
        <v>2</v>
      </c>
      <c r="M249">
        <v>-15.71</v>
      </c>
      <c r="P249">
        <f t="shared" si="6"/>
        <v>-5.680627147963388E-2</v>
      </c>
      <c r="Q249">
        <f t="shared" si="7"/>
        <v>-0.31808927798470493</v>
      </c>
    </row>
    <row r="250" spans="1:17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7">
        <v>3</v>
      </c>
      <c r="M250">
        <v>-0.77</v>
      </c>
      <c r="P250">
        <f t="shared" si="6"/>
        <v>-6.4531531821799479E-3</v>
      </c>
      <c r="Q250">
        <f t="shared" si="7"/>
        <v>-0.31940535186392688</v>
      </c>
    </row>
    <row r="251" spans="1:17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7">
        <v>3</v>
      </c>
      <c r="M251">
        <v>17.14</v>
      </c>
      <c r="P251">
        <f t="shared" si="6"/>
        <v>5.3909922367177475E-2</v>
      </c>
      <c r="Q251">
        <f t="shared" si="7"/>
        <v>-0.28598917716046385</v>
      </c>
    </row>
    <row r="252" spans="1:17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7">
        <v>3</v>
      </c>
      <c r="M252">
        <v>4.53</v>
      </c>
      <c r="P252">
        <f t="shared" si="6"/>
        <v>1.1409733496301032E-2</v>
      </c>
      <c r="Q252">
        <f t="shared" si="7"/>
        <v>-0.30848345139498151</v>
      </c>
    </row>
    <row r="253" spans="1:17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7">
        <v>3</v>
      </c>
      <c r="M253">
        <v>-9.49</v>
      </c>
      <c r="P253">
        <f t="shared" si="6"/>
        <v>-3.5842657302246762E-2</v>
      </c>
      <c r="Q253">
        <f t="shared" si="7"/>
        <v>-0.33123488949095631</v>
      </c>
    </row>
    <row r="254" spans="1:17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7">
        <v>3</v>
      </c>
      <c r="M254">
        <v>-14.87</v>
      </c>
      <c r="P254">
        <f t="shared" si="6"/>
        <v>-5.3975172458893488E-2</v>
      </c>
      <c r="Q254">
        <f t="shared" si="7"/>
        <v>-0.32129626260993543</v>
      </c>
    </row>
    <row r="255" spans="1:17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7">
        <v>2</v>
      </c>
      <c r="M255">
        <v>-14.16</v>
      </c>
      <c r="P255">
        <f t="shared" si="6"/>
        <v>-5.1582219715172455E-2</v>
      </c>
      <c r="Q255">
        <f t="shared" si="7"/>
        <v>-0.29580678575374025</v>
      </c>
    </row>
    <row r="256" spans="1:17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7">
        <v>3</v>
      </c>
      <c r="M256">
        <v>1.53</v>
      </c>
      <c r="P256">
        <f t="shared" si="6"/>
        <v>1.2986655650853824E-3</v>
      </c>
      <c r="Q256">
        <f t="shared" si="7"/>
        <v>-0.31424694734881559</v>
      </c>
    </row>
    <row r="257" spans="1:17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7">
        <v>5</v>
      </c>
      <c r="M257">
        <v>-1.39</v>
      </c>
      <c r="P257">
        <f t="shared" si="6"/>
        <v>-8.5427738879645145E-3</v>
      </c>
      <c r="Q257">
        <f t="shared" si="7"/>
        <v>-0.32277873663480616</v>
      </c>
    </row>
    <row r="258" spans="1:17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7">
        <v>2</v>
      </c>
      <c r="M258">
        <v>-4.4400000000000004</v>
      </c>
      <c r="P258">
        <f t="shared" si="6"/>
        <v>-1.882235961803376E-2</v>
      </c>
      <c r="Q258">
        <f t="shared" si="7"/>
        <v>-0.32625801240746183</v>
      </c>
    </row>
    <row r="259" spans="1:17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7">
        <v>2</v>
      </c>
      <c r="M259">
        <v>-2.59</v>
      </c>
      <c r="P259">
        <f t="shared" ref="P259:P322" si="8">STANDARDIZE(M:M,$N$12,$N$18)</f>
        <v>-1.2587201060450774E-2</v>
      </c>
      <c r="Q259">
        <f t="shared" ref="Q259:Q322" si="9">STANDARDIZE(K:K,$O$6,$O$8)</f>
        <v>-0.30438395689763503</v>
      </c>
    </row>
    <row r="260" spans="1:17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7">
        <v>4</v>
      </c>
      <c r="M260">
        <v>-6.51</v>
      </c>
      <c r="P260">
        <f t="shared" si="8"/>
        <v>-2.5798996490572552E-2</v>
      </c>
      <c r="Q260">
        <f t="shared" si="9"/>
        <v>0.21396762408419551</v>
      </c>
    </row>
    <row r="261" spans="1:17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7">
        <v>4</v>
      </c>
      <c r="M261">
        <v>-33.42</v>
      </c>
      <c r="P261">
        <f t="shared" si="8"/>
        <v>-0.11649527583357693</v>
      </c>
      <c r="Q261">
        <f t="shared" si="9"/>
        <v>-0.23737008005909216</v>
      </c>
    </row>
    <row r="262" spans="1:17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7">
        <v>3</v>
      </c>
      <c r="M262">
        <v>-14.36</v>
      </c>
      <c r="P262">
        <f t="shared" si="8"/>
        <v>-5.2256290910586832E-2</v>
      </c>
      <c r="Q262">
        <f t="shared" si="9"/>
        <v>-0.13690977394515016</v>
      </c>
    </row>
    <row r="263" spans="1:17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7">
        <v>2</v>
      </c>
      <c r="M263">
        <v>17.27</v>
      </c>
      <c r="P263">
        <f t="shared" si="8"/>
        <v>5.4348068644196813E-2</v>
      </c>
      <c r="Q263">
        <f t="shared" si="9"/>
        <v>-0.12529201832167366</v>
      </c>
    </row>
    <row r="264" spans="1:17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7">
        <v>3</v>
      </c>
      <c r="M264">
        <v>-47.88</v>
      </c>
      <c r="P264">
        <f t="shared" si="8"/>
        <v>-0.16523062326203636</v>
      </c>
      <c r="Q264">
        <f t="shared" si="9"/>
        <v>0.23531222458513998</v>
      </c>
    </row>
    <row r="265" spans="1:17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7">
        <v>3</v>
      </c>
      <c r="M265">
        <v>-448.28</v>
      </c>
      <c r="P265">
        <f t="shared" si="8"/>
        <v>-1.5147211564816181</v>
      </c>
      <c r="Q265">
        <f t="shared" si="9"/>
        <v>-6.5796402609260771E-2</v>
      </c>
    </row>
    <row r="266" spans="1:17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7">
        <v>1</v>
      </c>
      <c r="M266">
        <v>0.32</v>
      </c>
      <c r="P266">
        <f t="shared" si="8"/>
        <v>-2.7794651671715956E-3</v>
      </c>
      <c r="Q266">
        <f t="shared" si="9"/>
        <v>-0.32713539499360983</v>
      </c>
    </row>
    <row r="267" spans="1:17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7">
        <v>1</v>
      </c>
      <c r="M267">
        <v>5.47</v>
      </c>
      <c r="P267">
        <f t="shared" si="8"/>
        <v>1.4577868114748599E-2</v>
      </c>
      <c r="Q267">
        <f t="shared" si="9"/>
        <v>-0.32606135768987698</v>
      </c>
    </row>
    <row r="268" spans="1:17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7">
        <v>4</v>
      </c>
      <c r="M268">
        <v>2.29</v>
      </c>
      <c r="P268">
        <f t="shared" si="8"/>
        <v>3.860136107660013E-3</v>
      </c>
      <c r="Q268">
        <f t="shared" si="9"/>
        <v>-0.31058614414454305</v>
      </c>
    </row>
    <row r="269" spans="1:17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7">
        <v>5</v>
      </c>
      <c r="M269">
        <v>-159.91</v>
      </c>
      <c r="P269">
        <f t="shared" si="8"/>
        <v>-0.5428116033733994</v>
      </c>
      <c r="Q269">
        <f t="shared" si="9"/>
        <v>1.0136564695001615</v>
      </c>
    </row>
    <row r="270" spans="1:17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7">
        <v>4</v>
      </c>
      <c r="M270">
        <v>109.76</v>
      </c>
      <c r="P270">
        <f t="shared" si="8"/>
        <v>0.3660722929635753</v>
      </c>
      <c r="Q270">
        <f t="shared" si="9"/>
        <v>0.17403158912849498</v>
      </c>
    </row>
    <row r="271" spans="1:17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7">
        <v>3</v>
      </c>
      <c r="M271">
        <v>88.17</v>
      </c>
      <c r="P271">
        <f t="shared" si="8"/>
        <v>0.29330630741859332</v>
      </c>
      <c r="Q271">
        <f t="shared" si="9"/>
        <v>4.8112060730293969E-2</v>
      </c>
    </row>
    <row r="272" spans="1:17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7">
        <v>4</v>
      </c>
      <c r="M272">
        <v>-10.63</v>
      </c>
      <c r="P272">
        <f t="shared" si="8"/>
        <v>-3.9684863116108714E-2</v>
      </c>
      <c r="Q272">
        <f t="shared" si="9"/>
        <v>-0.14134206873379418</v>
      </c>
    </row>
    <row r="273" spans="1:17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7">
        <v>4</v>
      </c>
      <c r="M273">
        <v>5.13</v>
      </c>
      <c r="P273">
        <f t="shared" si="8"/>
        <v>1.3431947082544159E-2</v>
      </c>
      <c r="Q273">
        <f t="shared" si="9"/>
        <v>-0.29320489256723248</v>
      </c>
    </row>
    <row r="274" spans="1:17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7">
        <v>2</v>
      </c>
      <c r="M274">
        <v>12.52</v>
      </c>
      <c r="P274">
        <f t="shared" si="8"/>
        <v>3.833887775310537E-2</v>
      </c>
      <c r="Q274">
        <f t="shared" si="9"/>
        <v>-0.2823435012421594</v>
      </c>
    </row>
    <row r="275" spans="1:17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7">
        <v>3</v>
      </c>
      <c r="M275">
        <v>270.43</v>
      </c>
      <c r="P275">
        <f t="shared" si="8"/>
        <v>0.9075873877997146</v>
      </c>
      <c r="Q275">
        <f t="shared" si="9"/>
        <v>0.81377964000407399</v>
      </c>
    </row>
    <row r="276" spans="1:17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7">
        <v>1</v>
      </c>
      <c r="M276">
        <v>13.69</v>
      </c>
      <c r="P276">
        <f t="shared" si="8"/>
        <v>4.2282194246279471E-2</v>
      </c>
      <c r="Q276">
        <f t="shared" si="9"/>
        <v>-0.32988856103979824</v>
      </c>
    </row>
    <row r="277" spans="1:17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7">
        <v>5</v>
      </c>
      <c r="M277">
        <v>-17.34</v>
      </c>
      <c r="P277">
        <f t="shared" si="8"/>
        <v>-6.2299951722261042E-2</v>
      </c>
      <c r="Q277">
        <f t="shared" si="9"/>
        <v>0.14544101864884582</v>
      </c>
    </row>
    <row r="278" spans="1:17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7">
        <v>2</v>
      </c>
      <c r="M278">
        <v>47.59</v>
      </c>
      <c r="P278">
        <f t="shared" si="8"/>
        <v>0.15653726186901631</v>
      </c>
      <c r="Q278">
        <f t="shared" si="9"/>
        <v>-0.10827382160759676</v>
      </c>
    </row>
    <row r="279" spans="1:17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7">
        <v>4</v>
      </c>
      <c r="M279">
        <v>23.09</v>
      </c>
      <c r="P279">
        <f t="shared" si="8"/>
        <v>7.3963540430755176E-2</v>
      </c>
      <c r="Q279">
        <f t="shared" si="9"/>
        <v>1.156453783144081E-2</v>
      </c>
    </row>
    <row r="280" spans="1:17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7">
        <v>6</v>
      </c>
      <c r="M280">
        <v>-91.13</v>
      </c>
      <c r="P280">
        <f t="shared" si="8"/>
        <v>-0.31099851927039529</v>
      </c>
      <c r="Q280">
        <f t="shared" si="9"/>
        <v>0.79160303877488603</v>
      </c>
    </row>
    <row r="281" spans="1:17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7">
        <v>4</v>
      </c>
      <c r="M281">
        <v>0.76</v>
      </c>
      <c r="P281">
        <f t="shared" si="8"/>
        <v>-1.2965085372599675E-3</v>
      </c>
      <c r="Q281">
        <f t="shared" si="9"/>
        <v>-0.26636908725987918</v>
      </c>
    </row>
    <row r="282" spans="1:17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7">
        <v>2</v>
      </c>
      <c r="M282">
        <v>-122.04</v>
      </c>
      <c r="P282">
        <f t="shared" si="8"/>
        <v>-0.41517622252168718</v>
      </c>
      <c r="Q282">
        <f t="shared" si="9"/>
        <v>0.27370527637209746</v>
      </c>
    </row>
    <row r="283" spans="1:17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7">
        <v>3</v>
      </c>
      <c r="M283">
        <v>2.59</v>
      </c>
      <c r="P283">
        <f t="shared" si="8"/>
        <v>4.8712429007815774E-3</v>
      </c>
      <c r="Q283">
        <f t="shared" si="9"/>
        <v>-0.31769596854953513</v>
      </c>
    </row>
    <row r="284" spans="1:17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7">
        <v>4</v>
      </c>
      <c r="M284">
        <v>-0.92</v>
      </c>
      <c r="P284">
        <f t="shared" si="8"/>
        <v>-6.9587065787407301E-3</v>
      </c>
      <c r="Q284">
        <f t="shared" si="9"/>
        <v>-0.32377713750869863</v>
      </c>
    </row>
    <row r="285" spans="1:17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7">
        <v>4</v>
      </c>
      <c r="M285">
        <v>6.54</v>
      </c>
      <c r="P285">
        <f t="shared" si="8"/>
        <v>1.8184149010215516E-2</v>
      </c>
      <c r="Q285">
        <f t="shared" si="9"/>
        <v>-0.27620182313912361</v>
      </c>
    </row>
    <row r="286" spans="1:17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7">
        <v>3</v>
      </c>
      <c r="M286">
        <v>2.73</v>
      </c>
      <c r="P286">
        <f t="shared" si="8"/>
        <v>5.3430927375716416E-3</v>
      </c>
      <c r="Q286">
        <f t="shared" si="9"/>
        <v>-0.32597059397406852</v>
      </c>
    </row>
    <row r="287" spans="1:17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7">
        <v>3</v>
      </c>
      <c r="M287">
        <v>-12.86</v>
      </c>
      <c r="P287">
        <f t="shared" si="8"/>
        <v>-4.7200756944979008E-2</v>
      </c>
      <c r="Q287">
        <f t="shared" si="9"/>
        <v>-0.14031341328796557</v>
      </c>
    </row>
    <row r="288" spans="1:17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7">
        <v>4</v>
      </c>
      <c r="M288">
        <v>10.99</v>
      </c>
      <c r="P288">
        <f t="shared" si="8"/>
        <v>3.318223310818539E-2</v>
      </c>
      <c r="Q288">
        <f t="shared" si="9"/>
        <v>-0.24594725120298691</v>
      </c>
    </row>
    <row r="289" spans="1:17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7">
        <v>3</v>
      </c>
      <c r="M289">
        <v>14.63</v>
      </c>
      <c r="P289">
        <f t="shared" si="8"/>
        <v>4.5450328864727045E-2</v>
      </c>
      <c r="Q289">
        <f t="shared" si="9"/>
        <v>-0.18083941239642068</v>
      </c>
    </row>
    <row r="290" spans="1:17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7">
        <v>2</v>
      </c>
      <c r="M290">
        <v>-75.08</v>
      </c>
      <c r="P290">
        <f t="shared" si="8"/>
        <v>-0.25690430583839152</v>
      </c>
      <c r="Q290">
        <f t="shared" si="9"/>
        <v>-0.23287727612657586</v>
      </c>
    </row>
    <row r="291" spans="1:17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7">
        <v>1</v>
      </c>
      <c r="M291">
        <v>4.87</v>
      </c>
      <c r="P291">
        <f t="shared" si="8"/>
        <v>1.2555654528505471E-2</v>
      </c>
      <c r="Q291">
        <f t="shared" si="9"/>
        <v>-0.26317722992061676</v>
      </c>
    </row>
    <row r="292" spans="1:17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7">
        <v>4</v>
      </c>
      <c r="M292">
        <v>-73.77</v>
      </c>
      <c r="P292">
        <f t="shared" si="8"/>
        <v>-0.25248913950842733</v>
      </c>
      <c r="Q292">
        <f t="shared" si="9"/>
        <v>1.5012391508229408</v>
      </c>
    </row>
    <row r="293" spans="1:17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7">
        <v>2</v>
      </c>
      <c r="M293">
        <v>12.69</v>
      </c>
      <c r="P293">
        <f t="shared" si="8"/>
        <v>3.8911838269207591E-2</v>
      </c>
      <c r="Q293">
        <f t="shared" si="9"/>
        <v>-0.32826994144121496</v>
      </c>
    </row>
    <row r="294" spans="1:17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7">
        <v>3</v>
      </c>
      <c r="M294">
        <v>-3.74</v>
      </c>
      <c r="P294">
        <f t="shared" si="8"/>
        <v>-1.6463110434083439E-2</v>
      </c>
      <c r="Q294">
        <f t="shared" si="9"/>
        <v>-0.31731778640033342</v>
      </c>
    </row>
    <row r="295" spans="1:17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7">
        <v>1</v>
      </c>
      <c r="M295">
        <v>6.65</v>
      </c>
      <c r="P295">
        <f t="shared" si="8"/>
        <v>1.8554888167693424E-2</v>
      </c>
      <c r="Q295">
        <f t="shared" si="9"/>
        <v>-0.31805902341276882</v>
      </c>
    </row>
    <row r="296" spans="1:17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7">
        <v>1</v>
      </c>
      <c r="M296">
        <v>3.46</v>
      </c>
      <c r="P296">
        <f t="shared" si="8"/>
        <v>7.8034526008341158E-3</v>
      </c>
      <c r="Q296">
        <f t="shared" si="9"/>
        <v>-0.30231151872000966</v>
      </c>
    </row>
    <row r="297" spans="1:17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7">
        <v>3</v>
      </c>
      <c r="M297">
        <v>-14.82</v>
      </c>
      <c r="P297">
        <f t="shared" si="8"/>
        <v>-5.38066546600399E-2</v>
      </c>
      <c r="Q297">
        <f t="shared" si="9"/>
        <v>-0.23296803984238423</v>
      </c>
    </row>
    <row r="298" spans="1:17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7">
        <v>4</v>
      </c>
      <c r="M298">
        <v>21.17</v>
      </c>
      <c r="P298">
        <f t="shared" si="8"/>
        <v>6.7492456954777166E-2</v>
      </c>
      <c r="Q298">
        <f t="shared" si="9"/>
        <v>-0.24814070766835683</v>
      </c>
    </row>
    <row r="299" spans="1:17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7">
        <v>4</v>
      </c>
      <c r="M299">
        <v>-34.18</v>
      </c>
      <c r="P299">
        <f t="shared" si="8"/>
        <v>-0.11905674637615155</v>
      </c>
      <c r="Q299">
        <f t="shared" si="9"/>
        <v>-0.17014442121699636</v>
      </c>
    </row>
    <row r="300" spans="1:17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7">
        <v>4</v>
      </c>
      <c r="M300">
        <v>0.6</v>
      </c>
      <c r="P300">
        <f t="shared" si="8"/>
        <v>-1.8357654935914687E-3</v>
      </c>
      <c r="Q300">
        <f t="shared" si="9"/>
        <v>-0.32642441255311061</v>
      </c>
    </row>
    <row r="301" spans="1:17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7">
        <v>3</v>
      </c>
      <c r="M301">
        <v>-31.69</v>
      </c>
      <c r="P301">
        <f t="shared" si="8"/>
        <v>-0.11066455999324258</v>
      </c>
      <c r="Q301">
        <f t="shared" si="9"/>
        <v>-0.30539748505749559</v>
      </c>
    </row>
    <row r="302" spans="1:17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7">
        <v>3</v>
      </c>
      <c r="M302">
        <v>29.18</v>
      </c>
      <c r="P302">
        <f t="shared" si="8"/>
        <v>9.4489008331122934E-2</v>
      </c>
      <c r="Q302">
        <f t="shared" si="9"/>
        <v>-0.18132348554739885</v>
      </c>
    </row>
    <row r="303" spans="1:17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7">
        <v>3</v>
      </c>
      <c r="M303">
        <v>4.05</v>
      </c>
      <c r="P303">
        <f t="shared" si="8"/>
        <v>9.7919626273065257E-3</v>
      </c>
      <c r="Q303">
        <f t="shared" si="9"/>
        <v>-0.32090295317476564</v>
      </c>
    </row>
    <row r="304" spans="1:17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7">
        <v>3</v>
      </c>
      <c r="M304">
        <v>7.33</v>
      </c>
      <c r="P304">
        <f t="shared" si="8"/>
        <v>2.0846730232102303E-2</v>
      </c>
      <c r="Q304">
        <f t="shared" si="9"/>
        <v>-0.23626578818342314</v>
      </c>
    </row>
    <row r="305" spans="1:17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7">
        <v>1</v>
      </c>
      <c r="M305">
        <v>7.56</v>
      </c>
      <c r="P305">
        <f t="shared" si="8"/>
        <v>2.1621912106828834E-2</v>
      </c>
      <c r="Q305">
        <f t="shared" si="9"/>
        <v>-0.22688687088322076</v>
      </c>
    </row>
    <row r="306" spans="1:17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7">
        <v>3</v>
      </c>
      <c r="M306">
        <v>-14.83</v>
      </c>
      <c r="P306">
        <f t="shared" si="8"/>
        <v>-5.3840358219810619E-2</v>
      </c>
      <c r="Q306">
        <f t="shared" si="9"/>
        <v>-0.18235214099322752</v>
      </c>
    </row>
    <row r="307" spans="1:17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7">
        <v>2</v>
      </c>
      <c r="M307">
        <v>-52.68</v>
      </c>
      <c r="P307">
        <f t="shared" si="8"/>
        <v>-0.18140833195198136</v>
      </c>
      <c r="Q307">
        <f t="shared" si="9"/>
        <v>0.87301809185502988</v>
      </c>
    </row>
    <row r="308" spans="1:17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7">
        <v>4</v>
      </c>
      <c r="M308">
        <v>-15.79</v>
      </c>
      <c r="P308">
        <f t="shared" si="8"/>
        <v>-5.7075899957799624E-2</v>
      </c>
      <c r="Q308">
        <f t="shared" si="9"/>
        <v>-0.32008607973248998</v>
      </c>
    </row>
    <row r="309" spans="1:17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7">
        <v>2</v>
      </c>
      <c r="M309">
        <v>3.19</v>
      </c>
      <c r="P309">
        <f t="shared" si="8"/>
        <v>6.8934564870247071E-3</v>
      </c>
      <c r="Q309">
        <f t="shared" si="9"/>
        <v>-0.27853142517820612</v>
      </c>
    </row>
    <row r="310" spans="1:17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7">
        <v>4</v>
      </c>
      <c r="M310">
        <v>22.77</v>
      </c>
      <c r="P310">
        <f t="shared" si="8"/>
        <v>7.2885026518092172E-2</v>
      </c>
      <c r="Q310">
        <f t="shared" si="9"/>
        <v>-2.890095213314206E-2</v>
      </c>
    </row>
    <row r="311" spans="1:17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7">
        <v>1</v>
      </c>
      <c r="M311">
        <v>-3.64</v>
      </c>
      <c r="P311">
        <f t="shared" si="8"/>
        <v>-1.6126074836376254E-2</v>
      </c>
      <c r="Q311">
        <f t="shared" si="9"/>
        <v>-0.32826994144121496</v>
      </c>
    </row>
    <row r="312" spans="1:17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7">
        <v>2</v>
      </c>
      <c r="M312">
        <v>-14.98</v>
      </c>
      <c r="P312">
        <f t="shared" si="8"/>
        <v>-5.4345911616371402E-2</v>
      </c>
      <c r="Q312">
        <f t="shared" si="9"/>
        <v>-4.1169181053245477E-2</v>
      </c>
    </row>
    <row r="313" spans="1:17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7">
        <v>2</v>
      </c>
      <c r="M313">
        <v>6.62</v>
      </c>
      <c r="P313">
        <f t="shared" si="8"/>
        <v>1.8453777488381264E-2</v>
      </c>
      <c r="Q313">
        <f t="shared" si="9"/>
        <v>-0.30969363427242702</v>
      </c>
    </row>
    <row r="314" spans="1:17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7">
        <v>4</v>
      </c>
      <c r="M314">
        <v>3.35</v>
      </c>
      <c r="P314">
        <f t="shared" si="8"/>
        <v>7.432713443356209E-3</v>
      </c>
      <c r="Q314">
        <f t="shared" si="9"/>
        <v>-0.31659167667386617</v>
      </c>
    </row>
    <row r="315" spans="1:17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7">
        <v>4</v>
      </c>
      <c r="M315">
        <v>-92.12</v>
      </c>
      <c r="P315">
        <f t="shared" si="8"/>
        <v>-0.31433517168769648</v>
      </c>
      <c r="Q315">
        <f t="shared" si="9"/>
        <v>0.29952755351959015</v>
      </c>
    </row>
    <row r="316" spans="1:17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7">
        <v>3</v>
      </c>
      <c r="M316">
        <v>-128.77000000000001</v>
      </c>
      <c r="P316">
        <f t="shared" si="8"/>
        <v>-0.43785871824738098</v>
      </c>
      <c r="Q316">
        <f t="shared" si="9"/>
        <v>0.43670178267803411</v>
      </c>
    </row>
    <row r="317" spans="1:17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7">
        <v>4</v>
      </c>
      <c r="M317">
        <v>8.31</v>
      </c>
      <c r="P317">
        <f t="shared" si="8"/>
        <v>2.4149679089632749E-2</v>
      </c>
      <c r="Q317">
        <f t="shared" si="9"/>
        <v>-0.293764602148051</v>
      </c>
    </row>
    <row r="318" spans="1:17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7">
        <v>3</v>
      </c>
      <c r="M318">
        <v>12.79</v>
      </c>
      <c r="P318">
        <f t="shared" si="8"/>
        <v>3.924887386691478E-2</v>
      </c>
      <c r="Q318">
        <f t="shared" si="9"/>
        <v>-0.30123748141627676</v>
      </c>
    </row>
    <row r="319" spans="1:17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7">
        <v>1</v>
      </c>
      <c r="M319">
        <v>-45.36</v>
      </c>
      <c r="P319">
        <f t="shared" si="8"/>
        <v>-0.1567373261998152</v>
      </c>
      <c r="Q319">
        <f t="shared" si="9"/>
        <v>5.3674636071898566E-4</v>
      </c>
    </row>
    <row r="320" spans="1:17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7">
        <v>3</v>
      </c>
      <c r="M320">
        <v>-29.51</v>
      </c>
      <c r="P320">
        <f t="shared" si="8"/>
        <v>-0.10331718396322587</v>
      </c>
      <c r="Q320">
        <f t="shared" si="9"/>
        <v>9.1905553607851895E-2</v>
      </c>
    </row>
    <row r="321" spans="1:17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7">
        <v>5</v>
      </c>
      <c r="M321">
        <v>11.24</v>
      </c>
      <c r="P321">
        <f t="shared" si="8"/>
        <v>3.4024822102453361E-2</v>
      </c>
      <c r="Q321">
        <f t="shared" si="9"/>
        <v>-0.31795313241099232</v>
      </c>
    </row>
    <row r="322" spans="1:17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7">
        <v>4</v>
      </c>
      <c r="M322">
        <v>7.23</v>
      </c>
      <c r="P322">
        <f t="shared" si="8"/>
        <v>2.0509694634395115E-2</v>
      </c>
      <c r="Q322">
        <f t="shared" si="9"/>
        <v>-0.31119123558326572</v>
      </c>
    </row>
    <row r="323" spans="1:17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7">
        <v>4</v>
      </c>
      <c r="M323">
        <v>42.55</v>
      </c>
      <c r="P323">
        <f t="shared" ref="P323:P386" si="10">STANDARDIZE(M:M,$N$12,$N$18)</f>
        <v>0.139550667744574</v>
      </c>
      <c r="Q323">
        <f t="shared" ref="Q323:Q386" si="11">STANDARDIZE(K:K,$O$6,$O$8)</f>
        <v>0.53775205294473072</v>
      </c>
    </row>
    <row r="324" spans="1:17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7">
        <v>3</v>
      </c>
      <c r="M324">
        <v>-5.39</v>
      </c>
      <c r="P324">
        <f t="shared" si="10"/>
        <v>-2.2024197796252046E-2</v>
      </c>
      <c r="Q324">
        <f t="shared" si="11"/>
        <v>-0.31807415069873685</v>
      </c>
    </row>
    <row r="325" spans="1:17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7">
        <v>4</v>
      </c>
      <c r="M325">
        <v>-9.8000000000000007</v>
      </c>
      <c r="P325">
        <f t="shared" si="10"/>
        <v>-3.6887467655139047E-2</v>
      </c>
      <c r="Q325">
        <f t="shared" si="11"/>
        <v>0.44099793189296554</v>
      </c>
    </row>
    <row r="326" spans="1:17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7">
        <v>2</v>
      </c>
      <c r="M326">
        <v>3.88</v>
      </c>
      <c r="P326">
        <f t="shared" si="10"/>
        <v>9.2190021112043066E-3</v>
      </c>
      <c r="Q326">
        <f t="shared" si="11"/>
        <v>-0.32778586829023676</v>
      </c>
    </row>
    <row r="327" spans="1:17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7">
        <v>2</v>
      </c>
      <c r="M327">
        <v>2.0699999999999998</v>
      </c>
      <c r="P327">
        <f t="shared" si="10"/>
        <v>3.1186577927041982E-3</v>
      </c>
      <c r="Q327">
        <f t="shared" si="11"/>
        <v>-0.30054162626174563</v>
      </c>
    </row>
    <row r="328" spans="1:17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7">
        <v>2</v>
      </c>
      <c r="M328">
        <v>11.75</v>
      </c>
      <c r="P328">
        <f t="shared" si="10"/>
        <v>3.5743703650760024E-2</v>
      </c>
      <c r="Q328">
        <f t="shared" si="11"/>
        <v>-0.30949697955484212</v>
      </c>
    </row>
    <row r="329" spans="1:17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7">
        <v>4</v>
      </c>
      <c r="M329">
        <v>39.76</v>
      </c>
      <c r="P329">
        <f t="shared" si="10"/>
        <v>0.13014737456854344</v>
      </c>
      <c r="Q329">
        <f t="shared" si="11"/>
        <v>0.1847568348798555</v>
      </c>
    </row>
    <row r="330" spans="1:17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7">
        <v>2</v>
      </c>
      <c r="M330">
        <v>-11.87</v>
      </c>
      <c r="P330">
        <f t="shared" si="10"/>
        <v>-4.386410452767784E-2</v>
      </c>
      <c r="Q330">
        <f t="shared" si="11"/>
        <v>-0.30768170523867389</v>
      </c>
    </row>
    <row r="331" spans="1:17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7">
        <v>4</v>
      </c>
      <c r="M331">
        <v>-150.13</v>
      </c>
      <c r="P331">
        <f t="shared" si="10"/>
        <v>-0.50984952191763633</v>
      </c>
      <c r="Q331">
        <f t="shared" si="11"/>
        <v>1.1512240080937752</v>
      </c>
    </row>
    <row r="332" spans="1:17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7">
        <v>3</v>
      </c>
      <c r="M332">
        <v>-15.95</v>
      </c>
      <c r="P332">
        <f t="shared" si="10"/>
        <v>-5.7615156914131126E-2</v>
      </c>
      <c r="Q332">
        <f t="shared" si="11"/>
        <v>-0.3255621572529307</v>
      </c>
    </row>
    <row r="333" spans="1:17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7">
        <v>3</v>
      </c>
      <c r="M333">
        <v>25.83</v>
      </c>
      <c r="P333">
        <f t="shared" si="10"/>
        <v>8.3198315807932119E-2</v>
      </c>
      <c r="Q333">
        <f t="shared" si="11"/>
        <v>-0.2001418292916759</v>
      </c>
    </row>
    <row r="334" spans="1:17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7">
        <v>4</v>
      </c>
      <c r="M334">
        <v>-83.09</v>
      </c>
      <c r="P334">
        <f t="shared" si="10"/>
        <v>-0.28390085721473735</v>
      </c>
      <c r="Q334">
        <f t="shared" si="11"/>
        <v>0.6616293977372425</v>
      </c>
    </row>
    <row r="335" spans="1:17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7">
        <v>2</v>
      </c>
      <c r="M335">
        <v>1.07</v>
      </c>
      <c r="P335">
        <f t="shared" si="10"/>
        <v>-2.5169818436768357E-4</v>
      </c>
      <c r="Q335">
        <f t="shared" si="11"/>
        <v>-0.33196099921742361</v>
      </c>
    </row>
    <row r="336" spans="1:17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7">
        <v>3</v>
      </c>
      <c r="M336">
        <v>10.17</v>
      </c>
      <c r="P336">
        <f t="shared" si="10"/>
        <v>3.0418541206986449E-2</v>
      </c>
      <c r="Q336">
        <f t="shared" si="11"/>
        <v>-0.29270569213028619</v>
      </c>
    </row>
    <row r="337" spans="1:17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7">
        <v>2</v>
      </c>
      <c r="M337">
        <v>-3697.75</v>
      </c>
      <c r="P337">
        <f t="shared" si="10"/>
        <v>-12.466591793297388</v>
      </c>
      <c r="Q337">
        <f t="shared" si="11"/>
        <v>2.9604171553028151</v>
      </c>
    </row>
    <row r="338" spans="1:17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7">
        <v>4</v>
      </c>
      <c r="M338">
        <v>-6.71</v>
      </c>
      <c r="P338">
        <f t="shared" si="10"/>
        <v>-2.647306768598693E-2</v>
      </c>
      <c r="Q338">
        <f t="shared" si="11"/>
        <v>-0.30716737751575957</v>
      </c>
    </row>
    <row r="339" spans="1:17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7">
        <v>1</v>
      </c>
      <c r="M339">
        <v>-27.17</v>
      </c>
      <c r="P339">
        <f t="shared" si="10"/>
        <v>-9.5430550976877651E-2</v>
      </c>
      <c r="Q339">
        <f t="shared" si="11"/>
        <v>-0.30878599711434285</v>
      </c>
    </row>
    <row r="340" spans="1:17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7">
        <v>4</v>
      </c>
      <c r="M340">
        <v>-21.45</v>
      </c>
      <c r="P340">
        <f t="shared" si="10"/>
        <v>-7.6152114788026484E-2</v>
      </c>
      <c r="Q340">
        <f t="shared" si="11"/>
        <v>0.31804335154450586</v>
      </c>
    </row>
    <row r="341" spans="1:17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7">
        <v>2</v>
      </c>
      <c r="M341">
        <v>-11.01</v>
      </c>
      <c r="P341">
        <f t="shared" si="10"/>
        <v>-4.0965598387396024E-2</v>
      </c>
      <c r="Q341">
        <f t="shared" si="11"/>
        <v>-0.32031298902201094</v>
      </c>
    </row>
    <row r="342" spans="1:17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7">
        <v>4</v>
      </c>
      <c r="M342">
        <v>-10.88</v>
      </c>
      <c r="P342">
        <f t="shared" si="10"/>
        <v>-4.0527452110376685E-2</v>
      </c>
      <c r="Q342">
        <f t="shared" si="11"/>
        <v>-0.32581932111438788</v>
      </c>
    </row>
    <row r="343" spans="1:17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7">
        <v>4</v>
      </c>
      <c r="M343">
        <v>39.200000000000003</v>
      </c>
      <c r="P343">
        <f t="shared" si="10"/>
        <v>0.12825997522138322</v>
      </c>
      <c r="Q343">
        <f t="shared" si="11"/>
        <v>0.40572110101543007</v>
      </c>
    </row>
    <row r="344" spans="1:17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7">
        <v>2</v>
      </c>
      <c r="M344">
        <v>-57.79</v>
      </c>
      <c r="P344">
        <f t="shared" si="10"/>
        <v>-0.1986308509948187</v>
      </c>
      <c r="Q344">
        <f t="shared" si="11"/>
        <v>-0.28659426859918657</v>
      </c>
    </row>
    <row r="345" spans="1:17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7">
        <v>4</v>
      </c>
      <c r="M345">
        <v>0.36</v>
      </c>
      <c r="P345">
        <f t="shared" si="10"/>
        <v>-2.6446509280887206E-3</v>
      </c>
      <c r="Q345">
        <f t="shared" si="11"/>
        <v>-0.31013232556550097</v>
      </c>
    </row>
    <row r="346" spans="1:17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7">
        <v>4</v>
      </c>
      <c r="M346">
        <v>-44.69</v>
      </c>
      <c r="P346">
        <f t="shared" si="10"/>
        <v>-0.15447918769517702</v>
      </c>
      <c r="Q346">
        <f t="shared" si="11"/>
        <v>-0.2948386394517839</v>
      </c>
    </row>
    <row r="347" spans="1:17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7">
        <v>5</v>
      </c>
      <c r="M347">
        <v>-8.99</v>
      </c>
      <c r="P347">
        <f t="shared" si="10"/>
        <v>-3.4157479313710826E-2</v>
      </c>
      <c r="Q347">
        <f t="shared" si="11"/>
        <v>-0.31474614778576182</v>
      </c>
    </row>
    <row r="348" spans="1:17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7">
        <v>2</v>
      </c>
      <c r="M348">
        <v>-4.08</v>
      </c>
      <c r="P348">
        <f t="shared" si="10"/>
        <v>-1.7609031466287881E-2</v>
      </c>
      <c r="Q348">
        <f t="shared" si="11"/>
        <v>-0.32813379586750235</v>
      </c>
    </row>
    <row r="349" spans="1:17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7">
        <v>3</v>
      </c>
      <c r="M349">
        <v>11.55</v>
      </c>
      <c r="P349">
        <f t="shared" si="10"/>
        <v>3.5069632455345646E-2</v>
      </c>
      <c r="Q349">
        <f t="shared" si="11"/>
        <v>-0.28611019544820843</v>
      </c>
    </row>
    <row r="350" spans="1:17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7">
        <v>3</v>
      </c>
      <c r="M350">
        <v>-126.02</v>
      </c>
      <c r="P350">
        <f t="shared" si="10"/>
        <v>-0.42859023931043322</v>
      </c>
      <c r="Q350">
        <f t="shared" si="11"/>
        <v>0.51362403182566174</v>
      </c>
    </row>
    <row r="351" spans="1:17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7">
        <v>3</v>
      </c>
      <c r="M351">
        <v>-10.220000000000001</v>
      </c>
      <c r="P351">
        <f t="shared" si="10"/>
        <v>-3.830301716550924E-2</v>
      </c>
      <c r="Q351">
        <f t="shared" si="11"/>
        <v>-0.32246106362947669</v>
      </c>
    </row>
    <row r="352" spans="1:17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7">
        <v>2</v>
      </c>
      <c r="M352">
        <v>21.99</v>
      </c>
      <c r="P352">
        <f t="shared" si="10"/>
        <v>7.02561488559761E-2</v>
      </c>
      <c r="Q352">
        <f t="shared" si="11"/>
        <v>-3.6373831401367823E-2</v>
      </c>
    </row>
    <row r="353" spans="1:17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7">
        <v>4</v>
      </c>
      <c r="M353">
        <v>2.74</v>
      </c>
      <c r="P353">
        <f t="shared" si="10"/>
        <v>5.3767962973423613E-3</v>
      </c>
      <c r="Q353">
        <f t="shared" si="11"/>
        <v>-0.32854223258864013</v>
      </c>
    </row>
    <row r="354" spans="1:17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7">
        <v>3</v>
      </c>
      <c r="M354">
        <v>-19.77</v>
      </c>
      <c r="P354">
        <f t="shared" si="10"/>
        <v>-7.0489916746545714E-2</v>
      </c>
      <c r="Q354">
        <f t="shared" si="11"/>
        <v>-2.9778334719289999E-2</v>
      </c>
    </row>
    <row r="355" spans="1:17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7">
        <v>4</v>
      </c>
      <c r="M355">
        <v>-2.36</v>
      </c>
      <c r="P355">
        <f t="shared" si="10"/>
        <v>-1.1812019185724242E-2</v>
      </c>
      <c r="Q355">
        <f t="shared" si="11"/>
        <v>-0.26317722992061676</v>
      </c>
    </row>
    <row r="356" spans="1:17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7">
        <v>1</v>
      </c>
      <c r="M356">
        <v>2.61</v>
      </c>
      <c r="P356">
        <f t="shared" si="10"/>
        <v>4.9386500203230151E-3</v>
      </c>
      <c r="Q356">
        <f t="shared" si="11"/>
        <v>-0.30076853555126665</v>
      </c>
    </row>
    <row r="357" spans="1:17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7">
        <v>3</v>
      </c>
      <c r="M357">
        <v>-1.0900000000000001</v>
      </c>
      <c r="P357">
        <f t="shared" si="10"/>
        <v>-7.53166709484295E-3</v>
      </c>
      <c r="Q357">
        <f t="shared" si="11"/>
        <v>-0.31901204242875714</v>
      </c>
    </row>
    <row r="358" spans="1:17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7">
        <v>2</v>
      </c>
      <c r="M358">
        <v>-1373.45</v>
      </c>
      <c r="P358">
        <f t="shared" si="10"/>
        <v>-4.6328733957892112</v>
      </c>
      <c r="Q358">
        <f t="shared" si="11"/>
        <v>12.010089076410191</v>
      </c>
    </row>
    <row r="359" spans="1:17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7">
        <v>3</v>
      </c>
      <c r="M359">
        <v>-56.62</v>
      </c>
      <c r="P359">
        <f t="shared" si="10"/>
        <v>-0.19468753450164458</v>
      </c>
      <c r="Q359">
        <f t="shared" si="11"/>
        <v>8.3025836744595766E-2</v>
      </c>
    </row>
    <row r="360" spans="1:17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7">
        <v>4</v>
      </c>
      <c r="M360">
        <v>-17.059999999999999</v>
      </c>
      <c r="P360">
        <f t="shared" si="10"/>
        <v>-6.1356252048680913E-2</v>
      </c>
      <c r="Q360">
        <f t="shared" si="11"/>
        <v>2.2992337402104832</v>
      </c>
    </row>
    <row r="361" spans="1:17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7">
        <v>3</v>
      </c>
      <c r="M361">
        <v>2.5099999999999998</v>
      </c>
      <c r="P361">
        <f t="shared" si="10"/>
        <v>4.6016144226158264E-3</v>
      </c>
      <c r="Q361">
        <f t="shared" si="11"/>
        <v>-0.28542946757964532</v>
      </c>
    </row>
    <row r="362" spans="1:17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7">
        <v>4</v>
      </c>
      <c r="M362">
        <v>-453.05</v>
      </c>
      <c r="P362">
        <f t="shared" si="10"/>
        <v>-1.5307977544922511</v>
      </c>
      <c r="Q362">
        <f t="shared" si="11"/>
        <v>-6.5055165596825448E-2</v>
      </c>
    </row>
    <row r="363" spans="1:17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7">
        <v>4</v>
      </c>
      <c r="M363">
        <v>20.76</v>
      </c>
      <c r="P363">
        <f t="shared" si="10"/>
        <v>6.6110611004177686E-2</v>
      </c>
      <c r="Q363">
        <f t="shared" si="11"/>
        <v>-0.11533826415468466</v>
      </c>
    </row>
    <row r="364" spans="1:17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7">
        <v>2</v>
      </c>
      <c r="M364">
        <v>-82.63</v>
      </c>
      <c r="P364">
        <f t="shared" si="10"/>
        <v>-0.28235049346528429</v>
      </c>
      <c r="Q364">
        <f t="shared" si="11"/>
        <v>-0.25661198781047512</v>
      </c>
    </row>
    <row r="365" spans="1:17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7">
        <v>2</v>
      </c>
      <c r="M365">
        <v>6.48</v>
      </c>
      <c r="P365">
        <f t="shared" si="10"/>
        <v>1.7981927651591203E-2</v>
      </c>
      <c r="Q365">
        <f t="shared" si="11"/>
        <v>-0.30613872206993092</v>
      </c>
    </row>
    <row r="366" spans="1:17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7">
        <v>4</v>
      </c>
      <c r="M366">
        <v>-9.49</v>
      </c>
      <c r="P366">
        <f t="shared" si="10"/>
        <v>-3.5842657302246762E-2</v>
      </c>
      <c r="Q366">
        <f t="shared" si="11"/>
        <v>1.127973369560854</v>
      </c>
    </row>
    <row r="367" spans="1:17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7">
        <v>5</v>
      </c>
      <c r="M367">
        <v>60.13</v>
      </c>
      <c r="P367">
        <f t="shared" si="10"/>
        <v>0.19880152582149771</v>
      </c>
      <c r="Q367">
        <f t="shared" si="11"/>
        <v>-5.8762214634109022E-2</v>
      </c>
    </row>
    <row r="368" spans="1:17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7">
        <v>2</v>
      </c>
      <c r="M368">
        <v>-4.91</v>
      </c>
      <c r="P368">
        <f t="shared" si="10"/>
        <v>-2.0406426927257543E-2</v>
      </c>
      <c r="Q368">
        <f t="shared" si="11"/>
        <v>-0.32525961153356936</v>
      </c>
    </row>
    <row r="369" spans="1:17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7">
        <v>2</v>
      </c>
      <c r="M369">
        <v>-10.93</v>
      </c>
      <c r="P369">
        <f t="shared" si="10"/>
        <v>-4.0695969909230273E-2</v>
      </c>
      <c r="Q369">
        <f t="shared" si="11"/>
        <v>0.18135319553704013</v>
      </c>
    </row>
    <row r="370" spans="1:17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7">
        <v>1</v>
      </c>
      <c r="M370">
        <v>8.91</v>
      </c>
      <c r="P370">
        <f t="shared" si="10"/>
        <v>2.6171892675875878E-2</v>
      </c>
      <c r="Q370">
        <f t="shared" si="11"/>
        <v>-0.32389815579644315</v>
      </c>
    </row>
    <row r="371" spans="1:17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7">
        <v>2</v>
      </c>
      <c r="M371">
        <v>6.18</v>
      </c>
      <c r="P371">
        <f t="shared" si="10"/>
        <v>1.6970820858469637E-2</v>
      </c>
      <c r="Q371">
        <f t="shared" si="11"/>
        <v>-0.32253670005931701</v>
      </c>
    </row>
    <row r="372" spans="1:17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7">
        <v>3</v>
      </c>
      <c r="M372">
        <v>-2.63</v>
      </c>
      <c r="P372">
        <f t="shared" si="10"/>
        <v>-1.2722015299533649E-2</v>
      </c>
      <c r="Q372">
        <f t="shared" si="11"/>
        <v>-0.31834644184616212</v>
      </c>
    </row>
    <row r="373" spans="1:17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7">
        <v>4</v>
      </c>
      <c r="M373">
        <v>-12.32</v>
      </c>
      <c r="P373">
        <f t="shared" si="10"/>
        <v>-4.5380764717360196E-2</v>
      </c>
      <c r="Q373">
        <f t="shared" si="11"/>
        <v>-0.32017684344829839</v>
      </c>
    </row>
    <row r="374" spans="1:17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7">
        <v>2</v>
      </c>
      <c r="M374">
        <v>-509.26</v>
      </c>
      <c r="P374">
        <f t="shared" si="10"/>
        <v>-1.7202454639634615</v>
      </c>
      <c r="Q374">
        <f t="shared" si="11"/>
        <v>4.2946135231145091</v>
      </c>
    </row>
    <row r="375" spans="1:17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7">
        <v>3</v>
      </c>
      <c r="M375">
        <v>-249.47</v>
      </c>
      <c r="P375">
        <f t="shared" si="10"/>
        <v>-0.84466068467995714</v>
      </c>
      <c r="Q375">
        <f t="shared" si="11"/>
        <v>3.4783602995635077</v>
      </c>
    </row>
    <row r="376" spans="1:17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7">
        <v>4</v>
      </c>
      <c r="M376">
        <v>-6.58</v>
      </c>
      <c r="P376">
        <f t="shared" si="10"/>
        <v>-2.6034921408967585E-2</v>
      </c>
      <c r="Q376">
        <f t="shared" si="11"/>
        <v>-0.32129626260993543</v>
      </c>
    </row>
    <row r="377" spans="1:17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7">
        <v>3</v>
      </c>
      <c r="M377">
        <v>14.84</v>
      </c>
      <c r="P377">
        <f t="shared" si="10"/>
        <v>4.6158103619912141E-2</v>
      </c>
      <c r="Q377">
        <f t="shared" si="11"/>
        <v>-0.28222248295441488</v>
      </c>
    </row>
    <row r="378" spans="1:17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7">
        <v>4</v>
      </c>
      <c r="M378">
        <v>-93.49</v>
      </c>
      <c r="P378">
        <f t="shared" si="10"/>
        <v>-0.31895255937628486</v>
      </c>
      <c r="Q378">
        <f t="shared" si="11"/>
        <v>0.12075328794895826</v>
      </c>
    </row>
    <row r="379" spans="1:17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7">
        <v>3</v>
      </c>
      <c r="M379">
        <v>-5.74</v>
      </c>
      <c r="P379">
        <f t="shared" si="10"/>
        <v>-2.3203822388227206E-2</v>
      </c>
      <c r="Q379">
        <f t="shared" si="11"/>
        <v>-0.32982805189592601</v>
      </c>
    </row>
    <row r="380" spans="1:17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7">
        <v>3</v>
      </c>
      <c r="M380">
        <v>3.8</v>
      </c>
      <c r="P380">
        <f t="shared" si="10"/>
        <v>8.9493736330385557E-3</v>
      </c>
      <c r="Q380">
        <f t="shared" si="11"/>
        <v>-0.32941961517478813</v>
      </c>
    </row>
    <row r="381" spans="1:17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7">
        <v>3</v>
      </c>
      <c r="M381">
        <v>1.88</v>
      </c>
      <c r="P381">
        <f t="shared" si="10"/>
        <v>2.478290157060541E-3</v>
      </c>
      <c r="Q381">
        <f t="shared" si="11"/>
        <v>-0.33171896264193457</v>
      </c>
    </row>
    <row r="382" spans="1:17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7">
        <v>3</v>
      </c>
      <c r="M382">
        <v>5.21</v>
      </c>
      <c r="P382">
        <f t="shared" si="10"/>
        <v>1.370157556070991E-2</v>
      </c>
      <c r="Q382">
        <f t="shared" si="11"/>
        <v>-0.32745306799893925</v>
      </c>
    </row>
    <row r="383" spans="1:17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7">
        <v>3</v>
      </c>
      <c r="M383">
        <v>-31.55</v>
      </c>
      <c r="P383">
        <f t="shared" si="10"/>
        <v>-0.1101927101564525</v>
      </c>
      <c r="Q383">
        <f t="shared" si="11"/>
        <v>-0.28564124958319831</v>
      </c>
    </row>
    <row r="384" spans="1:17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7">
        <v>3</v>
      </c>
      <c r="M384">
        <v>2.61</v>
      </c>
      <c r="P384">
        <f t="shared" si="10"/>
        <v>4.9386500203230151E-3</v>
      </c>
      <c r="Q384">
        <f t="shared" si="11"/>
        <v>-0.3265303035548871</v>
      </c>
    </row>
    <row r="385" spans="1:17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7">
        <v>2</v>
      </c>
      <c r="M385">
        <v>-4.16</v>
      </c>
      <c r="P385">
        <f t="shared" si="10"/>
        <v>-1.7878659944453631E-2</v>
      </c>
      <c r="Q385">
        <f t="shared" si="11"/>
        <v>-0.33137103506466892</v>
      </c>
    </row>
    <row r="386" spans="1:17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7">
        <v>4</v>
      </c>
      <c r="M386">
        <v>9.02</v>
      </c>
      <c r="P386">
        <f t="shared" si="10"/>
        <v>2.6542631833353782E-2</v>
      </c>
      <c r="Q386">
        <f t="shared" si="11"/>
        <v>-0.31076767157615981</v>
      </c>
    </row>
    <row r="387" spans="1:17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7">
        <v>3</v>
      </c>
      <c r="M387">
        <v>20.39</v>
      </c>
      <c r="P387">
        <f t="shared" ref="P387:P450" si="12">STANDARDIZE(M:M,$N$12,$N$18)</f>
        <v>6.4863579292661094E-2</v>
      </c>
      <c r="Q387">
        <f t="shared" ref="Q387:Q450" si="13">STANDARDIZE(K:K,$O$6,$O$8)</f>
        <v>-0.17114282209088888</v>
      </c>
    </row>
    <row r="388" spans="1:17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7">
        <v>5</v>
      </c>
      <c r="M388">
        <v>68.59</v>
      </c>
      <c r="P388">
        <f t="shared" si="12"/>
        <v>0.22731473738752581</v>
      </c>
      <c r="Q388">
        <f t="shared" si="13"/>
        <v>0.75482860658651163</v>
      </c>
    </row>
    <row r="389" spans="1:17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7">
        <v>3</v>
      </c>
      <c r="M389">
        <v>65.930000000000007</v>
      </c>
      <c r="P389">
        <f t="shared" si="12"/>
        <v>0.21834959048851463</v>
      </c>
      <c r="Q389">
        <f t="shared" si="13"/>
        <v>0.80927170878558963</v>
      </c>
    </row>
    <row r="390" spans="1:17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7">
        <v>3</v>
      </c>
      <c r="M390">
        <v>-13.38</v>
      </c>
      <c r="P390">
        <f t="shared" si="12"/>
        <v>-4.895334205305639E-2</v>
      </c>
      <c r="Q390">
        <f t="shared" si="13"/>
        <v>-0.31618323995272835</v>
      </c>
    </row>
    <row r="391" spans="1:17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7">
        <v>3</v>
      </c>
      <c r="M391">
        <v>2.77</v>
      </c>
      <c r="P391">
        <f t="shared" si="12"/>
        <v>5.4779069766545171E-3</v>
      </c>
      <c r="Q391">
        <f t="shared" si="13"/>
        <v>-0.33247532694033793</v>
      </c>
    </row>
    <row r="392" spans="1:17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7">
        <v>2</v>
      </c>
      <c r="M392">
        <v>-4.5999999999999996</v>
      </c>
      <c r="P392">
        <f t="shared" si="12"/>
        <v>-1.9361616574365258E-2</v>
      </c>
      <c r="Q392">
        <f t="shared" si="13"/>
        <v>-0.32869350544832088</v>
      </c>
    </row>
    <row r="393" spans="1:17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7">
        <v>1</v>
      </c>
      <c r="M393">
        <v>624.42999999999995</v>
      </c>
      <c r="P393">
        <f t="shared" si="12"/>
        <v>2.1006934036831608</v>
      </c>
      <c r="Q393">
        <f t="shared" si="13"/>
        <v>2.6911817196431342</v>
      </c>
    </row>
    <row r="394" spans="1:17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7">
        <v>6</v>
      </c>
      <c r="M394">
        <v>-14.37</v>
      </c>
      <c r="P394">
        <f t="shared" si="12"/>
        <v>-5.2289994470357551E-2</v>
      </c>
      <c r="Q394">
        <f t="shared" si="13"/>
        <v>-0.31752956840388641</v>
      </c>
    </row>
    <row r="395" spans="1:17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7">
        <v>4</v>
      </c>
      <c r="M395">
        <v>-16.61</v>
      </c>
      <c r="P395">
        <f t="shared" si="12"/>
        <v>-5.9839591858998564E-2</v>
      </c>
      <c r="Q395">
        <f t="shared" si="13"/>
        <v>-0.15209756905709079</v>
      </c>
    </row>
    <row r="396" spans="1:17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7">
        <v>4</v>
      </c>
      <c r="M396">
        <v>14.49</v>
      </c>
      <c r="P396">
        <f t="shared" si="12"/>
        <v>4.4978479027936981E-2</v>
      </c>
      <c r="Q396">
        <f t="shared" si="13"/>
        <v>-0.32507808410195249</v>
      </c>
    </row>
    <row r="397" spans="1:17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7">
        <v>2</v>
      </c>
      <c r="M397">
        <v>7.94</v>
      </c>
      <c r="P397">
        <f t="shared" si="12"/>
        <v>2.2902647378116151E-2</v>
      </c>
      <c r="Q397">
        <f t="shared" si="13"/>
        <v>-0.19968801071263384</v>
      </c>
    </row>
    <row r="398" spans="1:17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7">
        <v>5</v>
      </c>
      <c r="M398">
        <v>-48.93</v>
      </c>
      <c r="P398">
        <f t="shared" si="12"/>
        <v>-0.16876949703796182</v>
      </c>
      <c r="Q398">
        <f t="shared" si="13"/>
        <v>-0.29476300302194353</v>
      </c>
    </row>
    <row r="399" spans="1:17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7">
        <v>3</v>
      </c>
      <c r="M399">
        <v>22.47</v>
      </c>
      <c r="P399">
        <f t="shared" si="12"/>
        <v>7.1873919724970606E-2</v>
      </c>
      <c r="Q399">
        <f t="shared" si="13"/>
        <v>-0.22066955635034466</v>
      </c>
    </row>
    <row r="400" spans="1:17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7">
        <v>5</v>
      </c>
      <c r="M400">
        <v>0.19</v>
      </c>
      <c r="P400">
        <f t="shared" si="12"/>
        <v>-3.2176114441909405E-3</v>
      </c>
      <c r="Q400">
        <f t="shared" si="13"/>
        <v>0.7005216499611463</v>
      </c>
    </row>
    <row r="401" spans="1:17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7">
        <v>4</v>
      </c>
      <c r="M401">
        <v>-0.03</v>
      </c>
      <c r="P401">
        <f t="shared" si="12"/>
        <v>-3.9590897591467548E-3</v>
      </c>
      <c r="Q401">
        <f t="shared" si="13"/>
        <v>-0.33208201750516814</v>
      </c>
    </row>
    <row r="402" spans="1:17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7">
        <v>4</v>
      </c>
      <c r="M402">
        <v>13.88</v>
      </c>
      <c r="P402">
        <f t="shared" si="12"/>
        <v>4.2922561881923137E-2</v>
      </c>
      <c r="Q402">
        <f t="shared" si="13"/>
        <v>-0.27261665636469146</v>
      </c>
    </row>
    <row r="403" spans="1:17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7">
        <v>2</v>
      </c>
      <c r="M403">
        <v>-1477.9</v>
      </c>
      <c r="P403">
        <f t="shared" si="12"/>
        <v>-4.9849070775943698</v>
      </c>
      <c r="Q403">
        <f t="shared" si="13"/>
        <v>1.0237917510987673</v>
      </c>
    </row>
    <row r="404" spans="1:17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7">
        <v>3</v>
      </c>
      <c r="M404">
        <v>2.0099999999999998</v>
      </c>
      <c r="P404">
        <f t="shared" si="12"/>
        <v>2.916436434079885E-3</v>
      </c>
      <c r="Q404">
        <f t="shared" si="13"/>
        <v>-0.33203663564726393</v>
      </c>
    </row>
    <row r="405" spans="1:17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7">
        <v>3</v>
      </c>
      <c r="M405">
        <v>2.89</v>
      </c>
      <c r="P405">
        <f t="shared" si="12"/>
        <v>5.8823496939031427E-3</v>
      </c>
      <c r="Q405">
        <f t="shared" si="13"/>
        <v>-0.23069894694717397</v>
      </c>
    </row>
    <row r="406" spans="1:17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7">
        <v>5</v>
      </c>
      <c r="M406">
        <v>10.56</v>
      </c>
      <c r="P406">
        <f t="shared" si="12"/>
        <v>3.1732980038044485E-2</v>
      </c>
      <c r="Q406">
        <f t="shared" si="13"/>
        <v>-0.30120722684434065</v>
      </c>
    </row>
    <row r="407" spans="1:17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7">
        <v>3</v>
      </c>
      <c r="M407">
        <v>97.73</v>
      </c>
      <c r="P407">
        <f t="shared" si="12"/>
        <v>0.32552691055940053</v>
      </c>
      <c r="Q407">
        <f t="shared" si="13"/>
        <v>6.3557019703691778E-2</v>
      </c>
    </row>
    <row r="408" spans="1:17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7">
        <v>3</v>
      </c>
      <c r="M408">
        <v>18.25</v>
      </c>
      <c r="P408">
        <f t="shared" si="12"/>
        <v>5.7651017501727263E-2</v>
      </c>
      <c r="Q408">
        <f t="shared" si="13"/>
        <v>-0.10922684062358505</v>
      </c>
    </row>
    <row r="409" spans="1:17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7">
        <v>2</v>
      </c>
      <c r="M409">
        <v>6.52</v>
      </c>
      <c r="P409">
        <f t="shared" si="12"/>
        <v>1.8116741890674075E-2</v>
      </c>
      <c r="Q409">
        <f t="shared" si="13"/>
        <v>3.0655172723143088E-2</v>
      </c>
    </row>
    <row r="410" spans="1:17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7">
        <v>1</v>
      </c>
      <c r="M410">
        <v>9.6300000000000008</v>
      </c>
      <c r="P410">
        <f t="shared" si="12"/>
        <v>2.8598548979367634E-2</v>
      </c>
      <c r="Q410">
        <f t="shared" si="13"/>
        <v>-0.25810958912131388</v>
      </c>
    </row>
    <row r="411" spans="1:17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7">
        <v>4</v>
      </c>
      <c r="M411">
        <v>0.09</v>
      </c>
      <c r="P411">
        <f t="shared" si="12"/>
        <v>-3.5546470418981284E-3</v>
      </c>
      <c r="Q411">
        <f t="shared" si="13"/>
        <v>-0.3297372881801176</v>
      </c>
    </row>
    <row r="412" spans="1:17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7">
        <v>2</v>
      </c>
      <c r="M412">
        <v>-4.68</v>
      </c>
      <c r="P412">
        <f t="shared" si="12"/>
        <v>-1.9631245052531009E-2</v>
      </c>
      <c r="Q412">
        <f t="shared" si="13"/>
        <v>-0.30798425095803528</v>
      </c>
    </row>
    <row r="413" spans="1:17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7">
        <v>3</v>
      </c>
      <c r="M413">
        <v>25.34</v>
      </c>
      <c r="P413">
        <f t="shared" si="12"/>
        <v>8.1546841379166901E-2</v>
      </c>
      <c r="Q413">
        <f t="shared" si="13"/>
        <v>-0.21322693165405504</v>
      </c>
    </row>
    <row r="414" spans="1:17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7">
        <v>2</v>
      </c>
      <c r="M414">
        <v>14.69</v>
      </c>
      <c r="P414">
        <f t="shared" si="12"/>
        <v>4.5652550223351358E-2</v>
      </c>
      <c r="Q414">
        <f t="shared" si="13"/>
        <v>-0.27850117060627005</v>
      </c>
    </row>
    <row r="415" spans="1:17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7">
        <v>2</v>
      </c>
      <c r="M415">
        <v>-14.95</v>
      </c>
      <c r="P415">
        <f t="shared" si="12"/>
        <v>-5.4244800937059238E-2</v>
      </c>
      <c r="Q415">
        <f t="shared" si="13"/>
        <v>-0.23048716494362104</v>
      </c>
    </row>
    <row r="416" spans="1:17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7">
        <v>4</v>
      </c>
      <c r="M416">
        <v>-13</v>
      </c>
      <c r="P416">
        <f t="shared" si="12"/>
        <v>-4.7672606781769072E-2</v>
      </c>
      <c r="Q416">
        <f t="shared" si="13"/>
        <v>-0.29523194888695364</v>
      </c>
    </row>
    <row r="417" spans="1:17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7">
        <v>2</v>
      </c>
      <c r="M417">
        <v>24.45</v>
      </c>
      <c r="P417">
        <f t="shared" si="12"/>
        <v>7.8547224559572928E-2</v>
      </c>
      <c r="Q417">
        <f t="shared" si="13"/>
        <v>-0.13969319456327475</v>
      </c>
    </row>
    <row r="418" spans="1:17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7">
        <v>3</v>
      </c>
      <c r="M418">
        <v>7.94</v>
      </c>
      <c r="P418">
        <f t="shared" si="12"/>
        <v>2.2902647378116151E-2</v>
      </c>
      <c r="Q418">
        <f t="shared" si="13"/>
        <v>-0.30170642728128688</v>
      </c>
    </row>
    <row r="419" spans="1:17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7">
        <v>4</v>
      </c>
      <c r="M419">
        <v>198.76</v>
      </c>
      <c r="P419">
        <f t="shared" si="12"/>
        <v>0.66603397492297278</v>
      </c>
      <c r="Q419">
        <f t="shared" si="13"/>
        <v>0.58059252680630036</v>
      </c>
    </row>
    <row r="420" spans="1:17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7">
        <v>2</v>
      </c>
      <c r="M420">
        <v>6.96</v>
      </c>
      <c r="P420">
        <f t="shared" si="12"/>
        <v>1.9599698520585705E-2</v>
      </c>
      <c r="Q420">
        <f t="shared" si="13"/>
        <v>-0.32255182734528509</v>
      </c>
    </row>
    <row r="421" spans="1:17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7">
        <v>2</v>
      </c>
      <c r="M421">
        <v>-10.54</v>
      </c>
      <c r="P421">
        <f t="shared" si="12"/>
        <v>-3.9381531078172237E-2</v>
      </c>
      <c r="Q421">
        <f t="shared" si="13"/>
        <v>-0.33117438034708407</v>
      </c>
    </row>
    <row r="422" spans="1:17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7">
        <v>2</v>
      </c>
      <c r="M422">
        <v>12.13</v>
      </c>
      <c r="P422">
        <f t="shared" si="12"/>
        <v>3.7024438922047341E-2</v>
      </c>
      <c r="Q422">
        <f t="shared" si="13"/>
        <v>7.2013172559841951E-2</v>
      </c>
    </row>
    <row r="423" spans="1:17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7">
        <v>3</v>
      </c>
      <c r="M423">
        <v>-11.88</v>
      </c>
      <c r="P423">
        <f t="shared" si="12"/>
        <v>-4.3897808087448566E-2</v>
      </c>
      <c r="Q423">
        <f t="shared" si="13"/>
        <v>-0.32333844621562463</v>
      </c>
    </row>
    <row r="424" spans="1:17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7">
        <v>4</v>
      </c>
      <c r="M424">
        <v>13.67</v>
      </c>
      <c r="P424">
        <f t="shared" si="12"/>
        <v>4.221478712673804E-2</v>
      </c>
      <c r="Q424">
        <f t="shared" si="13"/>
        <v>-0.29839355165427994</v>
      </c>
    </row>
    <row r="425" spans="1:17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7">
        <v>3</v>
      </c>
      <c r="M425">
        <v>-6.65</v>
      </c>
      <c r="P425">
        <f t="shared" si="12"/>
        <v>-2.627084632736262E-2</v>
      </c>
      <c r="Q425">
        <f t="shared" si="13"/>
        <v>-0.32454862909307014</v>
      </c>
    </row>
    <row r="426" spans="1:17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7">
        <v>2</v>
      </c>
      <c r="M426">
        <v>-83.6</v>
      </c>
      <c r="P426">
        <f t="shared" si="12"/>
        <v>-0.28561973876304397</v>
      </c>
      <c r="Q426">
        <f t="shared" si="13"/>
        <v>-0.28125433665245847</v>
      </c>
    </row>
    <row r="427" spans="1:17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7">
        <v>3</v>
      </c>
      <c r="M427">
        <v>-2.11</v>
      </c>
      <c r="P427">
        <f t="shared" si="12"/>
        <v>-1.096943019145627E-2</v>
      </c>
      <c r="Q427">
        <f t="shared" si="13"/>
        <v>-0.32498732038614409</v>
      </c>
    </row>
    <row r="428" spans="1:17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7">
        <v>5</v>
      </c>
      <c r="M428">
        <v>-34.65</v>
      </c>
      <c r="P428">
        <f t="shared" si="12"/>
        <v>-0.12064081368537533</v>
      </c>
      <c r="Q428">
        <f t="shared" si="13"/>
        <v>-9.8879777021426293E-2</v>
      </c>
    </row>
    <row r="429" spans="1:17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7">
        <v>4</v>
      </c>
      <c r="M429">
        <v>1.1599999999999999</v>
      </c>
      <c r="P429">
        <f t="shared" si="12"/>
        <v>5.1633853568785394E-5</v>
      </c>
      <c r="Q429">
        <f t="shared" si="13"/>
        <v>-0.29607907690116547</v>
      </c>
    </row>
    <row r="430" spans="1:17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7">
        <v>4</v>
      </c>
      <c r="M430">
        <v>-2.08</v>
      </c>
      <c r="P430">
        <f t="shared" si="12"/>
        <v>-1.0868319512144115E-2</v>
      </c>
      <c r="Q430">
        <f t="shared" si="13"/>
        <v>-0.33028187047496804</v>
      </c>
    </row>
    <row r="431" spans="1:17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7">
        <v>3</v>
      </c>
      <c r="M431">
        <v>-114.5</v>
      </c>
      <c r="P431">
        <f t="shared" si="12"/>
        <v>-0.38976373845456519</v>
      </c>
      <c r="Q431">
        <f t="shared" si="13"/>
        <v>1.5093776306737614</v>
      </c>
    </row>
    <row r="432" spans="1:17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7">
        <v>3</v>
      </c>
      <c r="M432">
        <v>-5.46</v>
      </c>
      <c r="P432">
        <f t="shared" si="12"/>
        <v>-2.2260122714647078E-2</v>
      </c>
      <c r="Q432">
        <f t="shared" si="13"/>
        <v>-0.32457888366500626</v>
      </c>
    </row>
    <row r="433" spans="1:17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7">
        <v>3</v>
      </c>
      <c r="M433">
        <v>5.42</v>
      </c>
      <c r="P433">
        <f t="shared" si="12"/>
        <v>1.4409350315895006E-2</v>
      </c>
      <c r="Q433">
        <f t="shared" si="13"/>
        <v>-0.30957261598468244</v>
      </c>
    </row>
    <row r="434" spans="1:17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7">
        <v>3</v>
      </c>
      <c r="M434">
        <v>-7.55</v>
      </c>
      <c r="P434">
        <f t="shared" si="12"/>
        <v>-2.9304166706727315E-2</v>
      </c>
      <c r="Q434">
        <f t="shared" si="13"/>
        <v>-0.32400404679821965</v>
      </c>
    </row>
    <row r="435" spans="1:17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7">
        <v>4</v>
      </c>
      <c r="M435">
        <v>-9.41</v>
      </c>
      <c r="P435">
        <f t="shared" si="12"/>
        <v>-3.5573028824081011E-2</v>
      </c>
      <c r="Q435">
        <f t="shared" si="13"/>
        <v>-0.30467137533102834</v>
      </c>
    </row>
    <row r="436" spans="1:17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7">
        <v>4</v>
      </c>
      <c r="M436">
        <v>-196.25</v>
      </c>
      <c r="P436">
        <f t="shared" si="12"/>
        <v>-0.66529033958019157</v>
      </c>
      <c r="Q436">
        <f t="shared" si="13"/>
        <v>1.1774395946764376</v>
      </c>
    </row>
    <row r="437" spans="1:17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7">
        <v>3</v>
      </c>
      <c r="M437">
        <v>-27.32</v>
      </c>
      <c r="P437">
        <f t="shared" si="12"/>
        <v>-9.5936104373438427E-2</v>
      </c>
      <c r="Q437">
        <f t="shared" si="13"/>
        <v>0.68678607430214011</v>
      </c>
    </row>
    <row r="438" spans="1:17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7">
        <v>4</v>
      </c>
      <c r="M438">
        <v>-22.28</v>
      </c>
      <c r="P438">
        <f t="shared" si="12"/>
        <v>-7.8949510248996144E-2</v>
      </c>
      <c r="Q438">
        <f t="shared" si="13"/>
        <v>-0.24584136020121045</v>
      </c>
    </row>
    <row r="439" spans="1:17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7">
        <v>3</v>
      </c>
      <c r="M439">
        <v>3</v>
      </c>
      <c r="P439">
        <f t="shared" si="12"/>
        <v>6.2530888513810494E-3</v>
      </c>
      <c r="Q439">
        <f t="shared" si="13"/>
        <v>-0.3087406152564387</v>
      </c>
    </row>
    <row r="440" spans="1:17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7">
        <v>2</v>
      </c>
      <c r="M440">
        <v>-21.82</v>
      </c>
      <c r="P440">
        <f t="shared" si="12"/>
        <v>-7.7399146499543076E-2</v>
      </c>
      <c r="Q440">
        <f t="shared" si="13"/>
        <v>-0.27323687508938221</v>
      </c>
    </row>
    <row r="441" spans="1:17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7">
        <v>2</v>
      </c>
      <c r="M441">
        <v>-19.72</v>
      </c>
      <c r="P441">
        <f t="shared" si="12"/>
        <v>-7.0321398947692126E-2</v>
      </c>
      <c r="Q441">
        <f t="shared" si="13"/>
        <v>-0.29685056848553693</v>
      </c>
    </row>
    <row r="442" spans="1:17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7">
        <v>1</v>
      </c>
      <c r="M442">
        <v>13.97</v>
      </c>
      <c r="P442">
        <f t="shared" si="12"/>
        <v>4.3225893919859606E-2</v>
      </c>
      <c r="Q442">
        <f t="shared" si="13"/>
        <v>-0.24298230315324548</v>
      </c>
    </row>
    <row r="443" spans="1:17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7">
        <v>2</v>
      </c>
      <c r="M443">
        <v>5.86</v>
      </c>
      <c r="P443">
        <f t="shared" si="12"/>
        <v>1.5892306945806636E-2</v>
      </c>
      <c r="Q443">
        <f t="shared" si="13"/>
        <v>-0.31731778640033342</v>
      </c>
    </row>
    <row r="444" spans="1:17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7">
        <v>2</v>
      </c>
      <c r="M444">
        <v>24.27</v>
      </c>
      <c r="P444">
        <f t="shared" si="12"/>
        <v>7.7940560483699989E-2</v>
      </c>
      <c r="Q444">
        <f t="shared" si="13"/>
        <v>2.4543749192043482E-2</v>
      </c>
    </row>
    <row r="445" spans="1:17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7">
        <v>2</v>
      </c>
      <c r="M445">
        <v>-333.7</v>
      </c>
      <c r="P445">
        <f t="shared" si="12"/>
        <v>-1.1285457686287219</v>
      </c>
      <c r="Q445">
        <f t="shared" si="13"/>
        <v>-1.5951995344475538E-2</v>
      </c>
    </row>
    <row r="446" spans="1:17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7">
        <v>3</v>
      </c>
      <c r="M446">
        <v>-6.5</v>
      </c>
      <c r="P446">
        <f t="shared" si="12"/>
        <v>-2.5765292930801837E-2</v>
      </c>
      <c r="Q446">
        <f t="shared" si="13"/>
        <v>-0.32879939645009731</v>
      </c>
    </row>
    <row r="447" spans="1:17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7">
        <v>4</v>
      </c>
      <c r="M447">
        <v>-8.5</v>
      </c>
      <c r="P447">
        <f t="shared" si="12"/>
        <v>-3.2506004884945601E-2</v>
      </c>
      <c r="Q447">
        <f t="shared" si="13"/>
        <v>-0.27240487436113847</v>
      </c>
    </row>
    <row r="448" spans="1:17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7">
        <v>4</v>
      </c>
      <c r="M448">
        <v>-17.64</v>
      </c>
      <c r="P448">
        <f t="shared" si="12"/>
        <v>-6.3311058515382615E-2</v>
      </c>
      <c r="Q448">
        <f t="shared" si="13"/>
        <v>0.82161557413553354</v>
      </c>
    </row>
    <row r="449" spans="1:17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7">
        <v>2</v>
      </c>
      <c r="M449">
        <v>15.29</v>
      </c>
      <c r="P449">
        <f t="shared" si="12"/>
        <v>4.7674763809594484E-2</v>
      </c>
      <c r="Q449">
        <f t="shared" si="13"/>
        <v>-0.27921215304676922</v>
      </c>
    </row>
    <row r="450" spans="1:17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7">
        <v>3</v>
      </c>
      <c r="M450">
        <v>-77.45</v>
      </c>
      <c r="P450">
        <f t="shared" si="12"/>
        <v>-0.26489204950405187</v>
      </c>
      <c r="Q450">
        <f t="shared" si="13"/>
        <v>-0.24777765280512318</v>
      </c>
    </row>
    <row r="451" spans="1:17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7">
        <v>2</v>
      </c>
      <c r="M451">
        <v>92.42</v>
      </c>
      <c r="P451">
        <f t="shared" ref="P451:P501" si="14">STANDARDIZE(M:M,$N$12,$N$18)</f>
        <v>0.30763032032114884</v>
      </c>
      <c r="Q451">
        <f t="shared" ref="Q451:Q501" si="15">STANDARDIZE(K:K,$O$6,$O$8)</f>
        <v>0.15032713201653192</v>
      </c>
    </row>
    <row r="452" spans="1:17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7">
        <v>3</v>
      </c>
      <c r="M452">
        <v>-0.28000000000000003</v>
      </c>
      <c r="P452">
        <f t="shared" si="14"/>
        <v>-4.8016787534147258E-3</v>
      </c>
      <c r="Q452">
        <f t="shared" si="15"/>
        <v>-0.31993480687280923</v>
      </c>
    </row>
    <row r="453" spans="1:17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7">
        <v>3</v>
      </c>
      <c r="M453">
        <v>-48.96</v>
      </c>
      <c r="P453">
        <f t="shared" si="14"/>
        <v>-0.16887060771727397</v>
      </c>
      <c r="Q453">
        <f t="shared" si="15"/>
        <v>-0.30497392105038967</v>
      </c>
    </row>
    <row r="454" spans="1:17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7">
        <v>3</v>
      </c>
      <c r="M454">
        <v>-10.11</v>
      </c>
      <c r="P454">
        <f t="shared" si="14"/>
        <v>-3.7932278008031332E-2</v>
      </c>
      <c r="Q454">
        <f t="shared" si="15"/>
        <v>-0.23535815102533908</v>
      </c>
    </row>
    <row r="455" spans="1:17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7">
        <v>4</v>
      </c>
      <c r="M455">
        <v>2.0699999999999998</v>
      </c>
      <c r="P455">
        <f t="shared" si="14"/>
        <v>3.1186577927041982E-3</v>
      </c>
      <c r="Q455">
        <f t="shared" si="15"/>
        <v>-0.32613699411971731</v>
      </c>
    </row>
    <row r="456" spans="1:17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7">
        <v>3</v>
      </c>
      <c r="M456">
        <v>-10.45</v>
      </c>
      <c r="P456">
        <f t="shared" si="14"/>
        <v>-3.9078199040235767E-2</v>
      </c>
      <c r="Q456">
        <f t="shared" si="15"/>
        <v>0.57560052243683768</v>
      </c>
    </row>
    <row r="457" spans="1:17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7">
        <v>3</v>
      </c>
      <c r="M457">
        <v>4.3499999999999996</v>
      </c>
      <c r="P457">
        <f t="shared" si="14"/>
        <v>1.080306942042809E-2</v>
      </c>
      <c r="Q457">
        <f t="shared" si="15"/>
        <v>-0.32681772198828035</v>
      </c>
    </row>
    <row r="458" spans="1:17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7">
        <v>3</v>
      </c>
      <c r="M458">
        <v>2.59</v>
      </c>
      <c r="P458">
        <f t="shared" si="14"/>
        <v>4.8712429007815774E-3</v>
      </c>
      <c r="Q458">
        <f t="shared" si="15"/>
        <v>-0.31461000221204921</v>
      </c>
    </row>
    <row r="459" spans="1:17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7">
        <v>3</v>
      </c>
      <c r="M459">
        <v>15.37</v>
      </c>
      <c r="P459">
        <f t="shared" si="14"/>
        <v>4.7944392287760235E-2</v>
      </c>
      <c r="Q459">
        <f t="shared" si="15"/>
        <v>-4.2737305771267638E-3</v>
      </c>
    </row>
    <row r="460" spans="1:17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7">
        <v>4</v>
      </c>
      <c r="M460">
        <v>21.26</v>
      </c>
      <c r="P460">
        <f t="shared" si="14"/>
        <v>6.7795788992713629E-2</v>
      </c>
      <c r="Q460">
        <f t="shared" si="15"/>
        <v>0.16403245310360187</v>
      </c>
    </row>
    <row r="461" spans="1:17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7">
        <v>5</v>
      </c>
      <c r="M461">
        <v>-6.74</v>
      </c>
      <c r="P461">
        <f t="shared" si="14"/>
        <v>-2.6574178365299087E-2</v>
      </c>
      <c r="Q461">
        <f t="shared" si="15"/>
        <v>-0.3309020891996588</v>
      </c>
    </row>
    <row r="462" spans="1:17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7">
        <v>5</v>
      </c>
      <c r="M462">
        <v>17.95</v>
      </c>
      <c r="P462">
        <f t="shared" si="14"/>
        <v>5.663991070860569E-2</v>
      </c>
      <c r="Q462">
        <f t="shared" si="15"/>
        <v>-0.26160399217993763</v>
      </c>
    </row>
    <row r="463" spans="1:17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7">
        <v>3</v>
      </c>
      <c r="M463">
        <v>23.78</v>
      </c>
      <c r="P463">
        <f t="shared" si="14"/>
        <v>7.6289086054934771E-2</v>
      </c>
      <c r="Q463">
        <f t="shared" si="15"/>
        <v>-0.25894158984955762</v>
      </c>
    </row>
    <row r="464" spans="1:17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7">
        <v>3</v>
      </c>
      <c r="M464">
        <v>19.57</v>
      </c>
      <c r="P464">
        <f t="shared" si="14"/>
        <v>6.2099887391462147E-2</v>
      </c>
      <c r="Q464">
        <f t="shared" si="15"/>
        <v>-0.3175900775477587</v>
      </c>
    </row>
    <row r="465" spans="1:17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7">
        <v>3</v>
      </c>
      <c r="M465">
        <v>85.2</v>
      </c>
      <c r="P465">
        <f t="shared" si="14"/>
        <v>0.28329635016668986</v>
      </c>
      <c r="Q465">
        <f t="shared" si="15"/>
        <v>0.26928810886942151</v>
      </c>
    </row>
    <row r="466" spans="1:17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7">
        <v>4</v>
      </c>
      <c r="M466">
        <v>-3.08</v>
      </c>
      <c r="P466">
        <f t="shared" si="14"/>
        <v>-1.4238675489215997E-2</v>
      </c>
      <c r="Q466">
        <f t="shared" si="15"/>
        <v>-0.32296026406642292</v>
      </c>
    </row>
    <row r="467" spans="1:17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7">
        <v>3</v>
      </c>
      <c r="M467">
        <v>-447.13</v>
      </c>
      <c r="P467">
        <f t="shared" si="14"/>
        <v>-1.5108452471079854</v>
      </c>
      <c r="Q467">
        <f t="shared" si="15"/>
        <v>1.7124009356512069</v>
      </c>
    </row>
    <row r="468" spans="1:17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7">
        <v>4</v>
      </c>
      <c r="M468">
        <v>-7.27</v>
      </c>
      <c r="P468">
        <f t="shared" si="14"/>
        <v>-2.8360467033147183E-2</v>
      </c>
      <c r="Q468">
        <f t="shared" si="15"/>
        <v>-0.17923592008380543</v>
      </c>
    </row>
    <row r="469" spans="1:17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7">
        <v>3</v>
      </c>
      <c r="M469">
        <v>-3.57</v>
      </c>
      <c r="P469">
        <f t="shared" si="14"/>
        <v>-1.5890149917981222E-2</v>
      </c>
      <c r="Q469">
        <f t="shared" si="15"/>
        <v>-3.16995000372347E-2</v>
      </c>
    </row>
    <row r="470" spans="1:17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7">
        <v>3</v>
      </c>
      <c r="M470">
        <v>7.62</v>
      </c>
      <c r="P470">
        <f t="shared" si="14"/>
        <v>2.1824133465453147E-2</v>
      </c>
      <c r="Q470">
        <f t="shared" si="15"/>
        <v>-0.31212912731328601</v>
      </c>
    </row>
    <row r="471" spans="1:17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7">
        <v>4</v>
      </c>
      <c r="M471">
        <v>-10.34</v>
      </c>
      <c r="P471">
        <f t="shared" si="14"/>
        <v>-3.8707459882757866E-2</v>
      </c>
      <c r="Q471">
        <f t="shared" si="15"/>
        <v>-0.32916245131333099</v>
      </c>
    </row>
    <row r="472" spans="1:17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7">
        <v>3</v>
      </c>
      <c r="M472">
        <v>9.1300000000000008</v>
      </c>
      <c r="P472">
        <f t="shared" si="14"/>
        <v>2.6913370990831693E-2</v>
      </c>
      <c r="Q472">
        <f t="shared" si="15"/>
        <v>-0.3057302853487931</v>
      </c>
    </row>
    <row r="473" spans="1:17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7">
        <v>4</v>
      </c>
      <c r="M473">
        <v>-118.85</v>
      </c>
      <c r="P473">
        <f t="shared" si="14"/>
        <v>-0.40442478695482786</v>
      </c>
      <c r="Q473">
        <f t="shared" si="15"/>
        <v>0.68041748690958348</v>
      </c>
    </row>
    <row r="474" spans="1:17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7">
        <v>3</v>
      </c>
      <c r="M474">
        <v>11.13</v>
      </c>
      <c r="P474">
        <f t="shared" si="14"/>
        <v>3.3654082944975461E-2</v>
      </c>
      <c r="Q474">
        <f t="shared" si="15"/>
        <v>-0.30235690057791381</v>
      </c>
    </row>
    <row r="475" spans="1:17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7">
        <v>3</v>
      </c>
      <c r="M475">
        <v>9.83</v>
      </c>
      <c r="P475">
        <f t="shared" si="14"/>
        <v>2.9272620174782008E-2</v>
      </c>
      <c r="Q475">
        <f t="shared" si="15"/>
        <v>-0.27370582095439233</v>
      </c>
    </row>
    <row r="476" spans="1:17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7">
        <v>2</v>
      </c>
      <c r="M476">
        <v>-34.1</v>
      </c>
      <c r="P476">
        <f t="shared" si="14"/>
        <v>-0.11878711789798579</v>
      </c>
      <c r="Q476">
        <f t="shared" si="15"/>
        <v>-0.27134596434337366</v>
      </c>
    </row>
    <row r="477" spans="1:17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7">
        <v>2</v>
      </c>
      <c r="M477">
        <v>6.9</v>
      </c>
      <c r="P477">
        <f t="shared" si="14"/>
        <v>1.9397477161961392E-2</v>
      </c>
      <c r="Q477">
        <f t="shared" si="15"/>
        <v>-0.24998623655646118</v>
      </c>
    </row>
    <row r="478" spans="1:17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7">
        <v>5</v>
      </c>
      <c r="M478">
        <v>-42.76</v>
      </c>
      <c r="P478">
        <f t="shared" si="14"/>
        <v>-0.1479744006594283</v>
      </c>
      <c r="Q478">
        <f t="shared" si="15"/>
        <v>1.5245502984997339</v>
      </c>
    </row>
    <row r="479" spans="1:17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7">
        <v>3</v>
      </c>
      <c r="M479">
        <v>26.45</v>
      </c>
      <c r="P479">
        <f t="shared" si="14"/>
        <v>8.5287936513716689E-2</v>
      </c>
      <c r="Q479">
        <f t="shared" si="15"/>
        <v>-0.18844843723835908</v>
      </c>
    </row>
    <row r="480" spans="1:17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7">
        <v>2</v>
      </c>
      <c r="M480">
        <v>156.26</v>
      </c>
      <c r="P480">
        <f t="shared" si="14"/>
        <v>0.52279384589741773</v>
      </c>
      <c r="Q480">
        <f t="shared" si="15"/>
        <v>0.38064006088037272</v>
      </c>
    </row>
    <row r="481" spans="1:17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7">
        <v>5</v>
      </c>
      <c r="M481">
        <v>4.1399999999999997</v>
      </c>
      <c r="P481">
        <f t="shared" si="14"/>
        <v>1.0095294665242996E-2</v>
      </c>
      <c r="Q481">
        <f t="shared" si="15"/>
        <v>-0.32814892315347038</v>
      </c>
    </row>
    <row r="482" spans="1:17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7">
        <v>3</v>
      </c>
      <c r="M482">
        <v>21.65</v>
      </c>
      <c r="P482">
        <f t="shared" si="14"/>
        <v>6.9110227823771658E-2</v>
      </c>
      <c r="Q482">
        <f t="shared" si="15"/>
        <v>-0.24674899735929454</v>
      </c>
    </row>
    <row r="483" spans="1:17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7">
        <v>3</v>
      </c>
      <c r="M483">
        <v>18.88</v>
      </c>
      <c r="P483">
        <f t="shared" si="14"/>
        <v>5.9774341767282545E-2</v>
      </c>
      <c r="Q483">
        <f t="shared" si="15"/>
        <v>-0.26862305286912141</v>
      </c>
    </row>
    <row r="484" spans="1:17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7">
        <v>3</v>
      </c>
      <c r="M484">
        <v>8.08</v>
      </c>
      <c r="P484">
        <f t="shared" si="14"/>
        <v>2.3374497214906215E-2</v>
      </c>
      <c r="Q484">
        <f t="shared" si="15"/>
        <v>-0.3138385106276777</v>
      </c>
    </row>
    <row r="485" spans="1:17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7">
        <v>5</v>
      </c>
      <c r="M485">
        <v>216.83</v>
      </c>
      <c r="P485">
        <f t="shared" si="14"/>
        <v>0.72693630742866178</v>
      </c>
      <c r="Q485">
        <f t="shared" si="15"/>
        <v>0.91032197905228662</v>
      </c>
    </row>
    <row r="486" spans="1:17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7">
        <v>5</v>
      </c>
      <c r="M486">
        <v>25.93</v>
      </c>
      <c r="P486">
        <f t="shared" si="14"/>
        <v>8.3535351405639321E-2</v>
      </c>
      <c r="Q486">
        <f t="shared" si="15"/>
        <v>-0.17518180744436312</v>
      </c>
    </row>
    <row r="487" spans="1:17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7">
        <v>4</v>
      </c>
      <c r="M487">
        <v>111.49</v>
      </c>
      <c r="P487">
        <f t="shared" si="14"/>
        <v>0.37190300880390958</v>
      </c>
      <c r="Q487">
        <f t="shared" si="15"/>
        <v>0.31642473194592258</v>
      </c>
    </row>
    <row r="488" spans="1:17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7">
        <v>4</v>
      </c>
      <c r="M488">
        <v>13.44</v>
      </c>
      <c r="P488">
        <f t="shared" si="14"/>
        <v>4.1439605252011499E-2</v>
      </c>
      <c r="Q488">
        <f t="shared" si="15"/>
        <v>-0.2848697579988268</v>
      </c>
    </row>
    <row r="489" spans="1:17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7">
        <v>3</v>
      </c>
      <c r="M489">
        <v>37.79</v>
      </c>
      <c r="P489">
        <f t="shared" si="14"/>
        <v>0.12350777329371185</v>
      </c>
      <c r="Q489">
        <f t="shared" si="15"/>
        <v>-8.8305804129746535E-2</v>
      </c>
    </row>
    <row r="490" spans="1:17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7">
        <v>2</v>
      </c>
      <c r="M490">
        <v>-1.26</v>
      </c>
      <c r="P490">
        <f t="shared" si="14"/>
        <v>-8.1046276109451691E-3</v>
      </c>
      <c r="Q490">
        <f t="shared" si="15"/>
        <v>-0.30397552017649715</v>
      </c>
    </row>
    <row r="491" spans="1:17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7">
        <v>4</v>
      </c>
      <c r="M491">
        <v>139.65</v>
      </c>
      <c r="P491">
        <f t="shared" si="14"/>
        <v>0.46681223311825382</v>
      </c>
      <c r="Q491">
        <f t="shared" si="15"/>
        <v>0.39222756193191305</v>
      </c>
    </row>
    <row r="492" spans="1:17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7">
        <v>2</v>
      </c>
      <c r="M492">
        <v>1.24</v>
      </c>
      <c r="P492">
        <f t="shared" si="14"/>
        <v>3.2126233173453627E-4</v>
      </c>
      <c r="Q492">
        <f t="shared" si="15"/>
        <v>0.20778056412325549</v>
      </c>
    </row>
    <row r="493" spans="1:17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7">
        <v>1</v>
      </c>
      <c r="M493">
        <v>7.38</v>
      </c>
      <c r="P493">
        <f t="shared" si="14"/>
        <v>2.1015248030955894E-2</v>
      </c>
      <c r="Q493">
        <f t="shared" si="15"/>
        <v>-0.24718768865236854</v>
      </c>
    </row>
    <row r="494" spans="1:17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7">
        <v>3</v>
      </c>
      <c r="M494">
        <v>154.30000000000001</v>
      </c>
      <c r="P494">
        <f t="shared" si="14"/>
        <v>0.51618794818235691</v>
      </c>
      <c r="Q494">
        <f t="shared" si="15"/>
        <v>0.16863114803789458</v>
      </c>
    </row>
    <row r="495" spans="1:17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7">
        <v>2</v>
      </c>
      <c r="M495">
        <v>14.98</v>
      </c>
      <c r="P495">
        <f t="shared" si="14"/>
        <v>4.6629953456702206E-2</v>
      </c>
      <c r="Q495">
        <f t="shared" si="15"/>
        <v>-0.27178465563644766</v>
      </c>
    </row>
    <row r="496" spans="1:17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7">
        <v>4</v>
      </c>
      <c r="M496">
        <v>77.16</v>
      </c>
      <c r="P496">
        <f t="shared" si="14"/>
        <v>0.25619868811103186</v>
      </c>
      <c r="Q496">
        <f t="shared" si="15"/>
        <v>5.6628722730316494E-2</v>
      </c>
    </row>
    <row r="497" spans="1:17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7">
        <v>2</v>
      </c>
      <c r="M497">
        <v>18.41</v>
      </c>
      <c r="P497">
        <f t="shared" si="14"/>
        <v>5.8190274458058765E-2</v>
      </c>
      <c r="Q497">
        <f t="shared" si="15"/>
        <v>8.0106270552758568E-2</v>
      </c>
    </row>
    <row r="498" spans="1:17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7">
        <v>2</v>
      </c>
      <c r="M498">
        <v>4.53</v>
      </c>
      <c r="P498">
        <f t="shared" si="14"/>
        <v>1.1409733496301032E-2</v>
      </c>
      <c r="Q498">
        <f t="shared" si="15"/>
        <v>-0.3196776430113521</v>
      </c>
    </row>
    <row r="499" spans="1:17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7">
        <v>2</v>
      </c>
      <c r="M499">
        <v>7.07</v>
      </c>
      <c r="P499">
        <f t="shared" si="14"/>
        <v>1.9970437678063613E-2</v>
      </c>
      <c r="Q499">
        <f t="shared" si="15"/>
        <v>-0.32492681124227185</v>
      </c>
    </row>
    <row r="500" spans="1:17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7">
        <v>4</v>
      </c>
      <c r="M500">
        <v>3.81</v>
      </c>
      <c r="P500">
        <f t="shared" si="14"/>
        <v>8.9830771928092745E-3</v>
      </c>
      <c r="Q500">
        <f t="shared" si="15"/>
        <v>-0.32533524796340968</v>
      </c>
    </row>
    <row r="501" spans="1:17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7">
        <v>2</v>
      </c>
      <c r="M501">
        <v>-0.44</v>
      </c>
      <c r="P501">
        <f t="shared" si="14"/>
        <v>-5.340935709746226E-3</v>
      </c>
      <c r="Q501">
        <f t="shared" si="15"/>
        <v>-0.32451837452113397</v>
      </c>
    </row>
    <row r="502" spans="1:17" x14ac:dyDescent="0.25">
      <c r="B502" s="2"/>
      <c r="C502" s="2"/>
    </row>
    <row r="503" spans="1:17" x14ac:dyDescent="0.25">
      <c r="B503" s="2"/>
      <c r="C503" s="2"/>
    </row>
    <row r="504" spans="1:17" x14ac:dyDescent="0.25">
      <c r="B504" s="2"/>
      <c r="C504" s="2"/>
    </row>
    <row r="505" spans="1:17" x14ac:dyDescent="0.25">
      <c r="B505" s="2"/>
      <c r="C505" s="2"/>
    </row>
    <row r="506" spans="1:17" x14ac:dyDescent="0.25">
      <c r="B506" s="2"/>
      <c r="C506" s="2"/>
    </row>
    <row r="507" spans="1:17" x14ac:dyDescent="0.25">
      <c r="B507" s="2"/>
      <c r="C507" s="2"/>
    </row>
    <row r="508" spans="1:17" x14ac:dyDescent="0.25">
      <c r="B508" s="2"/>
      <c r="C508" s="2"/>
    </row>
    <row r="509" spans="1:17" x14ac:dyDescent="0.25">
      <c r="B509" s="2"/>
      <c r="C509" s="2"/>
    </row>
    <row r="510" spans="1:17" x14ac:dyDescent="0.25">
      <c r="B510" s="2"/>
      <c r="C510" s="2"/>
    </row>
    <row r="511" spans="1:17" x14ac:dyDescent="0.25">
      <c r="B511" s="2"/>
      <c r="C511" s="2"/>
    </row>
    <row r="512" spans="1:17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Marta.Cristina</cp:lastModifiedBy>
  <dcterms:created xsi:type="dcterms:W3CDTF">2018-09-14T14:37:12Z</dcterms:created>
  <dcterms:modified xsi:type="dcterms:W3CDTF">2021-06-18T20:58:41Z</dcterms:modified>
</cp:coreProperties>
</file>