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C14" i="32"/>
  <c r="B14" i="33"/>
  <c r="D10" i="33" l="1"/>
  <c r="C14" i="30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J36" i="29" l="1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I15" i="6"/>
  <c r="H15" i="6"/>
  <c r="E15" i="6"/>
  <c r="D15" i="6"/>
  <c r="C15" i="6"/>
  <c r="B15" i="6"/>
  <c r="F15" i="6" l="1"/>
  <c r="J15" i="6"/>
  <c r="N15" i="6"/>
  <c r="G15" i="6"/>
  <c r="K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16" i="4"/>
  <c r="B26" i="4"/>
  <c r="B34" i="4"/>
  <c r="B14" i="4"/>
  <c r="B45" i="4"/>
  <c r="B4" i="4"/>
  <c r="B17" i="4"/>
  <c r="B39" i="4"/>
  <c r="B9" i="4"/>
  <c r="B27" i="4"/>
  <c r="B21" i="4"/>
  <c r="B24" i="4"/>
  <c r="B33" i="4"/>
  <c r="B38" i="4"/>
  <c r="B22" i="4"/>
  <c r="B10" i="4"/>
  <c r="B12" i="4"/>
  <c r="B29" i="4"/>
  <c r="B37" i="4"/>
  <c r="B36" i="4"/>
  <c r="B8" i="4"/>
  <c r="B44" i="4"/>
  <c r="B35" i="4"/>
  <c r="B23" i="4"/>
  <c r="B20" i="4"/>
  <c r="B15" i="4"/>
  <c r="B28" i="4"/>
  <c r="B43" i="4"/>
  <c r="B7" i="4"/>
  <c r="B42" i="4"/>
  <c r="B30" i="4"/>
  <c r="B13" i="4"/>
  <c r="B11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<sst xmlns="http://schemas.openxmlformats.org/spreadsheetml/2006/main" count="1166" uniqueCount="231">
  <si>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</si>
  <si>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</si>
  <si>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</si>
  <si>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</si>
  <si>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</si>
  <si>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</si>
  <si>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</si>
  <si>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</si>
  <si>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</si>
  <si>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</si>
  <si>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</si>
  <si>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</si>
  <si>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</si>
  <si>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</si>
  <si>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</si>
  <si>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</si>
  <si>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</si>
  <si>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</si>
  <si>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</si>
  <si>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</si>
  <si>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</si>
  <si>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</si>
  <si>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</si>
  <si>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</si>
  <si>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</si>
  <si>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</si>
  <si>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</si>
  <si>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</si>
  <si>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</si>
  <si>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</si>
  <si>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</si>
  <si>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</si>
  <si>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</si>
  <si>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</si>
  <si>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</si>
  <si>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</si>
  <si>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</si>
  <si>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</si>
  <si>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</si>
  <si>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</si>
  <si>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</si>
  <si>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</si>
  <si>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</si>
  <si>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</si>
  <si>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</si>
  <si>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</si>
  <si>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</si>
  <si>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</si>
  <si>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</si>
  <si>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</si>
  <si>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</si>
  <si>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</si>
  <si>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</si>
  <si>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</si>
  <si>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</si>
  <si>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</si>
  <si>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</si>
  <si>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</si>
  <si>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</si>
  <si>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</si>
  <si>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</si>
  <si>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</si>
  <si>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</si>
  <si>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</si>
  <si>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</si>
  <si>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</si>
  <si>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</si>
  <si>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</si>
  <si>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</si>
  <si>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</si>
  <si>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</si>
  <si>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</si>
  <si>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</si>
  <si>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</si>
  <si>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</si>
  <si>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</si>
  <si>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</si>
  <si>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</si>
  <si>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</si>
  <si>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</si>
  <si>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</si>
  <si>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</si>
  <si>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</si>
  <si>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</si>
  <si>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</si>
  <si>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</si>
  <si>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</si>
  <si>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</si>
  <si>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</si>
  <si>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</si>
  <si>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</si>
  <si>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</si>
  <si>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</si>
  <si>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</si>
  <si>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</si>
  <si>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</si>
  <si>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</si>
  <si>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</si>
  <si>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</si>
  <si>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</si>
  <si>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</si>
  <si>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</si>
  <si>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</si>
  <si>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</si>
  <si>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</si>
  <si>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</si>
  <si>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</si>
  <si>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</si>
  <si>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</si>
  <si>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</si>
  <si>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</si>
  <si>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</si>
  <si>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</si>
  <si>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</si>
  <si>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</si>
  <si>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</si>
  <si>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</si>
  <si>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</si>
  <si>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</si>
  <si>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</si>
  <si>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</si>
  <si>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</si>
  <si>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</si>
  <si>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</si>
  <si>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</si>
  <si>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</si>
  <si>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</si>
  <si>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</si>
  <si>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</si>
  <si>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</si>
  <si>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</si>
  <si>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</si>
  <si>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</si>
  <si>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</si>
  <si>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</si>
  <si>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</si>
  <si>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</si>
  <si>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</si>
  <si>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</si>
  <si>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</si>
  <si>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</si>
  <si>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</si>
  <si>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</si>
  <si>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</si>
  <si>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</si>
  <si>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</si>
  <si>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</si>
  <si>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</si>
  <si>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</si>
  <si>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</si>
  <si>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</si>
  <si>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</si>
  <si>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</si>
  <si>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</si>
  <si>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</si>
  <si>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</si>
  <si>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</si>
  <si>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</si>
  <si>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</si>
  <si>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</si>
  <si>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</si>
  <si>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</si>
  <si>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</si>
  <si>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</si>
  <si>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</si>
  <si>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</si>
  <si>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</si>
  <si>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</si>
  <si>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</si>
  <si>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</si>
  <si>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</si>
  <si>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</si>
  <si>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</si>
  <si>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</si>
  <si>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</si>
  <si>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</si>
  <si>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</si>
  <si>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</si>
  <si>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</si>
  <si>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</si>
  <si>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</si>
  <si>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</si>
  <si>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</si>
  <si>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</si>
  <si>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</si>
  <si>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</si>
  <si>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</si>
  <si>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</si>
  <si>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</si>
  <si>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</si>
  <si>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</si>
  <si>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</si>
  <si>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</si>
  <si>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</si>
  <si>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</si>
  <si>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BE</t>
  </si>
  <si>
    <t>Belgium</t>
  </si>
  <si>
    <t>BE - Services sector summary</t>
  </si>
  <si>
    <t>BE - Number of buildings</t>
  </si>
  <si>
    <t>BE - Final energy consumption</t>
  </si>
  <si>
    <t>BE - Thermal energy service</t>
  </si>
  <si>
    <t>BE - System efficiency indicators of total stock</t>
  </si>
  <si>
    <t>BE - CO2 emissions</t>
  </si>
  <si>
    <t>BE - Final energy consumption per building</t>
  </si>
  <si>
    <t>BE - Thermal energy service per building</t>
  </si>
  <si>
    <t>BE - CO2 emissions per building</t>
  </si>
  <si>
    <t>BE - Final energy consumption per useful surface area</t>
  </si>
  <si>
    <t>BE - Thermal energy service per useful surface area</t>
  </si>
  <si>
    <t>BE - CO2 emissions per useful surface area</t>
  </si>
  <si>
    <t>BE - Number of new and renovated buildings</t>
  </si>
  <si>
    <t>BE - Final energy consumption in new and renovated buildings</t>
  </si>
  <si>
    <t>BE - Thermal energy service in new and renovated buildings</t>
  </si>
  <si>
    <t>BE - System efficiency indicators in new and renovated buildings</t>
  </si>
  <si>
    <t>BE - CO2 emissions in new and renovated buildings</t>
  </si>
  <si>
    <t>BE - Final energy consumption in new and renovated buildings (per building)</t>
  </si>
  <si>
    <t>BE - Thermal energy service in new and renovated buildings (per building)</t>
  </si>
  <si>
    <t>BE - CO2 emissions in new and renovated buildings (per building)</t>
  </si>
  <si>
    <t>BE - Final energy consumption in new and renovated buildings (per surface area)</t>
  </si>
  <si>
    <t>BE - Thermal energy service in new and renovated buildings (per surface area)</t>
  </si>
  <si>
    <t>BE - CO2 emissions in new and renovated buildings (per surface area)</t>
  </si>
  <si>
    <t>BE - Specific electric uses in services</t>
  </si>
  <si>
    <t>BE - Ventilation and others</t>
  </si>
  <si>
    <t>BE - Street lighting</t>
  </si>
  <si>
    <t>BE - Building lighting</t>
  </si>
  <si>
    <t>BE - Commercial refrigeration</t>
  </si>
  <si>
    <t>BE - Miscellaneous building technologies</t>
  </si>
  <si>
    <t>BE - ICT and multimedia</t>
  </si>
  <si>
    <t>BE - Agriculture</t>
  </si>
  <si>
    <t>BE - Agriculture - final energy consumption</t>
  </si>
  <si>
    <t>BE - Agriculture - useful energy demand</t>
  </si>
  <si>
    <t>BE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</si>
</sst>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43297.732893518521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64394.742210309734</v>
      </c>
      <c r="C3" s="106">
        <f>IF(SER_hh_tes!C3=0,0,1000000/0.086*SER_hh_tes!C3/SER_hh_num!C3)</f>
        <v>67917.474736520526</v>
      </c>
      <c r="D3" s="106">
        <f>IF(SER_hh_tes!D3=0,0,1000000/0.086*SER_hh_tes!D3/SER_hh_num!D3)</f>
        <v>67450.480747354377</v>
      </c>
      <c r="E3" s="106">
        <f>IF(SER_hh_tes!E3=0,0,1000000/0.086*SER_hh_tes!E3/SER_hh_num!E3)</f>
        <v>71466.954932112785</v>
      </c>
      <c r="F3" s="106">
        <f>IF(SER_hh_tes!F3=0,0,1000000/0.086*SER_hh_tes!F3/SER_hh_num!F3)</f>
        <v>73369.515433456108</v>
      </c>
      <c r="G3" s="106">
        <f>IF(SER_hh_tes!G3=0,0,1000000/0.086*SER_hh_tes!G3/SER_hh_num!G3)</f>
        <v>72176.845091713272</v>
      </c>
      <c r="H3" s="106">
        <f>IF(SER_hh_tes!H3=0,0,1000000/0.086*SER_hh_tes!H3/SER_hh_num!H3)</f>
        <v>75297.131853922721</v>
      </c>
      <c r="I3" s="106">
        <f>IF(SER_hh_tes!I3=0,0,1000000/0.086*SER_hh_tes!I3/SER_hh_num!I3)</f>
        <v>65278.968949049304</v>
      </c>
      <c r="J3" s="106">
        <f>IF(SER_hh_tes!J3=0,0,1000000/0.086*SER_hh_tes!J3/SER_hh_num!J3)</f>
        <v>82361.618477846714</v>
      </c>
      <c r="K3" s="106">
        <f>IF(SER_hh_tes!K3=0,0,1000000/0.086*SER_hh_tes!K3/SER_hh_num!K3)</f>
        <v>81876.561110308161</v>
      </c>
      <c r="L3" s="106">
        <f>IF(SER_hh_tes!L3=0,0,1000000/0.086*SER_hh_tes!L3/SER_hh_num!L3)</f>
        <v>90080.114144054722</v>
      </c>
      <c r="M3" s="106">
        <f>IF(SER_hh_tes!M3=0,0,1000000/0.086*SER_hh_tes!M3/SER_hh_num!M3)</f>
        <v>76898.210465941549</v>
      </c>
      <c r="N3" s="106">
        <f>IF(SER_hh_tes!N3=0,0,1000000/0.086*SER_hh_tes!N3/SER_hh_num!N3)</f>
        <v>79227.297860132239</v>
      </c>
      <c r="O3" s="106">
        <f>IF(SER_hh_tes!O3=0,0,1000000/0.086*SER_hh_tes!O3/SER_hh_num!O3)</f>
        <v>88137.921353869591</v>
      </c>
      <c r="P3" s="106">
        <f>IF(SER_hh_tes!P3=0,0,1000000/0.086*SER_hh_tes!P3/SER_hh_num!P3)</f>
        <v>74673.747003180819</v>
      </c>
      <c r="Q3" s="106">
        <f>IF(SER_hh_tes!Q3=0,0,1000000/0.086*SER_hh_tes!Q3/SER_hh_num!Q3)</f>
        <v>84470.677293305023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50422.700744554444</v>
      </c>
      <c r="C4" s="101">
        <f>IF(SER_hh_tes!C4=0,0,1000000/0.086*SER_hh_tes!C4/SER_hh_num!C4)</f>
        <v>53687.012906229196</v>
      </c>
      <c r="D4" s="101">
        <f>IF(SER_hh_tes!D4=0,0,1000000/0.086*SER_hh_tes!D4/SER_hh_num!D4)</f>
        <v>52743.498743016477</v>
      </c>
      <c r="E4" s="101">
        <f>IF(SER_hh_tes!E4=0,0,1000000/0.086*SER_hh_tes!E4/SER_hh_num!E4)</f>
        <v>56426.766814221148</v>
      </c>
      <c r="F4" s="101">
        <f>IF(SER_hh_tes!F4=0,0,1000000/0.086*SER_hh_tes!F4/SER_hh_num!F4)</f>
        <v>58135.553945676824</v>
      </c>
      <c r="G4" s="101">
        <f>IF(SER_hh_tes!G4=0,0,1000000/0.086*SER_hh_tes!G4/SER_hh_num!G4)</f>
        <v>56457.953874264313</v>
      </c>
      <c r="H4" s="101">
        <f>IF(SER_hh_tes!H4=0,0,1000000/0.086*SER_hh_tes!H4/SER_hh_num!H4)</f>
        <v>59112.485637428683</v>
      </c>
      <c r="I4" s="101">
        <f>IF(SER_hh_tes!I4=0,0,1000000/0.086*SER_hh_tes!I4/SER_hh_num!I4)</f>
        <v>48475.254400442216</v>
      </c>
      <c r="J4" s="101">
        <f>IF(SER_hh_tes!J4=0,0,1000000/0.086*SER_hh_tes!J4/SER_hh_num!J4)</f>
        <v>65085.674946067375</v>
      </c>
      <c r="K4" s="101">
        <f>IF(SER_hh_tes!K4=0,0,1000000/0.086*SER_hh_tes!K4/SER_hh_num!K4)</f>
        <v>64156.040195998539</v>
      </c>
      <c r="L4" s="101">
        <f>IF(SER_hh_tes!L4=0,0,1000000/0.086*SER_hh_tes!L4/SER_hh_num!L4)</f>
        <v>71737.612971227907</v>
      </c>
      <c r="M4" s="101">
        <f>IF(SER_hh_tes!M4=0,0,1000000/0.086*SER_hh_tes!M4/SER_hh_num!M4)</f>
        <v>58272.705405869383</v>
      </c>
      <c r="N4" s="101">
        <f>IF(SER_hh_tes!N4=0,0,1000000/0.086*SER_hh_tes!N4/SER_hh_num!N4)</f>
        <v>60293.324255941799</v>
      </c>
      <c r="O4" s="101">
        <f>IF(SER_hh_tes!O4=0,0,1000000/0.086*SER_hh_tes!O4/SER_hh_num!O4)</f>
        <v>68920.947076129276</v>
      </c>
      <c r="P4" s="101">
        <f>IF(SER_hh_tes!P4=0,0,1000000/0.086*SER_hh_tes!P4/SER_hh_num!P4)</f>
        <v>54855.211508593551</v>
      </c>
      <c r="Q4" s="101">
        <f>IF(SER_hh_tes!Q4=0,0,1000000/0.086*SER_hh_tes!Q4/SER_hh_num!Q4)</f>
        <v>63942.631890534816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49919.909180881295</v>
      </c>
      <c r="C7" s="100">
        <f>IF(SER_hh_tes!C7=0,0,1000000/0.086*SER_hh_tes!C7/SER_hh_num!C7)</f>
        <v>51609.805085082247</v>
      </c>
      <c r="D7" s="100">
        <f>IF(SER_hh_tes!D7=0,0,1000000/0.086*SER_hh_tes!D7/SER_hh_num!D7)</f>
        <v>51640.995043554612</v>
      </c>
      <c r="E7" s="100">
        <f>IF(SER_hh_tes!E7=0,0,1000000/0.086*SER_hh_tes!E7/SER_hh_num!E7)</f>
        <v>56074.942237294716</v>
      </c>
      <c r="F7" s="100">
        <f>IF(SER_hh_tes!F7=0,0,1000000/0.086*SER_hh_tes!F7/SER_hh_num!F7)</f>
        <v>55534.33311708668</v>
      </c>
      <c r="G7" s="100">
        <f>IF(SER_hh_tes!G7=0,0,1000000/0.086*SER_hh_tes!G7/SER_hh_num!G7)</f>
        <v>54611.982018516494</v>
      </c>
      <c r="H7" s="100">
        <f>IF(SER_hh_tes!H7=0,0,1000000/0.086*SER_hh_tes!H7/SER_hh_num!H7)</f>
        <v>56584.01671077904</v>
      </c>
      <c r="I7" s="100">
        <f>IF(SER_hh_tes!I7=0,0,1000000/0.086*SER_hh_tes!I7/SER_hh_num!I7)</f>
        <v>47083.311817687958</v>
      </c>
      <c r="J7" s="100">
        <f>IF(SER_hh_tes!J7=0,0,1000000/0.086*SER_hh_tes!J7/SER_hh_num!J7)</f>
        <v>62378.812346185783</v>
      </c>
      <c r="K7" s="100">
        <f>IF(SER_hh_tes!K7=0,0,1000000/0.086*SER_hh_tes!K7/SER_hh_num!K7)</f>
        <v>61243.934405102256</v>
      </c>
      <c r="L7" s="100">
        <f>IF(SER_hh_tes!L7=0,0,1000000/0.086*SER_hh_tes!L7/SER_hh_num!L7)</f>
        <v>68245.908642456561</v>
      </c>
      <c r="M7" s="100">
        <f>IF(SER_hh_tes!M7=0,0,1000000/0.086*SER_hh_tes!M7/SER_hh_num!M7)</f>
        <v>55096.080663954512</v>
      </c>
      <c r="N7" s="100">
        <f>IF(SER_hh_tes!N7=0,0,1000000/0.086*SER_hh_tes!N7/SER_hh_num!N7)</f>
        <v>56339.107557513809</v>
      </c>
      <c r="O7" s="100">
        <f>IF(SER_hh_tes!O7=0,0,1000000/0.086*SER_hh_tes!O7/SER_hh_num!O7)</f>
        <v>63630.689249721436</v>
      </c>
      <c r="P7" s="100">
        <f>IF(SER_hh_tes!P7=0,0,1000000/0.086*SER_hh_tes!P7/SER_hh_num!P7)</f>
        <v>49984.569151306918</v>
      </c>
      <c r="Q7" s="100">
        <f>IF(SER_hh_tes!Q7=0,0,1000000/0.086*SER_hh_tes!Q7/SER_hh_num!Q7)</f>
        <v>57707.398994161747</v>
      </c>
    </row>
    <row r="8" spans="1:17" ht="12" customHeight="1" x14ac:dyDescent="0.25">
      <c r="A8" s="88" t="s">
        <v>101</v>
      </c>
      <c r="B8" s="100">
        <f>IF(SER_hh_tes!B8=0,0,1000000/0.086*SER_hh_tes!B8/SER_hh_num!B8)</f>
        <v>50168.776376949223</v>
      </c>
      <c r="C8" s="100">
        <f>IF(SER_hh_tes!C8=0,0,1000000/0.086*SER_hh_tes!C8/SER_hh_num!C8)</f>
        <v>53305.144228302299</v>
      </c>
      <c r="D8" s="100">
        <f>IF(SER_hh_tes!D8=0,0,1000000/0.086*SER_hh_tes!D8/SER_hh_num!D8)</f>
        <v>52010.749497859615</v>
      </c>
      <c r="E8" s="100">
        <f>IF(SER_hh_tes!E8=0,0,1000000/0.086*SER_hh_tes!E8/SER_hh_num!E8)</f>
        <v>55509.883202641307</v>
      </c>
      <c r="F8" s="100">
        <f>IF(SER_hh_tes!F8=0,0,1000000/0.086*SER_hh_tes!F8/SER_hh_num!F8)</f>
        <v>57051.490744348426</v>
      </c>
      <c r="G8" s="100">
        <f>IF(SER_hh_tes!G8=0,0,1000000/0.086*SER_hh_tes!G8/SER_hh_num!G8)</f>
        <v>55263.313825732592</v>
      </c>
      <c r="H8" s="100">
        <f>IF(SER_hh_tes!H8=0,0,1000000/0.086*SER_hh_tes!H8/SER_hh_num!H8)</f>
        <v>57669.085830820644</v>
      </c>
      <c r="I8" s="100">
        <f>IF(SER_hh_tes!I8=0,0,1000000/0.086*SER_hh_tes!I8/SER_hh_num!I8)</f>
        <v>47232.725265358735</v>
      </c>
      <c r="J8" s="100">
        <f>IF(SER_hh_tes!J8=0,0,1000000/0.086*SER_hh_tes!J8/SER_hh_num!J8)</f>
        <v>63250.743771336049</v>
      </c>
      <c r="K8" s="100">
        <f>IF(SER_hh_tes!K8=0,0,1000000/0.086*SER_hh_tes!K8/SER_hh_num!K8)</f>
        <v>62008.039348368111</v>
      </c>
      <c r="L8" s="100">
        <f>IF(SER_hh_tes!L8=0,0,1000000/0.086*SER_hh_tes!L8/SER_hh_num!L8)</f>
        <v>69053.215039034621</v>
      </c>
      <c r="M8" s="100">
        <f>IF(SER_hh_tes!M8=0,0,1000000/0.086*SER_hh_tes!M8/SER_hh_num!M8)</f>
        <v>56093.026616332783</v>
      </c>
      <c r="N8" s="100">
        <f>IF(SER_hh_tes!N8=0,0,1000000/0.086*SER_hh_tes!N8/SER_hh_num!N8)</f>
        <v>57874.807623689536</v>
      </c>
      <c r="O8" s="100">
        <f>IF(SER_hh_tes!O8=0,0,1000000/0.086*SER_hh_tes!O8/SER_hh_num!O8)</f>
        <v>65881.76305109766</v>
      </c>
      <c r="P8" s="100">
        <f>IF(SER_hh_tes!P8=0,0,1000000/0.086*SER_hh_tes!P8/SER_hh_num!P8)</f>
        <v>52080.272585252576</v>
      </c>
      <c r="Q8" s="100">
        <f>IF(SER_hh_tes!Q8=0,0,1000000/0.086*SER_hh_tes!Q8/SER_hh_num!Q8)</f>
        <v>60393.179628838858</v>
      </c>
    </row>
    <row r="9" spans="1:17" ht="12" customHeight="1" x14ac:dyDescent="0.25">
      <c r="A9" s="88" t="s">
        <v>106</v>
      </c>
      <c r="B9" s="100">
        <f>IF(SER_hh_tes!B9=0,0,1000000/0.086*SER_hh_tes!B9/SER_hh_num!B9)</f>
        <v>49178.018594140136</v>
      </c>
      <c r="C9" s="100">
        <f>IF(SER_hh_tes!C9=0,0,1000000/0.086*SER_hh_tes!C9/SER_hh_num!C9)</f>
        <v>53197.409530597208</v>
      </c>
      <c r="D9" s="100">
        <f>IF(SER_hh_tes!D9=0,0,1000000/0.086*SER_hh_tes!D9/SER_hh_num!D9)</f>
        <v>51737.73344627722</v>
      </c>
      <c r="E9" s="100">
        <f>IF(SER_hh_tes!E9=0,0,1000000/0.086*SER_hh_tes!E9/SER_hh_num!E9)</f>
        <v>54861.054614704219</v>
      </c>
      <c r="F9" s="100">
        <f>IF(SER_hh_tes!F9=0,0,1000000/0.086*SER_hh_tes!F9/SER_hh_num!F9)</f>
        <v>55895.648600018219</v>
      </c>
      <c r="G9" s="100">
        <f>IF(SER_hh_tes!G9=0,0,1000000/0.086*SER_hh_tes!G9/SER_hh_num!G9)</f>
        <v>55904.069208422661</v>
      </c>
      <c r="H9" s="100">
        <f>IF(SER_hh_tes!H9=0,0,1000000/0.086*SER_hh_tes!H9/SER_hh_num!H9)</f>
        <v>58620.117257916463</v>
      </c>
      <c r="I9" s="100">
        <f>IF(SER_hh_tes!I9=0,0,1000000/0.086*SER_hh_tes!I9/SER_hh_num!I9)</f>
        <v>47589.413621536223</v>
      </c>
      <c r="J9" s="100">
        <f>IF(SER_hh_tes!J9=0,0,1000000/0.086*SER_hh_tes!J9/SER_hh_num!J9)</f>
        <v>64572.257381211784</v>
      </c>
      <c r="K9" s="100">
        <f>IF(SER_hh_tes!K9=0,0,1000000/0.086*SER_hh_tes!K9/SER_hh_num!K9)</f>
        <v>63939.123564054862</v>
      </c>
      <c r="L9" s="100">
        <f>IF(SER_hh_tes!L9=0,0,1000000/0.086*SER_hh_tes!L9/SER_hh_num!L9)</f>
        <v>71850.336538338743</v>
      </c>
      <c r="M9" s="100">
        <f>IF(SER_hh_tes!M9=0,0,1000000/0.086*SER_hh_tes!M9/SER_hh_num!M9)</f>
        <v>57692.428218859895</v>
      </c>
      <c r="N9" s="100">
        <f>IF(SER_hh_tes!N9=0,0,1000000/0.086*SER_hh_tes!N9/SER_hh_num!N9)</f>
        <v>61672.356860037507</v>
      </c>
      <c r="O9" s="100">
        <f>IF(SER_hh_tes!O9=0,0,1000000/0.086*SER_hh_tes!O9/SER_hh_num!O9)</f>
        <v>69994.936950743227</v>
      </c>
      <c r="P9" s="100">
        <f>IF(SER_hh_tes!P9=0,0,1000000/0.086*SER_hh_tes!P9/SER_hh_num!P9)</f>
        <v>54717.704053981419</v>
      </c>
      <c r="Q9" s="100">
        <f>IF(SER_hh_tes!Q9=0,0,1000000/0.086*SER_hh_tes!Q9/SER_hh_num!Q9)</f>
        <v>64447.224213466958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0</v>
      </c>
      <c r="C10" s="100">
        <f>IF(SER_hh_tes!C10=0,0,1000000/0.086*SER_hh_tes!C10/SER_hh_num!C10)</f>
        <v>0</v>
      </c>
      <c r="D10" s="100">
        <f>IF(SER_hh_tes!D10=0,0,1000000/0.086*SER_hh_tes!D10/SER_hh_num!D10)</f>
        <v>0</v>
      </c>
      <c r="E10" s="100">
        <f>IF(SER_hh_tes!E10=0,0,1000000/0.086*SER_hh_tes!E10/SER_hh_num!E10)</f>
        <v>0</v>
      </c>
      <c r="F10" s="100">
        <f>IF(SER_hh_tes!F10=0,0,1000000/0.086*SER_hh_tes!F10/SER_hh_num!F10)</f>
        <v>64448.744454214459</v>
      </c>
      <c r="G10" s="100">
        <f>IF(SER_hh_tes!G10=0,0,1000000/0.086*SER_hh_tes!G10/SER_hh_num!G10)</f>
        <v>64260.000532144695</v>
      </c>
      <c r="H10" s="100">
        <f>IF(SER_hh_tes!H10=0,0,1000000/0.086*SER_hh_tes!H10/SER_hh_num!H10)</f>
        <v>62822.417375385463</v>
      </c>
      <c r="I10" s="100">
        <f>IF(SER_hh_tes!I10=0,0,1000000/0.086*SER_hh_tes!I10/SER_hh_num!I10)</f>
        <v>52804.711973479003</v>
      </c>
      <c r="J10" s="100">
        <f>IF(SER_hh_tes!J10=0,0,1000000/0.086*SER_hh_tes!J10/SER_hh_num!J10)</f>
        <v>71122.136119453164</v>
      </c>
      <c r="K10" s="100">
        <f>IF(SER_hh_tes!K10=0,0,1000000/0.086*SER_hh_tes!K10/SER_hh_num!K10)</f>
        <v>69577.982116607891</v>
      </c>
      <c r="L10" s="100">
        <f>IF(SER_hh_tes!L10=0,0,1000000/0.086*SER_hh_tes!L10/SER_hh_num!L10)</f>
        <v>77785.748968108717</v>
      </c>
      <c r="M10" s="100">
        <f>IF(SER_hh_tes!M10=0,0,1000000/0.086*SER_hh_tes!M10/SER_hh_num!M10)</f>
        <v>62701.110907086506</v>
      </c>
      <c r="N10" s="100">
        <f>IF(SER_hh_tes!N10=0,0,1000000/0.086*SER_hh_tes!N10/SER_hh_num!N10)</f>
        <v>67329.451054703299</v>
      </c>
      <c r="O10" s="100">
        <f>IF(SER_hh_tes!O10=0,0,1000000/0.086*SER_hh_tes!O10/SER_hh_num!O10)</f>
        <v>69147.238548885303</v>
      </c>
      <c r="P10" s="100">
        <f>IF(SER_hh_tes!P10=0,0,1000000/0.086*SER_hh_tes!P10/SER_hh_num!P10)</f>
        <v>56487.92980748901</v>
      </c>
      <c r="Q10" s="100">
        <f>IF(SER_hh_tes!Q10=0,0,1000000/0.086*SER_hh_tes!Q10/SER_hh_num!Q10)</f>
        <v>64859.044318303393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50168.776376949223</v>
      </c>
      <c r="C12" s="100">
        <f>IF(SER_hh_tes!C12=0,0,1000000/0.086*SER_hh_tes!C12/SER_hh_num!C12)</f>
        <v>52676.61716735056</v>
      </c>
      <c r="D12" s="100">
        <f>IF(SER_hh_tes!D12=0,0,1000000/0.086*SER_hh_tes!D12/SER_hh_num!D12)</f>
        <v>52156.143656990607</v>
      </c>
      <c r="E12" s="100">
        <f>IF(SER_hh_tes!E12=0,0,1000000/0.086*SER_hh_tes!E12/SER_hh_num!E12)</f>
        <v>51905.160466133028</v>
      </c>
      <c r="F12" s="100">
        <f>IF(SER_hh_tes!F12=0,0,1000000/0.086*SER_hh_tes!F12/SER_hh_num!F12)</f>
        <v>123463.73800994655</v>
      </c>
      <c r="G12" s="100">
        <f>IF(SER_hh_tes!G12=0,0,1000000/0.086*SER_hh_tes!G12/SER_hh_num!G12)</f>
        <v>54621.100551007352</v>
      </c>
      <c r="H12" s="100">
        <f>IF(SER_hh_tes!H12=0,0,1000000/0.086*SER_hh_tes!H12/SER_hh_num!H12)</f>
        <v>57497.897499631297</v>
      </c>
      <c r="I12" s="100">
        <f>IF(SER_hh_tes!I12=0,0,1000000/0.086*SER_hh_tes!I12/SER_hh_num!I12)</f>
        <v>47460.289507337606</v>
      </c>
      <c r="J12" s="100">
        <f>IF(SER_hh_tes!J12=0,0,1000000/0.086*SER_hh_tes!J12/SER_hh_num!J12)</f>
        <v>63799.444198798708</v>
      </c>
      <c r="K12" s="100">
        <f>IF(SER_hh_tes!K12=0,0,1000000/0.086*SER_hh_tes!K12/SER_hh_num!K12)</f>
        <v>62390.262102194756</v>
      </c>
      <c r="L12" s="100">
        <f>IF(SER_hh_tes!L12=0,0,1000000/0.086*SER_hh_tes!L12/SER_hh_num!L12)</f>
        <v>69395.345051634256</v>
      </c>
      <c r="M12" s="100">
        <f>IF(SER_hh_tes!M12=0,0,1000000/0.086*SER_hh_tes!M12/SER_hh_num!M12)</f>
        <v>71770.234643364296</v>
      </c>
      <c r="N12" s="100">
        <f>IF(SER_hh_tes!N12=0,0,1000000/0.086*SER_hh_tes!N12/SER_hh_num!N12)</f>
        <v>40661.426160746421</v>
      </c>
      <c r="O12" s="100">
        <f>IF(SER_hh_tes!O12=0,0,1000000/0.086*SER_hh_tes!O12/SER_hh_num!O12)</f>
        <v>61321.674587719463</v>
      </c>
      <c r="P12" s="100">
        <f>IF(SER_hh_tes!P12=0,0,1000000/0.086*SER_hh_tes!P12/SER_hh_num!P12)</f>
        <v>63103.735366637695</v>
      </c>
      <c r="Q12" s="100">
        <f>IF(SER_hh_tes!Q12=0,0,1000000/0.086*SER_hh_tes!Q12/SER_hh_num!Q12)</f>
        <v>60638.614604957897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50392.141509313638</v>
      </c>
      <c r="C13" s="100">
        <f>IF(SER_hh_tes!C13=0,0,1000000/0.086*SER_hh_tes!C13/SER_hh_num!C13)</f>
        <v>54348.422910894558</v>
      </c>
      <c r="D13" s="100">
        <f>IF(SER_hh_tes!D13=0,0,1000000/0.086*SER_hh_tes!D13/SER_hh_num!D13)</f>
        <v>52986.547799016502</v>
      </c>
      <c r="E13" s="100">
        <f>IF(SER_hh_tes!E13=0,0,1000000/0.086*SER_hh_tes!E13/SER_hh_num!E13)</f>
        <v>56528.190898381843</v>
      </c>
      <c r="F13" s="100">
        <f>IF(SER_hh_tes!F13=0,0,1000000/0.086*SER_hh_tes!F13/SER_hh_num!F13)</f>
        <v>58078.012298856476</v>
      </c>
      <c r="G13" s="100">
        <f>IF(SER_hh_tes!G13=0,0,1000000/0.086*SER_hh_tes!G13/SER_hh_num!G13)</f>
        <v>56420.435051589506</v>
      </c>
      <c r="H13" s="100">
        <f>IF(SER_hh_tes!H13=0,0,1000000/0.086*SER_hh_tes!H13/SER_hh_num!H13)</f>
        <v>59079.08805971031</v>
      </c>
      <c r="I13" s="100">
        <f>IF(SER_hh_tes!I13=0,0,1000000/0.086*SER_hh_tes!I13/SER_hh_num!I13)</f>
        <v>48216.527613436905</v>
      </c>
      <c r="J13" s="100">
        <f>IF(SER_hh_tes!J13=0,0,1000000/0.086*SER_hh_tes!J13/SER_hh_num!J13)</f>
        <v>64317.458494641069</v>
      </c>
      <c r="K13" s="100">
        <f>IF(SER_hh_tes!K13=0,0,1000000/0.086*SER_hh_tes!K13/SER_hh_num!K13)</f>
        <v>62632.616967356968</v>
      </c>
      <c r="L13" s="100">
        <f>IF(SER_hh_tes!L13=0,0,1000000/0.086*SER_hh_tes!L13/SER_hh_num!L13)</f>
        <v>70173.160490124836</v>
      </c>
      <c r="M13" s="100">
        <f>IF(SER_hh_tes!M13=0,0,1000000/0.086*SER_hh_tes!M13/SER_hh_num!M13)</f>
        <v>58659.839597551123</v>
      </c>
      <c r="N13" s="100">
        <f>IF(SER_hh_tes!N13=0,0,1000000/0.086*SER_hh_tes!N13/SER_hh_num!N13)</f>
        <v>61858.1059498346</v>
      </c>
      <c r="O13" s="100">
        <f>IF(SER_hh_tes!O13=0,0,1000000/0.086*SER_hh_tes!O13/SER_hh_num!O13)</f>
        <v>71878.675166160523</v>
      </c>
      <c r="P13" s="100">
        <f>IF(SER_hh_tes!P13=0,0,1000000/0.086*SER_hh_tes!P13/SER_hh_num!P13)</f>
        <v>60049.707681678978</v>
      </c>
      <c r="Q13" s="100">
        <f>IF(SER_hh_tes!Q13=0,0,1000000/0.086*SER_hh_tes!Q13/SER_hh_num!Q13)</f>
        <v>69715.426947999164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50392.141509313624</v>
      </c>
      <c r="C14" s="22">
        <f>IF(SER_hh_tes!C14=0,0,1000000/0.086*SER_hh_tes!C14/SER_hh_num!C14)</f>
        <v>53554.246144420293</v>
      </c>
      <c r="D14" s="22">
        <f>IF(SER_hh_tes!D14=0,0,1000000/0.086*SER_hh_tes!D14/SER_hh_num!D14)</f>
        <v>53356.347691699375</v>
      </c>
      <c r="E14" s="22">
        <f>IF(SER_hh_tes!E14=0,0,1000000/0.086*SER_hh_tes!E14/SER_hh_num!E14)</f>
        <v>56952.988461073641</v>
      </c>
      <c r="F14" s="22">
        <f>IF(SER_hh_tes!F14=0,0,1000000/0.086*SER_hh_tes!F14/SER_hh_num!F14)</f>
        <v>59209.351211757705</v>
      </c>
      <c r="G14" s="22">
        <f>IF(SER_hh_tes!G14=0,0,1000000/0.086*SER_hh_tes!G14/SER_hh_num!G14)</f>
        <v>57550.417568857978</v>
      </c>
      <c r="H14" s="22">
        <f>IF(SER_hh_tes!H14=0,0,1000000/0.086*SER_hh_tes!H14/SER_hh_num!H14)</f>
        <v>60337.725696232403</v>
      </c>
      <c r="I14" s="22">
        <f>IF(SER_hh_tes!I14=0,0,1000000/0.086*SER_hh_tes!I14/SER_hh_num!I14)</f>
        <v>49301.276527466274</v>
      </c>
      <c r="J14" s="22">
        <f>IF(SER_hh_tes!J14=0,0,1000000/0.086*SER_hh_tes!J14/SER_hh_num!J14)</f>
        <v>65866.522269383626</v>
      </c>
      <c r="K14" s="22">
        <f>IF(SER_hh_tes!K14=0,0,1000000/0.086*SER_hh_tes!K14/SER_hh_num!K14)</f>
        <v>64237.335901290389</v>
      </c>
      <c r="L14" s="22">
        <f>IF(SER_hh_tes!L14=0,0,1000000/0.086*SER_hh_tes!L14/SER_hh_num!L14)</f>
        <v>71123.434352921337</v>
      </c>
      <c r="M14" s="22">
        <f>IF(SER_hh_tes!M14=0,0,1000000/0.086*SER_hh_tes!M14/SER_hh_num!M14)</f>
        <v>57468.702125615811</v>
      </c>
      <c r="N14" s="22">
        <f>IF(SER_hh_tes!N14=0,0,1000000/0.086*SER_hh_tes!N14/SER_hh_num!N14)</f>
        <v>58866.416376274166</v>
      </c>
      <c r="O14" s="22">
        <f>IF(SER_hh_tes!O14=0,0,1000000/0.086*SER_hh_tes!O14/SER_hh_num!O14)</f>
        <v>66702.886301015795</v>
      </c>
      <c r="P14" s="22">
        <f>IF(SER_hh_tes!P14=0,0,1000000/0.086*SER_hh_tes!P14/SER_hh_num!P14)</f>
        <v>52559.950862492689</v>
      </c>
      <c r="Q14" s="22">
        <f>IF(SER_hh_tes!Q14=0,0,1000000/0.086*SER_hh_tes!Q14/SER_hh_num!Q14)</f>
        <v>60862.443874100332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974.90416673442405</v>
      </c>
      <c r="C15" s="104">
        <f>IF(SER_hh_tes!C15=0,0,1000000/0.086*SER_hh_tes!C15/SER_hh_num!C15)</f>
        <v>1040.9747623579724</v>
      </c>
      <c r="D15" s="104">
        <f>IF(SER_hh_tes!D15=0,0,1000000/0.086*SER_hh_tes!D15/SER_hh_num!D15)</f>
        <v>1027.6388766017169</v>
      </c>
      <c r="E15" s="104">
        <f>IF(SER_hh_tes!E15=0,0,1000000/0.086*SER_hh_tes!E15/SER_hh_num!E15)</f>
        <v>1103.597657473551</v>
      </c>
      <c r="F15" s="104">
        <f>IF(SER_hh_tes!F15=0,0,1000000/0.086*SER_hh_tes!F15/SER_hh_num!F15)</f>
        <v>990.97773314603432</v>
      </c>
      <c r="G15" s="104">
        <f>IF(SER_hh_tes!G15=0,0,1000000/0.086*SER_hh_tes!G15/SER_hh_num!G15)</f>
        <v>1107.911867633904</v>
      </c>
      <c r="H15" s="104">
        <f>IF(SER_hh_tes!H15=0,0,1000000/0.086*SER_hh_tes!H15/SER_hh_num!H15)</f>
        <v>1156.4618369261348</v>
      </c>
      <c r="I15" s="104">
        <f>IF(SER_hh_tes!I15=0,0,1000000/0.086*SER_hh_tes!I15/SER_hh_num!I15)</f>
        <v>949.36332587868503</v>
      </c>
      <c r="J15" s="104">
        <f>IF(SER_hh_tes!J15=0,0,1000000/0.086*SER_hh_tes!J15/SER_hh_num!J15)</f>
        <v>1274.9309802759562</v>
      </c>
      <c r="K15" s="104">
        <f>IF(SER_hh_tes!K15=0,0,1000000/0.086*SER_hh_tes!K15/SER_hh_num!K15)</f>
        <v>1247.8687092696409</v>
      </c>
      <c r="L15" s="104">
        <f>IF(SER_hh_tes!L15=0,0,1000000/0.086*SER_hh_tes!L15/SER_hh_num!L15)</f>
        <v>1394.6058854919877</v>
      </c>
      <c r="M15" s="104">
        <f>IF(SER_hh_tes!M15=0,0,1000000/0.086*SER_hh_tes!M15/SER_hh_num!M15)</f>
        <v>1114.0325868532395</v>
      </c>
      <c r="N15" s="104">
        <f>IF(SER_hh_tes!N15=0,0,1000000/0.086*SER_hh_tes!N15/SER_hh_num!N15)</f>
        <v>1158.6948828292664</v>
      </c>
      <c r="O15" s="104">
        <f>IF(SER_hh_tes!O15=0,0,1000000/0.086*SER_hh_tes!O15/SER_hh_num!O15)</f>
        <v>1306.3778257573047</v>
      </c>
      <c r="P15" s="104">
        <f>IF(SER_hh_tes!P15=0,0,1000000/0.086*SER_hh_tes!P15/SER_hh_num!P15)</f>
        <v>1020.7650878171063</v>
      </c>
      <c r="Q15" s="104">
        <f>IF(SER_hh_tes!Q15=0,0,1000000/0.086*SER_hh_tes!Q15/SER_hh_num!Q15)</f>
        <v>1186.4003975013666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13123.15499002059</v>
      </c>
      <c r="C16" s="101">
        <f>IF(SER_hh_tes!C16=0,0,1000000/0.086*SER_hh_tes!C16/SER_hh_num!C16)</f>
        <v>13292.258893692491</v>
      </c>
      <c r="D16" s="101">
        <f>IF(SER_hh_tes!D16=0,0,1000000/0.086*SER_hh_tes!D16/SER_hh_num!D16)</f>
        <v>13409.708294528191</v>
      </c>
      <c r="E16" s="101">
        <f>IF(SER_hh_tes!E16=0,0,1000000/0.086*SER_hh_tes!E16/SER_hh_num!E16)</f>
        <v>13466.195266797655</v>
      </c>
      <c r="F16" s="101">
        <f>IF(SER_hh_tes!F16=0,0,1000000/0.086*SER_hh_tes!F16/SER_hh_num!F16)</f>
        <v>13569.497949388549</v>
      </c>
      <c r="G16" s="101">
        <f>IF(SER_hh_tes!G16=0,0,1000000/0.086*SER_hh_tes!G16/SER_hh_num!G16)</f>
        <v>13653.175397583005</v>
      </c>
      <c r="H16" s="101">
        <f>IF(SER_hh_tes!H16=0,0,1000000/0.086*SER_hh_tes!H16/SER_hh_num!H16)</f>
        <v>13726.308503875902</v>
      </c>
      <c r="I16" s="101">
        <f>IF(SER_hh_tes!I16=0,0,1000000/0.086*SER_hh_tes!I16/SER_hh_num!I16)</f>
        <v>13848.029204649642</v>
      </c>
      <c r="J16" s="101">
        <f>IF(SER_hh_tes!J16=0,0,1000000/0.086*SER_hh_tes!J16/SER_hh_num!J16)</f>
        <v>13872.662055645707</v>
      </c>
      <c r="K16" s="101">
        <f>IF(SER_hh_tes!K16=0,0,1000000/0.086*SER_hh_tes!K16/SER_hh_num!K16)</f>
        <v>13948.114984086407</v>
      </c>
      <c r="L16" s="101">
        <f>IF(SER_hh_tes!L16=0,0,1000000/0.086*SER_hh_tes!L16/SER_hh_num!L16)</f>
        <v>14085.249894671848</v>
      </c>
      <c r="M16" s="101">
        <f>IF(SER_hh_tes!M16=0,0,1000000/0.086*SER_hh_tes!M16/SER_hh_num!M16)</f>
        <v>13992.121041122798</v>
      </c>
      <c r="N16" s="101">
        <f>IF(SER_hh_tes!N16=0,0,1000000/0.086*SER_hh_tes!N16/SER_hh_num!N16)</f>
        <v>14272.470235747829</v>
      </c>
      <c r="O16" s="101">
        <f>IF(SER_hh_tes!O16=0,0,1000000/0.086*SER_hh_tes!O16/SER_hh_num!O16)</f>
        <v>14552.398009029328</v>
      </c>
      <c r="P16" s="101">
        <f>IF(SER_hh_tes!P16=0,0,1000000/0.086*SER_hh_tes!P16/SER_hh_num!P16)</f>
        <v>15137.223340280145</v>
      </c>
      <c r="Q16" s="101">
        <f>IF(SER_hh_tes!Q16=0,0,1000000/0.086*SER_hh_tes!Q16/SER_hh_num!Q16)</f>
        <v>15756.493265519388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933.26312951428781</v>
      </c>
      <c r="C17" s="103">
        <f>IF(SER_hh_tes!C17=0,0,1000000/0.086*SER_hh_tes!C17/SER_hh_num!C17)</f>
        <v>1223.7943378837008</v>
      </c>
      <c r="D17" s="103">
        <f>IF(SER_hh_tes!D17=0,0,1000000/0.086*SER_hh_tes!D17/SER_hh_num!D17)</f>
        <v>1644.4171746792972</v>
      </c>
      <c r="E17" s="103">
        <f>IF(SER_hh_tes!E17=0,0,1000000/0.086*SER_hh_tes!E17/SER_hh_num!E17)</f>
        <v>1975.7768210050983</v>
      </c>
      <c r="F17" s="103">
        <f>IF(SER_hh_tes!F17=0,0,1000000/0.086*SER_hh_tes!F17/SER_hh_num!F17)</f>
        <v>2425.5325781093679</v>
      </c>
      <c r="G17" s="103">
        <f>IF(SER_hh_tes!G17=0,0,1000000/0.086*SER_hh_tes!G17/SER_hh_num!G17)</f>
        <v>2956.2356756584368</v>
      </c>
      <c r="H17" s="103">
        <f>IF(SER_hh_tes!H17=0,0,1000000/0.086*SER_hh_tes!H17/SER_hh_num!H17)</f>
        <v>3527.1987366967733</v>
      </c>
      <c r="I17" s="103">
        <f>IF(SER_hh_tes!I17=0,0,1000000/0.086*SER_hh_tes!I17/SER_hh_num!I17)</f>
        <v>4189.5963626869907</v>
      </c>
      <c r="J17" s="103">
        <f>IF(SER_hh_tes!J17=0,0,1000000/0.086*SER_hh_tes!J17/SER_hh_num!J17)</f>
        <v>4767.6046563988011</v>
      </c>
      <c r="K17" s="103">
        <f>IF(SER_hh_tes!K17=0,0,1000000/0.086*SER_hh_tes!K17/SER_hh_num!K17)</f>
        <v>5442.24262797542</v>
      </c>
      <c r="L17" s="103">
        <f>IF(SER_hh_tes!L17=0,0,1000000/0.086*SER_hh_tes!L17/SER_hh_num!L17)</f>
        <v>6047.7918104761666</v>
      </c>
      <c r="M17" s="103">
        <f>IF(SER_hh_tes!M17=0,0,1000000/0.086*SER_hh_tes!M17/SER_hh_num!M17)</f>
        <v>6330.673634754301</v>
      </c>
      <c r="N17" s="103">
        <f>IF(SER_hh_tes!N17=0,0,1000000/0.086*SER_hh_tes!N17/SER_hh_num!N17)</f>
        <v>6696.3902966513206</v>
      </c>
      <c r="O17" s="103">
        <f>IF(SER_hh_tes!O17=0,0,1000000/0.086*SER_hh_tes!O17/SER_hh_num!O17)</f>
        <v>7176.9803338718775</v>
      </c>
      <c r="P17" s="103">
        <f>IF(SER_hh_tes!P17=0,0,1000000/0.086*SER_hh_tes!P17/SER_hh_num!P17)</f>
        <v>8175.6889840489212</v>
      </c>
      <c r="Q17" s="103">
        <f>IF(SER_hh_tes!Q17=0,0,1000000/0.086*SER_hh_tes!Q17/SER_hh_num!Q17)</f>
        <v>9347.3844892815596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13409.697305812637</v>
      </c>
      <c r="C18" s="103">
        <f>IF(SER_hh_tes!C18=0,0,1000000/0.086*SER_hh_tes!C18/SER_hh_num!C18)</f>
        <v>13520.242224243326</v>
      </c>
      <c r="D18" s="103">
        <f>IF(SER_hh_tes!D18=0,0,1000000/0.086*SER_hh_tes!D18/SER_hh_num!D18)</f>
        <v>13585.497021901909</v>
      </c>
      <c r="E18" s="103">
        <f>IF(SER_hh_tes!E18=0,0,1000000/0.086*SER_hh_tes!E18/SER_hh_num!E18)</f>
        <v>13614.412181182368</v>
      </c>
      <c r="F18" s="103">
        <f>IF(SER_hh_tes!F18=0,0,1000000/0.086*SER_hh_tes!F18/SER_hh_num!F18)</f>
        <v>13705.710355603609</v>
      </c>
      <c r="G18" s="103">
        <f>IF(SER_hh_tes!G18=0,0,1000000/0.086*SER_hh_tes!G18/SER_hh_num!G18)</f>
        <v>13779.048332218888</v>
      </c>
      <c r="H18" s="103">
        <f>IF(SER_hh_tes!H18=0,0,1000000/0.086*SER_hh_tes!H18/SER_hh_num!H18)</f>
        <v>13845.696015849993</v>
      </c>
      <c r="I18" s="103">
        <f>IF(SER_hh_tes!I18=0,0,1000000/0.086*SER_hh_tes!I18/SER_hh_num!I18)</f>
        <v>13943.781901703682</v>
      </c>
      <c r="J18" s="103">
        <f>IF(SER_hh_tes!J18=0,0,1000000/0.086*SER_hh_tes!J18/SER_hh_num!J18)</f>
        <v>13968.980148042734</v>
      </c>
      <c r="K18" s="103">
        <f>IF(SER_hh_tes!K18=0,0,1000000/0.086*SER_hh_tes!K18/SER_hh_num!K18)</f>
        <v>14038.090901753631</v>
      </c>
      <c r="L18" s="103">
        <f>IF(SER_hh_tes!L18=0,0,1000000/0.086*SER_hh_tes!L18/SER_hh_num!L18)</f>
        <v>14165.249261194127</v>
      </c>
      <c r="M18" s="103">
        <f>IF(SER_hh_tes!M18=0,0,1000000/0.086*SER_hh_tes!M18/SER_hh_num!M18)</f>
        <v>14069.767714704461</v>
      </c>
      <c r="N18" s="103">
        <f>IF(SER_hh_tes!N18=0,0,1000000/0.086*SER_hh_tes!N18/SER_hh_num!N18)</f>
        <v>14357.921754299497</v>
      </c>
      <c r="O18" s="103">
        <f>IF(SER_hh_tes!O18=0,0,1000000/0.086*SER_hh_tes!O18/SER_hh_num!O18)</f>
        <v>14650.481737222859</v>
      </c>
      <c r="P18" s="103">
        <f>IF(SER_hh_tes!P18=0,0,1000000/0.086*SER_hh_tes!P18/SER_hh_num!P18)</f>
        <v>15249.941287676926</v>
      </c>
      <c r="Q18" s="103">
        <f>IF(SER_hh_tes!Q18=0,0,1000000/0.086*SER_hh_tes!Q18/SER_hh_num!Q18)</f>
        <v>15889.591555975489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7290.7146828181694</v>
      </c>
      <c r="C19" s="101">
        <f>IF(SER_hh_tes!C19=0,0,1000000/0.086*SER_hh_tes!C19/SER_hh_num!C19)</f>
        <v>7288.1753848358048</v>
      </c>
      <c r="D19" s="101">
        <f>IF(SER_hh_tes!D19=0,0,1000000/0.086*SER_hh_tes!D19/SER_hh_num!D19)</f>
        <v>7333.0801978202589</v>
      </c>
      <c r="E19" s="101">
        <f>IF(SER_hh_tes!E19=0,0,1000000/0.086*SER_hh_tes!E19/SER_hh_num!E19)</f>
        <v>7357.9063750312243</v>
      </c>
      <c r="F19" s="101">
        <f>IF(SER_hh_tes!F19=0,0,1000000/0.086*SER_hh_tes!F19/SER_hh_num!F19)</f>
        <v>7160.3647964837837</v>
      </c>
      <c r="G19" s="101">
        <f>IF(SER_hh_tes!G19=0,0,1000000/0.086*SER_hh_tes!G19/SER_hh_num!G19)</f>
        <v>7204.7889630149075</v>
      </c>
      <c r="H19" s="101">
        <f>IF(SER_hh_tes!H19=0,0,1000000/0.086*SER_hh_tes!H19/SER_hh_num!H19)</f>
        <v>7236.6910861471488</v>
      </c>
      <c r="I19" s="101">
        <f>IF(SER_hh_tes!I19=0,0,1000000/0.086*SER_hh_tes!I19/SER_hh_num!I19)</f>
        <v>7192.3032141347076</v>
      </c>
      <c r="J19" s="101">
        <f>IF(SER_hh_tes!J19=0,0,1000000/0.086*SER_hh_tes!J19/SER_hh_num!J19)</f>
        <v>7226.3782515291878</v>
      </c>
      <c r="K19" s="101">
        <f>IF(SER_hh_tes!K19=0,0,1000000/0.086*SER_hh_tes!K19/SER_hh_num!K19)</f>
        <v>7132.3539819285115</v>
      </c>
      <c r="L19" s="101">
        <f>IF(SER_hh_tes!L19=0,0,1000000/0.086*SER_hh_tes!L19/SER_hh_num!L19)</f>
        <v>7217.4708449400396</v>
      </c>
      <c r="M19" s="101">
        <f>IF(SER_hh_tes!M19=0,0,1000000/0.086*SER_hh_tes!M19/SER_hh_num!M19)</f>
        <v>7298.0606939952168</v>
      </c>
      <c r="N19" s="101">
        <f>IF(SER_hh_tes!N19=0,0,1000000/0.086*SER_hh_tes!N19/SER_hh_num!N19)</f>
        <v>7431.7901998471571</v>
      </c>
      <c r="O19" s="101">
        <f>IF(SER_hh_tes!O19=0,0,1000000/0.086*SER_hh_tes!O19/SER_hh_num!O19)</f>
        <v>7545.3088947672541</v>
      </c>
      <c r="P19" s="101">
        <f>IF(SER_hh_tes!P19=0,0,1000000/0.086*SER_hh_tes!P19/SER_hh_num!P19)</f>
        <v>7631.29721457907</v>
      </c>
      <c r="Q19" s="101">
        <f>IF(SER_hh_tes!Q19=0,0,1000000/0.086*SER_hh_tes!Q19/SER_hh_num!Q19)</f>
        <v>7770.8759210687676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7272.3398576863701</v>
      </c>
      <c r="C21" s="100">
        <f>IF(SER_hh_tes!C21=0,0,1000000/0.086*SER_hh_tes!C21/SER_hh_num!C21)</f>
        <v>7291.574985814801</v>
      </c>
      <c r="D21" s="100">
        <f>IF(SER_hh_tes!D21=0,0,1000000/0.086*SER_hh_tes!D21/SER_hh_num!D21)</f>
        <v>7365.426755686055</v>
      </c>
      <c r="E21" s="100">
        <f>IF(SER_hh_tes!E21=0,0,1000000/0.086*SER_hh_tes!E21/SER_hh_num!E21)</f>
        <v>7413.3400924231983</v>
      </c>
      <c r="F21" s="100">
        <f>IF(SER_hh_tes!F21=0,0,1000000/0.086*SER_hh_tes!F21/SER_hh_num!F21)</f>
        <v>7185.6125340319859</v>
      </c>
      <c r="G21" s="100">
        <f>IF(SER_hh_tes!G21=0,0,1000000/0.086*SER_hh_tes!G21/SER_hh_num!G21)</f>
        <v>7228.5588907779738</v>
      </c>
      <c r="H21" s="100">
        <f>IF(SER_hh_tes!H21=0,0,1000000/0.086*SER_hh_tes!H21/SER_hh_num!H21)</f>
        <v>7235.504021429696</v>
      </c>
      <c r="I21" s="100">
        <f>IF(SER_hh_tes!I21=0,0,1000000/0.086*SER_hh_tes!I21/SER_hh_num!I21)</f>
        <v>7200.9581168506911</v>
      </c>
      <c r="J21" s="100">
        <f>IF(SER_hh_tes!J21=0,0,1000000/0.086*SER_hh_tes!J21/SER_hh_num!J21)</f>
        <v>7245.1560101003797</v>
      </c>
      <c r="K21" s="100">
        <f>IF(SER_hh_tes!K21=0,0,1000000/0.086*SER_hh_tes!K21/SER_hh_num!K21)</f>
        <v>7157.8436198901582</v>
      </c>
      <c r="L21" s="100">
        <f>IF(SER_hh_tes!L21=0,0,1000000/0.086*SER_hh_tes!L21/SER_hh_num!L21)</f>
        <v>7257.0585047344512</v>
      </c>
      <c r="M21" s="100">
        <f>IF(SER_hh_tes!M21=0,0,1000000/0.086*SER_hh_tes!M21/SER_hh_num!M21)</f>
        <v>7328.2897152069299</v>
      </c>
      <c r="N21" s="100">
        <f>IF(SER_hh_tes!N21=0,0,1000000/0.086*SER_hh_tes!N21/SER_hh_num!N21)</f>
        <v>7467.5020174161655</v>
      </c>
      <c r="O21" s="100">
        <f>IF(SER_hh_tes!O21=0,0,1000000/0.086*SER_hh_tes!O21/SER_hh_num!O21)</f>
        <v>7579.0288857873929</v>
      </c>
      <c r="P21" s="100">
        <f>IF(SER_hh_tes!P21=0,0,1000000/0.086*SER_hh_tes!P21/SER_hh_num!P21)</f>
        <v>7635.4555592320994</v>
      </c>
      <c r="Q21" s="100">
        <f>IF(SER_hh_tes!Q21=0,0,1000000/0.086*SER_hh_tes!Q21/SER_hh_num!Q21)</f>
        <v>7736.1059866074984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7272.3398576863738</v>
      </c>
      <c r="C22" s="100">
        <f>IF(SER_hh_tes!C22=0,0,1000000/0.086*SER_hh_tes!C22/SER_hh_num!C22)</f>
        <v>7276.5339983719023</v>
      </c>
      <c r="D22" s="100">
        <f>IF(SER_hh_tes!D22=0,0,1000000/0.086*SER_hh_tes!D22/SER_hh_num!D22)</f>
        <v>7305.4805187407192</v>
      </c>
      <c r="E22" s="100">
        <f>IF(SER_hh_tes!E22=0,0,1000000/0.086*SER_hh_tes!E22/SER_hh_num!E22)</f>
        <v>7264.8002142635096</v>
      </c>
      <c r="F22" s="100">
        <f>IF(SER_hh_tes!F22=0,0,1000000/0.086*SER_hh_tes!F22/SER_hh_num!F22)</f>
        <v>7162.9207241372915</v>
      </c>
      <c r="G22" s="100">
        <f>IF(SER_hh_tes!G22=0,0,1000000/0.086*SER_hh_tes!G22/SER_hh_num!G22)</f>
        <v>7190.816150044091</v>
      </c>
      <c r="H22" s="100">
        <f>IF(SER_hh_tes!H22=0,0,1000000/0.086*SER_hh_tes!H22/SER_hh_num!H22)</f>
        <v>7129.1725872036122</v>
      </c>
      <c r="I22" s="100">
        <f>IF(SER_hh_tes!I22=0,0,1000000/0.086*SER_hh_tes!I22/SER_hh_num!I22)</f>
        <v>7077.5504733932548</v>
      </c>
      <c r="J22" s="100">
        <f>IF(SER_hh_tes!J22=0,0,1000000/0.086*SER_hh_tes!J22/SER_hh_num!J22)</f>
        <v>7106.994682490079</v>
      </c>
      <c r="K22" s="100">
        <f>IF(SER_hh_tes!K22=0,0,1000000/0.086*SER_hh_tes!K22/SER_hh_num!K22)</f>
        <v>6983.9709550251509</v>
      </c>
      <c r="L22" s="100">
        <f>IF(SER_hh_tes!L22=0,0,1000000/0.086*SER_hh_tes!L22/SER_hh_num!L22)</f>
        <v>7084.7060121396098</v>
      </c>
      <c r="M22" s="100">
        <f>IF(SER_hh_tes!M22=0,0,1000000/0.086*SER_hh_tes!M22/SER_hh_num!M22)</f>
        <v>7168.4069946604741</v>
      </c>
      <c r="N22" s="100">
        <f>IF(SER_hh_tes!N22=0,0,1000000/0.086*SER_hh_tes!N22/SER_hh_num!N22)</f>
        <v>7312.8655710270405</v>
      </c>
      <c r="O22" s="100">
        <f>IF(SER_hh_tes!O22=0,0,1000000/0.086*SER_hh_tes!O22/SER_hh_num!O22)</f>
        <v>7439.9603718145281</v>
      </c>
      <c r="P22" s="100">
        <f>IF(SER_hh_tes!P22=0,0,1000000/0.086*SER_hh_tes!P22/SER_hh_num!P22)</f>
        <v>7512.2601886084967</v>
      </c>
      <c r="Q22" s="100">
        <f>IF(SER_hh_tes!Q22=0,0,1000000/0.086*SER_hh_tes!Q22/SER_hh_num!Q22)</f>
        <v>7622.3554526695871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7272.3398576863729</v>
      </c>
      <c r="C23" s="100">
        <f>IF(SER_hh_tes!C23=0,0,1000000/0.086*SER_hh_tes!C23/SER_hh_num!C23)</f>
        <v>7283.1000862246183</v>
      </c>
      <c r="D23" s="100">
        <f>IF(SER_hh_tes!D23=0,0,1000000/0.086*SER_hh_tes!D23/SER_hh_num!D23)</f>
        <v>7318.8336052014538</v>
      </c>
      <c r="E23" s="100">
        <f>IF(SER_hh_tes!E23=0,0,1000000/0.086*SER_hh_tes!E23/SER_hh_num!E23)</f>
        <v>7341.9740565784095</v>
      </c>
      <c r="F23" s="100">
        <f>IF(SER_hh_tes!F23=0,0,1000000/0.086*SER_hh_tes!F23/SER_hh_num!F23)</f>
        <v>7171.7488798758195</v>
      </c>
      <c r="G23" s="100">
        <f>IF(SER_hh_tes!G23=0,0,1000000/0.086*SER_hh_tes!G23/SER_hh_num!G23)</f>
        <v>7209.793885035454</v>
      </c>
      <c r="H23" s="100">
        <f>IF(SER_hh_tes!H23=0,0,1000000/0.086*SER_hh_tes!H23/SER_hh_num!H23)</f>
        <v>7208.8661250297937</v>
      </c>
      <c r="I23" s="100">
        <f>IF(SER_hh_tes!I23=0,0,1000000/0.086*SER_hh_tes!I23/SER_hh_num!I23)</f>
        <v>7148.9862731263065</v>
      </c>
      <c r="J23" s="100">
        <f>IF(SER_hh_tes!J23=0,0,1000000/0.086*SER_hh_tes!J23/SER_hh_num!J23)</f>
        <v>7165.3354469086662</v>
      </c>
      <c r="K23" s="100">
        <f>IF(SER_hh_tes!K23=0,0,1000000/0.086*SER_hh_tes!K23/SER_hh_num!K23)</f>
        <v>7050.1739111419811</v>
      </c>
      <c r="L23" s="100">
        <f>IF(SER_hh_tes!L23=0,0,1000000/0.086*SER_hh_tes!L23/SER_hh_num!L23)</f>
        <v>7144.2577950633586</v>
      </c>
      <c r="M23" s="100">
        <f>IF(SER_hh_tes!M23=0,0,1000000/0.086*SER_hh_tes!M23/SER_hh_num!M23)</f>
        <v>7225.3805858166788</v>
      </c>
      <c r="N23" s="100">
        <f>IF(SER_hh_tes!N23=0,0,1000000/0.086*SER_hh_tes!N23/SER_hh_num!N23)</f>
        <v>7370.3391638527091</v>
      </c>
      <c r="O23" s="100">
        <f>IF(SER_hh_tes!O23=0,0,1000000/0.086*SER_hh_tes!O23/SER_hh_num!O23)</f>
        <v>7493.0446358396684</v>
      </c>
      <c r="P23" s="100">
        <f>IF(SER_hh_tes!P23=0,0,1000000/0.086*SER_hh_tes!P23/SER_hh_num!P23)</f>
        <v>7555.7059995235895</v>
      </c>
      <c r="Q23" s="100">
        <f>IF(SER_hh_tes!Q23=0,0,1000000/0.086*SER_hh_tes!Q23/SER_hh_num!Q23)</f>
        <v>7650.21126869409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7272.3398576863747</v>
      </c>
      <c r="C25" s="100">
        <f>IF(SER_hh_tes!C25=0,0,1000000/0.086*SER_hh_tes!C25/SER_hh_num!C25)</f>
        <v>7276.0925743725666</v>
      </c>
      <c r="D25" s="100">
        <f>IF(SER_hh_tes!D25=0,0,1000000/0.086*SER_hh_tes!D25/SER_hh_num!D25)</f>
        <v>7302.562387350943</v>
      </c>
      <c r="E25" s="100">
        <f>IF(SER_hh_tes!E25=0,0,1000000/0.086*SER_hh_tes!E25/SER_hh_num!E25)</f>
        <v>7301.3926704583737</v>
      </c>
      <c r="F25" s="100">
        <f>IF(SER_hh_tes!F25=0,0,1000000/0.086*SER_hh_tes!F25/SER_hh_num!F25)</f>
        <v>7069.0661501438572</v>
      </c>
      <c r="G25" s="100">
        <f>IF(SER_hh_tes!G25=0,0,1000000/0.086*SER_hh_tes!G25/SER_hh_num!G25)</f>
        <v>7096.2754041033795</v>
      </c>
      <c r="H25" s="100">
        <f>IF(SER_hh_tes!H25=0,0,1000000/0.086*SER_hh_tes!H25/SER_hh_num!H25)</f>
        <v>7113.2264032495459</v>
      </c>
      <c r="I25" s="100">
        <f>IF(SER_hh_tes!I25=0,0,1000000/0.086*SER_hh_tes!I25/SER_hh_num!I25)</f>
        <v>7161.3834036848148</v>
      </c>
      <c r="J25" s="100">
        <f>IF(SER_hh_tes!J25=0,0,1000000/0.086*SER_hh_tes!J25/SER_hh_num!J25)</f>
        <v>7225.2936761014653</v>
      </c>
      <c r="K25" s="100">
        <f>IF(SER_hh_tes!K25=0,0,1000000/0.086*SER_hh_tes!K25/SER_hh_num!K25)</f>
        <v>7110.333344414159</v>
      </c>
      <c r="L25" s="100">
        <f>IF(SER_hh_tes!L25=0,0,1000000/0.086*SER_hh_tes!L25/SER_hh_num!L25)</f>
        <v>7213.0451571681797</v>
      </c>
      <c r="M25" s="100">
        <f>IF(SER_hh_tes!M25=0,0,1000000/0.086*SER_hh_tes!M25/SER_hh_num!M25)</f>
        <v>8781.3642749681676</v>
      </c>
      <c r="N25" s="100">
        <f>IF(SER_hh_tes!N25=0,0,1000000/0.086*SER_hh_tes!N25/SER_hh_num!N25)</f>
        <v>5777.5250881142974</v>
      </c>
      <c r="O25" s="100">
        <f>IF(SER_hh_tes!O25=0,0,1000000/0.086*SER_hh_tes!O25/SER_hh_num!O25)</f>
        <v>7670.853300464777</v>
      </c>
      <c r="P25" s="100">
        <f>IF(SER_hh_tes!P25=0,0,1000000/0.086*SER_hh_tes!P25/SER_hh_num!P25)</f>
        <v>7724.1432675901569</v>
      </c>
      <c r="Q25" s="100">
        <f>IF(SER_hh_tes!Q25=0,0,1000000/0.086*SER_hh_tes!Q25/SER_hh_num!Q25)</f>
        <v>7809.0464430136653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7268.3764243175838</v>
      </c>
      <c r="C26" s="22">
        <f>IF(SER_hh_tes!C26=0,0,1000000/0.086*SER_hh_tes!C26/SER_hh_num!C26)</f>
        <v>7285.2980079619338</v>
      </c>
      <c r="D26" s="22">
        <f>IF(SER_hh_tes!D26=0,0,1000000/0.086*SER_hh_tes!D26/SER_hh_num!D26)</f>
        <v>7360.9235483242173</v>
      </c>
      <c r="E26" s="22">
        <f>IF(SER_hh_tes!E26=0,0,1000000/0.086*SER_hh_tes!E26/SER_hh_num!E26)</f>
        <v>7447.339623019041</v>
      </c>
      <c r="F26" s="22">
        <f>IF(SER_hh_tes!F26=0,0,1000000/0.086*SER_hh_tes!F26/SER_hh_num!F26)</f>
        <v>7047.5259850365765</v>
      </c>
      <c r="G26" s="22">
        <f>IF(SER_hh_tes!G26=0,0,1000000/0.086*SER_hh_tes!G26/SER_hh_num!G26)</f>
        <v>7153.5102741674918</v>
      </c>
      <c r="H26" s="22">
        <f>IF(SER_hh_tes!H26=0,0,1000000/0.086*SER_hh_tes!H26/SER_hh_num!H26)</f>
        <v>7359.0490174243851</v>
      </c>
      <c r="I26" s="22">
        <f>IF(SER_hh_tes!I26=0,0,1000000/0.086*SER_hh_tes!I26/SER_hh_num!I26)</f>
        <v>7315.5743774537241</v>
      </c>
      <c r="J26" s="22">
        <f>IF(SER_hh_tes!J26=0,0,1000000/0.086*SER_hh_tes!J26/SER_hh_num!J26)</f>
        <v>7343.3186917556523</v>
      </c>
      <c r="K26" s="22">
        <f>IF(SER_hh_tes!K26=0,0,1000000/0.086*SER_hh_tes!K26/SER_hh_num!K26)</f>
        <v>7217.5234141089941</v>
      </c>
      <c r="L26" s="22">
        <f>IF(SER_hh_tes!L26=0,0,1000000/0.086*SER_hh_tes!L26/SER_hh_num!L26)</f>
        <v>7320.616128964356</v>
      </c>
      <c r="M26" s="22">
        <f>IF(SER_hh_tes!M26=0,0,1000000/0.086*SER_hh_tes!M26/SER_hh_num!M26)</f>
        <v>7250.3136944348616</v>
      </c>
      <c r="N26" s="22">
        <f>IF(SER_hh_tes!N26=0,0,1000000/0.086*SER_hh_tes!N26/SER_hh_num!N26)</f>
        <v>7613.3943757254283</v>
      </c>
      <c r="O26" s="22">
        <f>IF(SER_hh_tes!O26=0,0,1000000/0.086*SER_hh_tes!O26/SER_hh_num!O26)</f>
        <v>7595.9349255450697</v>
      </c>
      <c r="P26" s="22">
        <f>IF(SER_hh_tes!P26=0,0,1000000/0.086*SER_hh_tes!P26/SER_hh_num!P26)</f>
        <v>7717.8824890466058</v>
      </c>
      <c r="Q26" s="22">
        <f>IF(SER_hh_tes!Q26=0,0,1000000/0.086*SER_hh_tes!Q26/SER_hh_num!Q26)</f>
        <v>7928.821118800749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19.169881293317136</v>
      </c>
      <c r="C27" s="116">
        <f>IF(SER_hh_tes!C27=0,0,1000000/0.086*SER_hh_tes!C27/SER_hh_num!C19)</f>
        <v>6.4040270607048164</v>
      </c>
      <c r="D27" s="116">
        <f>IF(SER_hh_tes!D27=0,0,1000000/0.086*SER_hh_tes!D27/SER_hh_num!D19)</f>
        <v>6.5835680111291275</v>
      </c>
      <c r="E27" s="116">
        <f>IF(SER_hh_tes!E27=0,0,1000000/0.086*SER_hh_tes!E27/SER_hh_num!E19)</f>
        <v>9.7657789809549591</v>
      </c>
      <c r="F27" s="116">
        <f>IF(SER_hh_tes!F27=0,0,1000000/0.086*SER_hh_tes!F27/SER_hh_num!F19)</f>
        <v>9.8958379372826801</v>
      </c>
      <c r="G27" s="116">
        <f>IF(SER_hh_tes!G27=0,0,1000000/0.086*SER_hh_tes!G27/SER_hh_num!G19)</f>
        <v>9.691095634459149</v>
      </c>
      <c r="H27" s="116">
        <f>IF(SER_hh_tes!H27=0,0,1000000/0.086*SER_hh_tes!H27/SER_hh_num!H19)</f>
        <v>12.217677553815628</v>
      </c>
      <c r="I27" s="116">
        <f>IF(SER_hh_tes!I27=0,0,1000000/0.086*SER_hh_tes!I27/SER_hh_num!I19)</f>
        <v>14.915194843732731</v>
      </c>
      <c r="J27" s="116">
        <f>IF(SER_hh_tes!J27=0,0,1000000/0.086*SER_hh_tes!J27/SER_hh_num!J19)</f>
        <v>21.205808477458422</v>
      </c>
      <c r="K27" s="116">
        <f>IF(SER_hh_tes!K27=0,0,1000000/0.086*SER_hh_tes!K27/SER_hh_num!K19)</f>
        <v>44.350785247624586</v>
      </c>
      <c r="L27" s="116">
        <f>IF(SER_hh_tes!L27=0,0,1000000/0.086*SER_hh_tes!L27/SER_hh_num!L19)</f>
        <v>25.594564816720453</v>
      </c>
      <c r="M27" s="116">
        <f>IF(SER_hh_tes!M27=0,0,1000000/0.086*SER_hh_tes!M27/SER_hh_num!M19)</f>
        <v>30.641156891155269</v>
      </c>
      <c r="N27" s="116">
        <f>IF(SER_hh_tes!N27=0,0,1000000/0.086*SER_hh_tes!N27/SER_hh_num!N19)</f>
        <v>22.987918901919038</v>
      </c>
      <c r="O27" s="116">
        <f>IF(SER_hh_tes!O27=0,0,1000000/0.086*SER_hh_tes!O27/SER_hh_num!O19)</f>
        <v>21.503638394362184</v>
      </c>
      <c r="P27" s="116">
        <f>IF(SER_hh_tes!P27=0,0,1000000/0.086*SER_hh_tes!P27/SER_hh_num!P19)</f>
        <v>22.692604565551438</v>
      </c>
      <c r="Q27" s="116">
        <f>IF(SER_hh_tes!Q27=0,0,1000000/0.086*SER_hh_tes!Q27/SER_hh_num!Q19)</f>
        <v>23.946947380387748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4867.0827507681415</v>
      </c>
      <c r="C28" s="117">
        <f>IF(SER_hh_tes!C27=0,0,1000000/0.086*SER_hh_tes!C27/SER_hh_num!C27)</f>
        <v>1594.2217177314476</v>
      </c>
      <c r="D28" s="117">
        <f>IF(SER_hh_tes!D27=0,0,1000000/0.086*SER_hh_tes!D27/SER_hh_num!D27)</f>
        <v>1619.0851336795436</v>
      </c>
      <c r="E28" s="117">
        <f>IF(SER_hh_tes!E27=0,0,1000000/0.086*SER_hh_tes!E27/SER_hh_num!E27)</f>
        <v>2382.4154097615201</v>
      </c>
      <c r="F28" s="117">
        <f>IF(SER_hh_tes!F27=0,0,1000000/0.086*SER_hh_tes!F27/SER_hh_num!F27)</f>
        <v>2321.167114091756</v>
      </c>
      <c r="G28" s="117">
        <f>IF(SER_hh_tes!G27=0,0,1000000/0.086*SER_hh_tes!G27/SER_hh_num!G27)</f>
        <v>2213.6265438192572</v>
      </c>
      <c r="H28" s="117">
        <f>IF(SER_hh_tes!H27=0,0,1000000/0.086*SER_hh_tes!H27/SER_hh_num!H27)</f>
        <v>2733.7321840702093</v>
      </c>
      <c r="I28" s="117">
        <f>IF(SER_hh_tes!I27=0,0,1000000/0.086*SER_hh_tes!I27/SER_hh_num!I27)</f>
        <v>2730.0979032503142</v>
      </c>
      <c r="J28" s="117">
        <f>IF(SER_hh_tes!J27=0,0,1000000/0.086*SER_hh_tes!J27/SER_hh_num!J27)</f>
        <v>2752.8076082010475</v>
      </c>
      <c r="K28" s="117">
        <f>IF(SER_hh_tes!K27=0,0,1000000/0.086*SER_hh_tes!K27/SER_hh_num!K27)</f>
        <v>4388.6973991932555</v>
      </c>
      <c r="L28" s="117">
        <f>IF(SER_hh_tes!L27=0,0,1000000/0.086*SER_hh_tes!L27/SER_hh_num!L27)</f>
        <v>2539.9972896146851</v>
      </c>
      <c r="M28" s="117">
        <f>IF(SER_hh_tes!M27=0,0,1000000/0.086*SER_hh_tes!M27/SER_hh_num!M27)</f>
        <v>3085.1319921128802</v>
      </c>
      <c r="N28" s="117">
        <f>IF(SER_hh_tes!N27=0,0,1000000/0.086*SER_hh_tes!N27/SER_hh_num!N27)</f>
        <v>2284.6986433144652</v>
      </c>
      <c r="O28" s="117">
        <f>IF(SER_hh_tes!O27=0,0,1000000/0.086*SER_hh_tes!O27/SER_hh_num!O27)</f>
        <v>2118.6201401142207</v>
      </c>
      <c r="P28" s="117">
        <f>IF(SER_hh_tes!P27=0,0,1000000/0.086*SER_hh_tes!P27/SER_hh_num!P27)</f>
        <v>2246.2075853372526</v>
      </c>
      <c r="Q28" s="117">
        <f>IF(SER_hh_tes!Q27=0,0,1000000/0.086*SER_hh_tes!Q27/SER_hh_num!Q27)</f>
        <v>2348.9548655877561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5922.6332206324305</v>
      </c>
      <c r="C29" s="101">
        <f>IF(SER_hh_tes!C29=0,0,1000000/0.086*SER_hh_tes!C29/SER_hh_num!C29)</f>
        <v>5922.5342681728835</v>
      </c>
      <c r="D29" s="101">
        <f>IF(SER_hh_tes!D29=0,0,1000000/0.086*SER_hh_tes!D29/SER_hh_num!D29)</f>
        <v>5987.4283992802011</v>
      </c>
      <c r="E29" s="101">
        <f>IF(SER_hh_tes!E29=0,0,1000000/0.086*SER_hh_tes!E29/SER_hh_num!E29)</f>
        <v>6013.4733979960638</v>
      </c>
      <c r="F29" s="101">
        <f>IF(SER_hh_tes!F29=0,0,1000000/0.086*SER_hh_tes!F29/SER_hh_num!F29)</f>
        <v>6042.9748526952817</v>
      </c>
      <c r="G29" s="101">
        <f>IF(SER_hh_tes!G29=0,0,1000000/0.086*SER_hh_tes!G29/SER_hh_num!G29)</f>
        <v>6059.0721958949252</v>
      </c>
      <c r="H29" s="101">
        <f>IF(SER_hh_tes!H29=0,0,1000000/0.086*SER_hh_tes!H29/SER_hh_num!H29)</f>
        <v>6042.3091481056308</v>
      </c>
      <c r="I29" s="101">
        <f>IF(SER_hh_tes!I29=0,0,1000000/0.086*SER_hh_tes!I29/SER_hh_num!I29)</f>
        <v>6148.4250857753104</v>
      </c>
      <c r="J29" s="101">
        <f>IF(SER_hh_tes!J29=0,0,1000000/0.086*SER_hh_tes!J29/SER_hh_num!J29)</f>
        <v>6154.7141644786452</v>
      </c>
      <c r="K29" s="101">
        <f>IF(SER_hh_tes!K29=0,0,1000000/0.086*SER_hh_tes!K29/SER_hh_num!K29)</f>
        <v>6165.1113880782004</v>
      </c>
      <c r="L29" s="101">
        <f>IF(SER_hh_tes!L29=0,0,1000000/0.086*SER_hh_tes!L29/SER_hh_num!L29)</f>
        <v>6206.8914533863699</v>
      </c>
      <c r="M29" s="101">
        <f>IF(SER_hh_tes!M29=0,0,1000000/0.086*SER_hh_tes!M29/SER_hh_num!M29)</f>
        <v>6282.2503760127702</v>
      </c>
      <c r="N29" s="101">
        <f>IF(SER_hh_tes!N29=0,0,1000000/0.086*SER_hh_tes!N29/SER_hh_num!N29)</f>
        <v>6340.9186286478161</v>
      </c>
      <c r="O29" s="101">
        <f>IF(SER_hh_tes!O29=0,0,1000000/0.086*SER_hh_tes!O29/SER_hh_num!O29)</f>
        <v>6382.0228562605826</v>
      </c>
      <c r="P29" s="101">
        <f>IF(SER_hh_tes!P29=0,0,1000000/0.086*SER_hh_tes!P29/SER_hh_num!P29)</f>
        <v>6518.1180262415</v>
      </c>
      <c r="Q29" s="101">
        <f>IF(SER_hh_tes!Q29=0,0,1000000/0.086*SER_hh_tes!Q29/SER_hh_num!Q29)</f>
        <v>6639.6853472245903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5924.0749869713263</v>
      </c>
      <c r="C30" s="100">
        <f>IF(SER_hh_tes!C30=0,0,1000000/0.086*SER_hh_tes!C30/SER_hh_num!C30)</f>
        <v>5918.4975983623026</v>
      </c>
      <c r="D30" s="100">
        <f>IF(SER_hh_tes!D30=0,0,1000000/0.086*SER_hh_tes!D30/SER_hh_num!D30)</f>
        <v>5949.9529824050433</v>
      </c>
      <c r="E30" s="100">
        <f>IF(SER_hh_tes!E30=0,0,1000000/0.086*SER_hh_tes!E30/SER_hh_num!E30)</f>
        <v>5578.4523624211015</v>
      </c>
      <c r="F30" s="100">
        <f>IF(SER_hh_tes!F30=0,0,1000000/0.086*SER_hh_tes!F30/SER_hh_num!F30)</f>
        <v>5994.3315028986417</v>
      </c>
      <c r="G30" s="100">
        <f>IF(SER_hh_tes!G30=0,0,1000000/0.086*SER_hh_tes!G30/SER_hh_num!G30)</f>
        <v>5994.9937467703767</v>
      </c>
      <c r="H30" s="100">
        <f>IF(SER_hh_tes!H30=0,0,1000000/0.086*SER_hh_tes!H30/SER_hh_num!H30)</f>
        <v>5967.1403761344354</v>
      </c>
      <c r="I30" s="100">
        <f>IF(SER_hh_tes!I30=0,0,1000000/0.086*SER_hh_tes!I30/SER_hh_num!I30)</f>
        <v>6175.7365411015917</v>
      </c>
      <c r="J30" s="100">
        <f>IF(SER_hh_tes!J30=0,0,1000000/0.086*SER_hh_tes!J30/SER_hh_num!J30)</f>
        <v>6311.1845969460255</v>
      </c>
      <c r="K30" s="100">
        <f>IF(SER_hh_tes!K30=0,0,1000000/0.086*SER_hh_tes!K30/SER_hh_num!K30)</f>
        <v>6336.4077706052904</v>
      </c>
      <c r="L30" s="100">
        <f>IF(SER_hh_tes!L30=0,0,1000000/0.086*SER_hh_tes!L30/SER_hh_num!L30)</f>
        <v>9417.6773513129028</v>
      </c>
      <c r="M30" s="100">
        <f>IF(SER_hh_tes!M30=0,0,1000000/0.086*SER_hh_tes!M30/SER_hh_num!M30)</f>
        <v>6408.7957379268873</v>
      </c>
      <c r="N30" s="100">
        <f>IF(SER_hh_tes!N30=0,0,1000000/0.086*SER_hh_tes!N30/SER_hh_num!N30)</f>
        <v>6454.261835870524</v>
      </c>
      <c r="O30" s="100">
        <f>IF(SER_hh_tes!O30=0,0,1000000/0.086*SER_hh_tes!O30/SER_hh_num!O30)</f>
        <v>6476.0405045551734</v>
      </c>
      <c r="P30" s="100">
        <f>IF(SER_hh_tes!P30=0,0,1000000/0.086*SER_hh_tes!P30/SER_hh_num!P30)</f>
        <v>7177.2116185356563</v>
      </c>
      <c r="Q30" s="100">
        <f>IF(SER_hh_tes!Q30=0,0,1000000/0.086*SER_hh_tes!Q30/SER_hh_num!Q30)</f>
        <v>6564.3808131901524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5924.0749869713263</v>
      </c>
      <c r="C31" s="100">
        <f>IF(SER_hh_tes!C31=0,0,1000000/0.086*SER_hh_tes!C31/SER_hh_num!C31)</f>
        <v>5928.7436860101761</v>
      </c>
      <c r="D31" s="100">
        <f>IF(SER_hh_tes!D31=0,0,1000000/0.086*SER_hh_tes!D31/SER_hh_num!D31)</f>
        <v>5979.2486048651508</v>
      </c>
      <c r="E31" s="100">
        <f>IF(SER_hh_tes!E31=0,0,1000000/0.086*SER_hh_tes!E31/SER_hh_num!E31)</f>
        <v>6004.8002625466943</v>
      </c>
      <c r="F31" s="100">
        <f>IF(SER_hh_tes!F31=0,0,1000000/0.086*SER_hh_tes!F31/SER_hh_num!F31)</f>
        <v>6034.1070860290238</v>
      </c>
      <c r="G31" s="100">
        <f>IF(SER_hh_tes!G31=0,0,1000000/0.086*SER_hh_tes!G31/SER_hh_num!G31)</f>
        <v>6050.9063278282629</v>
      </c>
      <c r="H31" s="100">
        <f>IF(SER_hh_tes!H31=0,0,1000000/0.086*SER_hh_tes!H31/SER_hh_num!H31)</f>
        <v>6023.1530156747713</v>
      </c>
      <c r="I31" s="100">
        <f>IF(SER_hh_tes!I31=0,0,1000000/0.086*SER_hh_tes!I31/SER_hh_num!I31)</f>
        <v>6100.9415327141678</v>
      </c>
      <c r="J31" s="100">
        <f>IF(SER_hh_tes!J31=0,0,1000000/0.086*SER_hh_tes!J31/SER_hh_num!J31)</f>
        <v>6101.5887430536059</v>
      </c>
      <c r="K31" s="100">
        <f>IF(SER_hh_tes!K31=0,0,1000000/0.086*SER_hh_tes!K31/SER_hh_num!K31)</f>
        <v>6119.9014965910701</v>
      </c>
      <c r="L31" s="100">
        <f>IF(SER_hh_tes!L31=0,0,1000000/0.086*SER_hh_tes!L31/SER_hh_num!L31)</f>
        <v>6172.8706583714602</v>
      </c>
      <c r="M31" s="100">
        <f>IF(SER_hh_tes!M31=0,0,1000000/0.086*SER_hh_tes!M31/SER_hh_num!M31)</f>
        <v>6270.9951904689115</v>
      </c>
      <c r="N31" s="100">
        <f>IF(SER_hh_tes!N31=0,0,1000000/0.086*SER_hh_tes!N31/SER_hh_num!N31)</f>
        <v>6352.3604051699222</v>
      </c>
      <c r="O31" s="100">
        <f>IF(SER_hh_tes!O31=0,0,1000000/0.086*SER_hh_tes!O31/SER_hh_num!O31)</f>
        <v>6418.6073686300515</v>
      </c>
      <c r="P31" s="100">
        <f>IF(SER_hh_tes!P31=0,0,1000000/0.086*SER_hh_tes!P31/SER_hh_num!P31)</f>
        <v>6487.5325772870583</v>
      </c>
      <c r="Q31" s="100">
        <f>IF(SER_hh_tes!Q31=0,0,1000000/0.086*SER_hh_tes!Q31/SER_hh_num!Q31)</f>
        <v>6571.2661372156481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6382.3809079799685</v>
      </c>
      <c r="K32" s="100">
        <f>IF(SER_hh_tes!K32=0,0,1000000/0.086*SER_hh_tes!K32/SER_hh_num!K32)</f>
        <v>6351.5041638217235</v>
      </c>
      <c r="L32" s="100">
        <f>IF(SER_hh_tes!L32=0,0,1000000/0.086*SER_hh_tes!L32/SER_hh_num!L32)</f>
        <v>6342.1073880765452</v>
      </c>
      <c r="M32" s="100">
        <f>IF(SER_hh_tes!M32=0,0,1000000/0.086*SER_hh_tes!M32/SER_hh_num!M32)</f>
        <v>6390.9424964511163</v>
      </c>
      <c r="N32" s="100">
        <f>IF(SER_hh_tes!N32=0,0,1000000/0.086*SER_hh_tes!N32/SER_hh_num!N32)</f>
        <v>6428.003728270789</v>
      </c>
      <c r="O32" s="100">
        <f>IF(SER_hh_tes!O32=0,0,1000000/0.086*SER_hh_tes!O32/SER_hh_num!O32)</f>
        <v>6450.798420394246</v>
      </c>
      <c r="P32" s="100">
        <f>IF(SER_hh_tes!P32=0,0,1000000/0.086*SER_hh_tes!P32/SER_hh_num!P32)</f>
        <v>6487.8689267947957</v>
      </c>
      <c r="Q32" s="100">
        <f>IF(SER_hh_tes!Q32=0,0,1000000/0.086*SER_hh_tes!Q32/SER_hh_num!Q32)</f>
        <v>6534.8211361865915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5918.9372792176418</v>
      </c>
      <c r="C33" s="18">
        <f>IF(SER_hh_tes!C33=0,0,1000000/0.086*SER_hh_tes!C33/SER_hh_num!C33)</f>
        <v>5912.232709009425</v>
      </c>
      <c r="D33" s="18">
        <f>IF(SER_hh_tes!D33=0,0,1000000/0.086*SER_hh_tes!D33/SER_hh_num!D33)</f>
        <v>6013.4544066178069</v>
      </c>
      <c r="E33" s="18">
        <f>IF(SER_hh_tes!E33=0,0,1000000/0.086*SER_hh_tes!E33/SER_hh_num!E33)</f>
        <v>6134.2201442584064</v>
      </c>
      <c r="F33" s="18">
        <f>IF(SER_hh_tes!F33=0,0,1000000/0.086*SER_hh_tes!F33/SER_hh_num!F33)</f>
        <v>6067.3484789248514</v>
      </c>
      <c r="G33" s="18">
        <f>IF(SER_hh_tes!G33=0,0,1000000/0.086*SER_hh_tes!G33/SER_hh_num!G33)</f>
        <v>6081.7618124909959</v>
      </c>
      <c r="H33" s="18">
        <f>IF(SER_hh_tes!H33=0,0,1000000/0.086*SER_hh_tes!H33/SER_hh_num!H33)</f>
        <v>6074.6580528258601</v>
      </c>
      <c r="I33" s="18">
        <f>IF(SER_hh_tes!I33=0,0,1000000/0.086*SER_hh_tes!I33/SER_hh_num!I33)</f>
        <v>6188.3208465726329</v>
      </c>
      <c r="J33" s="18">
        <f>IF(SER_hh_tes!J33=0,0,1000000/0.086*SER_hh_tes!J33/SER_hh_num!J33)</f>
        <v>6167.0836177683786</v>
      </c>
      <c r="K33" s="18">
        <f>IF(SER_hh_tes!K33=0,0,1000000/0.086*SER_hh_tes!K33/SER_hh_num!K33)</f>
        <v>6157.7386831955537</v>
      </c>
      <c r="L33" s="18">
        <f>IF(SER_hh_tes!L33=0,0,1000000/0.086*SER_hh_tes!L33/SER_hh_num!L33)</f>
        <v>5276.7445656059872</v>
      </c>
      <c r="M33" s="18">
        <f>IF(SER_hh_tes!M33=0,0,1000000/0.086*SER_hh_tes!M33/SER_hh_num!M33)</f>
        <v>6263.6631184402704</v>
      </c>
      <c r="N33" s="18">
        <f>IF(SER_hh_tes!N33=0,0,1000000/0.086*SER_hh_tes!N33/SER_hh_num!N33)</f>
        <v>6314.9251574373138</v>
      </c>
      <c r="O33" s="18">
        <f>IF(SER_hh_tes!O33=0,0,1000000/0.086*SER_hh_tes!O33/SER_hh_num!O33)</f>
        <v>6336.0107017495993</v>
      </c>
      <c r="P33" s="18">
        <f>IF(SER_hh_tes!P33=0,0,1000000/0.086*SER_hh_tes!P33/SER_hh_num!P33)</f>
        <v>6449.1807399565841</v>
      </c>
      <c r="Q33" s="18">
        <f>IF(SER_hh_tes!Q33=0,0,1000000/0.086*SER_hh_tes!Q33/SER_hh_num!Q33)</f>
        <v>6711.7736714117573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18843.325894081863</v>
      </c>
      <c r="C3" s="106">
        <f>IF(SER_hh_emi!C3=0,0,1000000*SER_hh_emi!C3/SER_hh_num!C3)</f>
        <v>19524.113455040977</v>
      </c>
      <c r="D3" s="106">
        <f>IF(SER_hh_emi!D3=0,0,1000000*SER_hh_emi!D3/SER_hh_num!D3)</f>
        <v>20654.045412829582</v>
      </c>
      <c r="E3" s="106">
        <f>IF(SER_hh_emi!E3=0,0,1000000*SER_hh_emi!E3/SER_hh_num!E3)</f>
        <v>22107.155429850551</v>
      </c>
      <c r="F3" s="106">
        <f>IF(SER_hh_emi!F3=0,0,1000000*SER_hh_emi!F3/SER_hh_num!F3)</f>
        <v>22180.629050613352</v>
      </c>
      <c r="G3" s="106">
        <f>IF(SER_hh_emi!G3=0,0,1000000*SER_hh_emi!G3/SER_hh_num!G3)</f>
        <v>21776.154343127539</v>
      </c>
      <c r="H3" s="106">
        <f>IF(SER_hh_emi!H3=0,0,1000000*SER_hh_emi!H3/SER_hh_num!H3)</f>
        <v>19384.830542039166</v>
      </c>
      <c r="I3" s="106">
        <f>IF(SER_hh_emi!I3=0,0,1000000*SER_hh_emi!I3/SER_hh_num!I3)</f>
        <v>15667.21128650876</v>
      </c>
      <c r="J3" s="106">
        <f>IF(SER_hh_emi!J3=0,0,1000000*SER_hh_emi!J3/SER_hh_num!J3)</f>
        <v>19057.837143255874</v>
      </c>
      <c r="K3" s="106">
        <f>IF(SER_hh_emi!K3=0,0,1000000*SER_hh_emi!K3/SER_hh_num!K3)</f>
        <v>17730.315912171343</v>
      </c>
      <c r="L3" s="106">
        <f>IF(SER_hh_emi!L3=0,0,1000000*SER_hh_emi!L3/SER_hh_num!L3)</f>
        <v>19663.513126491584</v>
      </c>
      <c r="M3" s="106">
        <f>IF(SER_hh_emi!M3=0,0,1000000*SER_hh_emi!M3/SER_hh_num!M3)</f>
        <v>15892.114141416496</v>
      </c>
      <c r="N3" s="106">
        <f>IF(SER_hh_emi!N3=0,0,1000000*SER_hh_emi!N3/SER_hh_num!N3)</f>
        <v>16216.599426401592</v>
      </c>
      <c r="O3" s="106">
        <f>IF(SER_hh_emi!O3=0,0,1000000*SER_hh_emi!O3/SER_hh_num!O3)</f>
        <v>18047.06565544174</v>
      </c>
      <c r="P3" s="106">
        <f>IF(SER_hh_emi!P3=0,0,1000000*SER_hh_emi!P3/SER_hh_num!P3)</f>
        <v>14124.90303240789</v>
      </c>
      <c r="Q3" s="106">
        <f>IF(SER_hh_emi!Q3=0,0,1000000*SER_hh_emi!Q3/SER_hh_num!Q3)</f>
        <v>16012.2374115693</v>
      </c>
    </row>
    <row r="4" spans="1:17" ht="12.95" customHeight="1" x14ac:dyDescent="0.25">
      <c r="A4" s="90" t="s">
        <v>44</v>
      </c>
      <c r="B4" s="101">
        <f>IF(SER_hh_emi!B4=0,0,1000000*SER_hh_emi!B4/SER_hh_num!B4)</f>
        <v>14836.834752800563</v>
      </c>
      <c r="C4" s="101">
        <f>IF(SER_hh_emi!C4=0,0,1000000*SER_hh_emi!C4/SER_hh_num!C4)</f>
        <v>15532.123473185993</v>
      </c>
      <c r="D4" s="101">
        <f>IF(SER_hh_emi!D4=0,0,1000000*SER_hh_emi!D4/SER_hh_num!D4)</f>
        <v>16930.138020636579</v>
      </c>
      <c r="E4" s="101">
        <f>IF(SER_hh_emi!E4=0,0,1000000*SER_hh_emi!E4/SER_hh_num!E4)</f>
        <v>18473.643608215196</v>
      </c>
      <c r="F4" s="101">
        <f>IF(SER_hh_emi!F4=0,0,1000000*SER_hh_emi!F4/SER_hh_num!F4)</f>
        <v>18383.415191847354</v>
      </c>
      <c r="G4" s="101">
        <f>IF(SER_hh_emi!G4=0,0,1000000*SER_hh_emi!G4/SER_hh_num!G4)</f>
        <v>18069.084170854207</v>
      </c>
      <c r="H4" s="101">
        <f>IF(SER_hh_emi!H4=0,0,1000000*SER_hh_emi!H4/SER_hh_num!H4)</f>
        <v>16015.892061646357</v>
      </c>
      <c r="I4" s="101">
        <f>IF(SER_hh_emi!I4=0,0,1000000*SER_hh_emi!I4/SER_hh_num!I4)</f>
        <v>12531.528848974336</v>
      </c>
      <c r="J4" s="101">
        <f>IF(SER_hh_emi!J4=0,0,1000000*SER_hh_emi!J4/SER_hh_num!J4)</f>
        <v>15888.392133763</v>
      </c>
      <c r="K4" s="101">
        <f>IF(SER_hh_emi!K4=0,0,1000000*SER_hh_emi!K4/SER_hh_num!K4)</f>
        <v>14545.682364951948</v>
      </c>
      <c r="L4" s="101">
        <f>IF(SER_hh_emi!L4=0,0,1000000*SER_hh_emi!L4/SER_hh_num!L4)</f>
        <v>16339.716157217308</v>
      </c>
      <c r="M4" s="101">
        <f>IF(SER_hh_emi!M4=0,0,1000000*SER_hh_emi!M4/SER_hh_num!M4)</f>
        <v>12838.171364361411</v>
      </c>
      <c r="N4" s="101">
        <f>IF(SER_hh_emi!N4=0,0,1000000*SER_hh_emi!N4/SER_hh_num!N4)</f>
        <v>13260.233555125689</v>
      </c>
      <c r="O4" s="101">
        <f>IF(SER_hh_emi!O4=0,0,1000000*SER_hh_emi!O4/SER_hh_num!O4)</f>
        <v>15087.899295581057</v>
      </c>
      <c r="P4" s="101">
        <f>IF(SER_hh_emi!P4=0,0,1000000*SER_hh_emi!P4/SER_hh_num!P4)</f>
        <v>11160.938114915662</v>
      </c>
      <c r="Q4" s="101">
        <f>IF(SER_hh_emi!Q4=0,0,1000000*SER_hh_emi!Q4/SER_hh_num!Q4)</f>
        <v>13068.028058003798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20839.873206273103</v>
      </c>
      <c r="C7" s="100">
        <f>IF(SER_hh_emi!C7=0,0,1000000*SER_hh_emi!C7/SER_hh_num!C7)</f>
        <v>21472.520214757322</v>
      </c>
      <c r="D7" s="100">
        <f>IF(SER_hh_emi!D7=0,0,1000000*SER_hh_emi!D7/SER_hh_num!D7)</f>
        <v>21178.744901097212</v>
      </c>
      <c r="E7" s="100">
        <f>IF(SER_hh_emi!E7=0,0,1000000*SER_hh_emi!E7/SER_hh_num!E7)</f>
        <v>22903.621406190523</v>
      </c>
      <c r="F7" s="100">
        <f>IF(SER_hh_emi!F7=0,0,1000000*SER_hh_emi!F7/SER_hh_num!F7)</f>
        <v>22628.475158892579</v>
      </c>
      <c r="G7" s="100">
        <f>IF(SER_hh_emi!G7=0,0,1000000*SER_hh_emi!G7/SER_hh_num!G7)</f>
        <v>22182.037279521664</v>
      </c>
      <c r="H7" s="100">
        <f>IF(SER_hh_emi!H7=0,0,1000000*SER_hh_emi!H7/SER_hh_num!H7)</f>
        <v>22850.440726694171</v>
      </c>
      <c r="I7" s="100">
        <f>IF(SER_hh_emi!I7=0,0,1000000*SER_hh_emi!I7/SER_hh_num!I7)</f>
        <v>18950.502211243238</v>
      </c>
      <c r="J7" s="100">
        <f>IF(SER_hh_emi!J7=0,0,1000000*SER_hh_emi!J7/SER_hh_num!J7)</f>
        <v>25012.885596103333</v>
      </c>
      <c r="K7" s="100">
        <f>IF(SER_hh_emi!K7=0,0,1000000*SER_hh_emi!K7/SER_hh_num!K7)</f>
        <v>24346.121587346679</v>
      </c>
      <c r="L7" s="100">
        <f>IF(SER_hh_emi!L7=0,0,1000000*SER_hh_emi!L7/SER_hh_num!L7)</f>
        <v>26932.472144920099</v>
      </c>
      <c r="M7" s="100">
        <f>IF(SER_hh_emi!M7=0,0,1000000*SER_hh_emi!M7/SER_hh_num!M7)</f>
        <v>21730.19142402754</v>
      </c>
      <c r="N7" s="100">
        <f>IF(SER_hh_emi!N7=0,0,1000000*SER_hh_emi!N7/SER_hh_num!N7)</f>
        <v>22198.632706585926</v>
      </c>
      <c r="O7" s="100">
        <f>IF(SER_hh_emi!O7=0,0,1000000*SER_hh_emi!O7/SER_hh_num!O7)</f>
        <v>25056.224589992602</v>
      </c>
      <c r="P7" s="100">
        <f>IF(SER_hh_emi!P7=0,0,1000000*SER_hh_emi!P7/SER_hh_num!P7)</f>
        <v>19672.004204916717</v>
      </c>
      <c r="Q7" s="100">
        <f>IF(SER_hh_emi!Q7=0,0,1000000*SER_hh_emi!Q7/SER_hh_num!Q7)</f>
        <v>22624.001734710568</v>
      </c>
    </row>
    <row r="8" spans="1:17" ht="12" customHeight="1" x14ac:dyDescent="0.25">
      <c r="A8" s="88" t="s">
        <v>101</v>
      </c>
      <c r="B8" s="100">
        <f>IF(SER_hh_emi!B8=0,0,1000000*SER_hh_emi!B8/SER_hh_num!B8)</f>
        <v>9728.8061906028688</v>
      </c>
      <c r="C8" s="100">
        <f>IF(SER_hh_emi!C8=0,0,1000000*SER_hh_emi!C8/SER_hh_num!C8)</f>
        <v>10272.051199082925</v>
      </c>
      <c r="D8" s="100">
        <f>IF(SER_hh_emi!D8=0,0,1000000*SER_hh_emi!D8/SER_hh_num!D8)</f>
        <v>9985.0441739824382</v>
      </c>
      <c r="E8" s="100">
        <f>IF(SER_hh_emi!E8=0,0,1000000*SER_hh_emi!E8/SER_hh_num!E8)</f>
        <v>10623.88191511629</v>
      </c>
      <c r="F8" s="100">
        <f>IF(SER_hh_emi!F8=0,0,1000000*SER_hh_emi!F8/SER_hh_num!F8)</f>
        <v>10874.406099990067</v>
      </c>
      <c r="G8" s="100">
        <f>IF(SER_hh_emi!G8=0,0,1000000*SER_hh_emi!G8/SER_hh_num!G8)</f>
        <v>10469.013560745067</v>
      </c>
      <c r="H8" s="100">
        <f>IF(SER_hh_emi!H8=0,0,1000000*SER_hh_emi!H8/SER_hh_num!H8)</f>
        <v>10871.030956648843</v>
      </c>
      <c r="I8" s="100">
        <f>IF(SER_hh_emi!I8=0,0,1000000*SER_hh_emi!I8/SER_hh_num!I8)</f>
        <v>8861.5659768216792</v>
      </c>
      <c r="J8" s="100">
        <f>IF(SER_hh_emi!J8=0,0,1000000*SER_hh_emi!J8/SER_hh_num!J8)</f>
        <v>11819.237334156673</v>
      </c>
      <c r="K8" s="100">
        <f>IF(SER_hh_emi!K8=0,0,1000000*SER_hh_emi!K8/SER_hh_num!K8)</f>
        <v>11496.998850683207</v>
      </c>
      <c r="L8" s="100">
        <f>IF(SER_hh_emi!L8=0,0,1000000*SER_hh_emi!L8/SER_hh_num!L8)</f>
        <v>12723.228729571261</v>
      </c>
      <c r="M8" s="100">
        <f>IF(SER_hh_emi!M8=0,0,1000000*SER_hh_emi!M8/SER_hh_num!M8)</f>
        <v>10242.753249528481</v>
      </c>
      <c r="N8" s="100">
        <f>IF(SER_hh_emi!N8=0,0,1000000*SER_hh_emi!N8/SER_hh_num!N8)</f>
        <v>10405.095728761986</v>
      </c>
      <c r="O8" s="100">
        <f>IF(SER_hh_emi!O8=0,0,1000000*SER_hh_emi!O8/SER_hh_num!O8)</f>
        <v>11742.226449790618</v>
      </c>
      <c r="P8" s="100">
        <f>IF(SER_hh_emi!P8=0,0,1000000*SER_hh_emi!P8/SER_hh_num!P8)</f>
        <v>9147.9915616375893</v>
      </c>
      <c r="Q8" s="100">
        <f>IF(SER_hh_emi!Q8=0,0,1000000*SER_hh_emi!Q8/SER_hh_num!Q8)</f>
        <v>10491.6244494039</v>
      </c>
    </row>
    <row r="9" spans="1:17" ht="12" customHeight="1" x14ac:dyDescent="0.25">
      <c r="A9" s="88" t="s">
        <v>106</v>
      </c>
      <c r="B9" s="100">
        <f>IF(SER_hh_emi!B9=0,0,1000000*SER_hh_emi!B9/SER_hh_num!B9)</f>
        <v>14509.057999593197</v>
      </c>
      <c r="C9" s="100">
        <f>IF(SER_hh_emi!C9=0,0,1000000*SER_hh_emi!C9/SER_hh_num!C9)</f>
        <v>15523.963742192602</v>
      </c>
      <c r="D9" s="100">
        <f>IF(SER_hh_emi!D9=0,0,1000000*SER_hh_emi!D9/SER_hh_num!D9)</f>
        <v>14963.266030306606</v>
      </c>
      <c r="E9" s="100">
        <f>IF(SER_hh_emi!E9=0,0,1000000*SER_hh_emi!E9/SER_hh_num!E9)</f>
        <v>15758.033927980205</v>
      </c>
      <c r="F9" s="100">
        <f>IF(SER_hh_emi!F9=0,0,1000000*SER_hh_emi!F9/SER_hh_num!F9)</f>
        <v>15856.718601730594</v>
      </c>
      <c r="G9" s="100">
        <f>IF(SER_hh_emi!G9=0,0,1000000*SER_hh_emi!G9/SER_hh_num!G9)</f>
        <v>15691.749551430663</v>
      </c>
      <c r="H9" s="100">
        <f>IF(SER_hh_emi!H9=0,0,1000000*SER_hh_emi!H9/SER_hh_num!H9)</f>
        <v>16383.645847019685</v>
      </c>
      <c r="I9" s="100">
        <f>IF(SER_hh_emi!I9=0,0,1000000*SER_hh_emi!I9/SER_hh_num!I9)</f>
        <v>13203.009119237457</v>
      </c>
      <c r="J9" s="100">
        <f>IF(SER_hh_emi!J9=0,0,1000000*SER_hh_emi!J9/SER_hh_num!J9)</f>
        <v>17717.298015035321</v>
      </c>
      <c r="K9" s="100">
        <f>IF(SER_hh_emi!K9=0,0,1000000*SER_hh_emi!K9/SER_hh_num!K9)</f>
        <v>17234.255405584248</v>
      </c>
      <c r="L9" s="100">
        <f>IF(SER_hh_emi!L9=0,0,1000000*SER_hh_emi!L9/SER_hh_num!L9)</f>
        <v>19072.40109848911</v>
      </c>
      <c r="M9" s="100">
        <f>IF(SER_hh_emi!M9=0,0,1000000*SER_hh_emi!M9/SER_hh_num!M9)</f>
        <v>15130.087595782928</v>
      </c>
      <c r="N9" s="100">
        <f>IF(SER_hh_emi!N9=0,0,1000000*SER_hh_emi!N9/SER_hh_num!N9)</f>
        <v>15836.82395704227</v>
      </c>
      <c r="O9" s="100">
        <f>IF(SER_hh_emi!O9=0,0,1000000*SER_hh_emi!O9/SER_hh_num!O9)</f>
        <v>17710.996422941585</v>
      </c>
      <c r="P9" s="100">
        <f>IF(SER_hh_emi!P9=0,0,1000000*SER_hh_emi!P9/SER_hh_num!P9)</f>
        <v>13642.75264945154</v>
      </c>
      <c r="Q9" s="100">
        <f>IF(SER_hh_emi!Q9=0,0,1000000*SER_hh_emi!Q9/SER_hh_num!Q9)</f>
        <v>15871.047061612102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54282.664897828567</v>
      </c>
      <c r="G10" s="100">
        <f>IF(SER_hh_emi!G10=0,0,1000000*SER_hh_emi!G10/SER_hh_num!G10)</f>
        <v>53801.455975838238</v>
      </c>
      <c r="H10" s="100">
        <f>IF(SER_hh_emi!H10=0,0,1000000*SER_hh_emi!H10/SER_hh_num!H10)</f>
        <v>52836.762442331295</v>
      </c>
      <c r="I10" s="100">
        <f>IF(SER_hh_emi!I10=0,0,1000000*SER_hh_emi!I10/SER_hh_num!I10)</f>
        <v>35899.52763555228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2.4967759590529224</v>
      </c>
      <c r="C16" s="101">
        <f>IF(SER_hh_emi!C16=0,0,1000000*SER_hh_emi!C16/SER_hh_num!C16)</f>
        <v>2.5692520686294218</v>
      </c>
      <c r="D16" s="101">
        <f>IF(SER_hh_emi!D16=0,0,1000000*SER_hh_emi!D16/SER_hh_num!D16)</f>
        <v>2.6673082821297238</v>
      </c>
      <c r="E16" s="101">
        <f>IF(SER_hh_emi!E16=0,0,1000000*SER_hh_emi!E16/SER_hh_num!E16)</f>
        <v>2.7225527326604837</v>
      </c>
      <c r="F16" s="101">
        <f>IF(SER_hh_emi!F16=0,0,1000000*SER_hh_emi!F16/SER_hh_num!F16)</f>
        <v>3.087657982672539</v>
      </c>
      <c r="G16" s="101">
        <f>IF(SER_hh_emi!G16=0,0,1000000*SER_hh_emi!G16/SER_hh_num!G16)</f>
        <v>3.5376794727718099</v>
      </c>
      <c r="H16" s="101">
        <f>IF(SER_hh_emi!H16=0,0,1000000*SER_hh_emi!H16/SER_hh_num!H16)</f>
        <v>4.1038556926097511</v>
      </c>
      <c r="I16" s="101">
        <f>IF(SER_hh_emi!I16=0,0,1000000*SER_hh_emi!I16/SER_hh_num!I16)</f>
        <v>4.0838828670874392</v>
      </c>
      <c r="J16" s="101">
        <f>IF(SER_hh_emi!J16=0,0,1000000*SER_hh_emi!J16/SER_hh_num!J16)</f>
        <v>4.8362034120012796</v>
      </c>
      <c r="K16" s="101">
        <f>IF(SER_hh_emi!K16=0,0,1000000*SER_hh_emi!K16/SER_hh_num!K16)</f>
        <v>5.414302163128176</v>
      </c>
      <c r="L16" s="101">
        <f>IF(SER_hh_emi!L16=0,0,1000000*SER_hh_emi!L16/SER_hh_num!L16)</f>
        <v>5.582137639791048</v>
      </c>
      <c r="M16" s="101">
        <f>IF(SER_hh_emi!M16=0,0,1000000*SER_hh_emi!M16/SER_hh_num!M16)</f>
        <v>5.7957118342186797</v>
      </c>
      <c r="N16" s="101">
        <f>IF(SER_hh_emi!N16=0,0,1000000*SER_hh_emi!N16/SER_hh_num!N16)</f>
        <v>6.5057938707273637</v>
      </c>
      <c r="O16" s="101">
        <f>IF(SER_hh_emi!O16=0,0,1000000*SER_hh_emi!O16/SER_hh_num!O16)</f>
        <v>7.8524615047080566</v>
      </c>
      <c r="P16" s="101">
        <f>IF(SER_hh_emi!P16=0,0,1000000*SER_hh_emi!P16/SER_hh_num!P16)</f>
        <v>9.942692340431682</v>
      </c>
      <c r="Q16" s="101">
        <f>IF(SER_hh_emi!Q16=0,0,1000000*SER_hh_emi!Q16/SER_hh_num!Q16)</f>
        <v>13.096659516480612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108.71295159314337</v>
      </c>
      <c r="C17" s="103">
        <f>IF(SER_hh_emi!C17=0,0,1000000*SER_hh_emi!C17/SER_hh_num!C17)</f>
        <v>138.57449179504243</v>
      </c>
      <c r="D17" s="103">
        <f>IF(SER_hh_emi!D17=0,0,1000000*SER_hh_emi!D17/SER_hh_num!D17)</f>
        <v>181.18648248904282</v>
      </c>
      <c r="E17" s="103">
        <f>IF(SER_hh_emi!E17=0,0,1000000*SER_hh_emi!E17/SER_hh_num!E17)</f>
        <v>213.78665610352223</v>
      </c>
      <c r="F17" s="103">
        <f>IF(SER_hh_emi!F17=0,0,1000000*SER_hh_emi!F17/SER_hh_num!F17)</f>
        <v>255.69866892781761</v>
      </c>
      <c r="G17" s="103">
        <f>IF(SER_hh_emi!G17=0,0,1000000*SER_hh_emi!G17/SER_hh_num!G17)</f>
        <v>304.17692479741805</v>
      </c>
      <c r="H17" s="103">
        <f>IF(SER_hh_emi!H17=0,0,1000000*SER_hh_emi!H17/SER_hh_num!H17)</f>
        <v>354.69056267308315</v>
      </c>
      <c r="I17" s="103">
        <f>IF(SER_hh_emi!I17=0,0,1000000*SER_hh_emi!I17/SER_hh_num!I17)</f>
        <v>416.01910369897126</v>
      </c>
      <c r="J17" s="103">
        <f>IF(SER_hh_emi!J17=0,0,1000000*SER_hh_emi!J17/SER_hh_num!J17)</f>
        <v>462.00794098333745</v>
      </c>
      <c r="K17" s="103">
        <f>IF(SER_hh_emi!K17=0,0,1000000*SER_hh_emi!K17/SER_hh_num!K17)</f>
        <v>517.25529574223776</v>
      </c>
      <c r="L17" s="103">
        <f>IF(SER_hh_emi!L17=0,0,1000000*SER_hh_emi!L17/SER_hh_num!L17)</f>
        <v>566.41404482165751</v>
      </c>
      <c r="M17" s="103">
        <f>IF(SER_hh_emi!M17=0,0,1000000*SER_hh_emi!M17/SER_hh_num!M17)</f>
        <v>577.66233988279885</v>
      </c>
      <c r="N17" s="103">
        <f>IF(SER_hh_emi!N17=0,0,1000000*SER_hh_emi!N17/SER_hh_num!N17)</f>
        <v>583.30554263250053</v>
      </c>
      <c r="O17" s="103">
        <f>IF(SER_hh_emi!O17=0,0,1000000*SER_hh_emi!O17/SER_hh_num!O17)</f>
        <v>598.31924373228253</v>
      </c>
      <c r="P17" s="103">
        <f>IF(SER_hh_emi!P17=0,0,1000000*SER_hh_emi!P17/SER_hh_num!P17)</f>
        <v>624.00989210678426</v>
      </c>
      <c r="Q17" s="103">
        <f>IF(SER_hh_emi!Q17=0,0,1000000*SER_hh_emi!Q17/SER_hh_num!Q17)</f>
        <v>643.742741887899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2194.9006962967746</v>
      </c>
      <c r="C19" s="101">
        <f>IF(SER_hh_emi!C19=0,0,1000000*SER_hh_emi!C19/SER_hh_num!C19)</f>
        <v>2168.2777422345762</v>
      </c>
      <c r="D19" s="101">
        <f>IF(SER_hh_emi!D19=0,0,1000000*SER_hh_emi!D19/SER_hh_num!D19)</f>
        <v>2083.7209278552327</v>
      </c>
      <c r="E19" s="101">
        <f>IF(SER_hh_emi!E19=0,0,1000000*SER_hh_emi!E19/SER_hh_num!E19)</f>
        <v>2074.475558635077</v>
      </c>
      <c r="F19" s="101">
        <f>IF(SER_hh_emi!F19=0,0,1000000*SER_hh_emi!F19/SER_hh_num!F19)</f>
        <v>2239.6798118892279</v>
      </c>
      <c r="G19" s="101">
        <f>IF(SER_hh_emi!G19=0,0,1000000*SER_hh_emi!G19/SER_hh_num!G19)</f>
        <v>2215.4963125021027</v>
      </c>
      <c r="H19" s="101">
        <f>IF(SER_hh_emi!H19=0,0,1000000*SER_hh_emi!H19/SER_hh_num!H19)</f>
        <v>1985.3119028749766</v>
      </c>
      <c r="I19" s="101">
        <f>IF(SER_hh_emi!I19=0,0,1000000*SER_hh_emi!I19/SER_hh_num!I19)</f>
        <v>1896.6938457782967</v>
      </c>
      <c r="J19" s="101">
        <f>IF(SER_hh_emi!J19=0,0,1000000*SER_hh_emi!J19/SER_hh_num!J19)</f>
        <v>1847.6172677366931</v>
      </c>
      <c r="K19" s="101">
        <f>IF(SER_hh_emi!K19=0,0,1000000*SER_hh_emi!K19/SER_hh_num!K19)</f>
        <v>1791.5277086882857</v>
      </c>
      <c r="L19" s="101">
        <f>IF(SER_hh_emi!L19=0,0,1000000*SER_hh_emi!L19/SER_hh_num!L19)</f>
        <v>1735.914204817487</v>
      </c>
      <c r="M19" s="101">
        <f>IF(SER_hh_emi!M19=0,0,1000000*SER_hh_emi!M19/SER_hh_num!M19)</f>
        <v>1723.3757101149929</v>
      </c>
      <c r="N19" s="101">
        <f>IF(SER_hh_emi!N19=0,0,1000000*SER_hh_emi!N19/SER_hh_num!N19)</f>
        <v>1714.3121816877283</v>
      </c>
      <c r="O19" s="101">
        <f>IF(SER_hh_emi!O19=0,0,1000000*SER_hh_emi!O19/SER_hh_num!O19)</f>
        <v>1707.6272226970284</v>
      </c>
      <c r="P19" s="101">
        <f>IF(SER_hh_emi!P19=0,0,1000000*SER_hh_emi!P19/SER_hh_num!P19)</f>
        <v>1689.4733066699678</v>
      </c>
      <c r="Q19" s="101">
        <f>IF(SER_hh_emi!Q19=0,0,1000000*SER_hh_emi!Q19/SER_hh_num!Q19)</f>
        <v>1685.6248682163066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2831.3315848892676</v>
      </c>
      <c r="C21" s="100">
        <f>IF(SER_hh_emi!C21=0,0,1000000*SER_hh_emi!C21/SER_hh_num!C21)</f>
        <v>2828.0760774409055</v>
      </c>
      <c r="D21" s="100">
        <f>IF(SER_hh_emi!D21=0,0,1000000*SER_hh_emi!D21/SER_hh_num!D21)</f>
        <v>2832.8236664998153</v>
      </c>
      <c r="E21" s="100">
        <f>IF(SER_hh_emi!E21=0,0,1000000*SER_hh_emi!E21/SER_hh_num!E21)</f>
        <v>2831.469246517589</v>
      </c>
      <c r="F21" s="100">
        <f>IF(SER_hh_emi!F21=0,0,1000000*SER_hh_emi!F21/SER_hh_num!F21)</f>
        <v>2730.5802411122168</v>
      </c>
      <c r="G21" s="100">
        <f>IF(SER_hh_emi!G21=0,0,1000000*SER_hh_emi!G21/SER_hh_num!G21)</f>
        <v>2735.8133874934824</v>
      </c>
      <c r="H21" s="100">
        <f>IF(SER_hh_emi!H21=0,0,1000000*SER_hh_emi!H21/SER_hh_num!H21)</f>
        <v>2725.9292555491456</v>
      </c>
      <c r="I21" s="100">
        <f>IF(SER_hh_emi!I21=0,0,1000000*SER_hh_emi!I21/SER_hh_num!I21)</f>
        <v>2694.0328474188077</v>
      </c>
      <c r="J21" s="100">
        <f>IF(SER_hh_emi!J21=0,0,1000000*SER_hh_emi!J21/SER_hh_num!J21)</f>
        <v>2690.8084574715976</v>
      </c>
      <c r="K21" s="100">
        <f>IF(SER_hh_emi!K21=0,0,1000000*SER_hh_emi!K21/SER_hh_num!K21)</f>
        <v>2635.6872749704994</v>
      </c>
      <c r="L21" s="100">
        <f>IF(SER_hh_emi!L21=0,0,1000000*SER_hh_emi!L21/SER_hh_num!L21)</f>
        <v>2659.4708123511591</v>
      </c>
      <c r="M21" s="100">
        <f>IF(SER_hh_emi!M21=0,0,1000000*SER_hh_emi!M21/SER_hh_num!M21)</f>
        <v>2673.2904940043877</v>
      </c>
      <c r="N21" s="100">
        <f>IF(SER_hh_emi!N21=0,0,1000000*SER_hh_emi!N21/SER_hh_num!N21)</f>
        <v>2712.0249758162486</v>
      </c>
      <c r="O21" s="100">
        <f>IF(SER_hh_emi!O21=0,0,1000000*SER_hh_emi!O21/SER_hh_num!O21)</f>
        <v>2742.1958197118524</v>
      </c>
      <c r="P21" s="100">
        <f>IF(SER_hh_emi!P21=0,0,1000000*SER_hh_emi!P21/SER_hh_num!P21)</f>
        <v>2750.0882565202082</v>
      </c>
      <c r="Q21" s="100">
        <f>IF(SER_hh_emi!Q21=0,0,1000000*SER_hh_emi!Q21/SER_hh_num!Q21)</f>
        <v>2772.1873440146637</v>
      </c>
    </row>
    <row r="22" spans="1:17" ht="12" customHeight="1" x14ac:dyDescent="0.25">
      <c r="A22" s="88" t="s">
        <v>99</v>
      </c>
      <c r="B22" s="100">
        <f>IF(SER_hh_emi!B22=0,0,1000000*SER_hh_emi!B22/SER_hh_num!B22)</f>
        <v>3427.7300913209497</v>
      </c>
      <c r="C22" s="100">
        <f>IF(SER_hh_emi!C22=0,0,1000000*SER_hh_emi!C22/SER_hh_num!C22)</f>
        <v>3419.9346487578782</v>
      </c>
      <c r="D22" s="100">
        <f>IF(SER_hh_emi!D22=0,0,1000000*SER_hh_emi!D22/SER_hh_num!D22)</f>
        <v>3424.144870228085</v>
      </c>
      <c r="E22" s="100">
        <f>IF(SER_hh_emi!E22=0,0,1000000*SER_hh_emi!E22/SER_hh_num!E22)</f>
        <v>3395.7791120600209</v>
      </c>
      <c r="F22" s="100">
        <f>IF(SER_hh_emi!F22=0,0,1000000*SER_hh_emi!F22/SER_hh_num!F22)</f>
        <v>3336.0396089428696</v>
      </c>
      <c r="G22" s="100">
        <f>IF(SER_hh_emi!G22=0,0,1000000*SER_hh_emi!G22/SER_hh_num!G22)</f>
        <v>3335.9389907126042</v>
      </c>
      <c r="H22" s="100">
        <f>IF(SER_hh_emi!H22=0,0,1000000*SER_hh_emi!H22/SER_hh_num!H22)</f>
        <v>3295.3284143376532</v>
      </c>
      <c r="I22" s="100">
        <f>IF(SER_hh_emi!I22=0,0,1000000*SER_hh_emi!I22/SER_hh_num!I22)</f>
        <v>3258.0045419402168</v>
      </c>
      <c r="J22" s="100">
        <f>IF(SER_hh_emi!J22=0,0,1000000*SER_hh_emi!J22/SER_hh_num!J22)</f>
        <v>3247.7679982246596</v>
      </c>
      <c r="K22" s="100">
        <f>IF(SER_hh_emi!K22=0,0,1000000*SER_hh_emi!K22/SER_hh_num!K22)</f>
        <v>3180.2109804721795</v>
      </c>
      <c r="L22" s="100">
        <f>IF(SER_hh_emi!L22=0,0,1000000*SER_hh_emi!L22/SER_hh_num!L22)</f>
        <v>3207.7510168031886</v>
      </c>
      <c r="M22" s="100">
        <f>IF(SER_hh_emi!M22=0,0,1000000*SER_hh_emi!M22/SER_hh_num!M22)</f>
        <v>3227.8917338251686</v>
      </c>
      <c r="N22" s="100">
        <f>IF(SER_hh_emi!N22=0,0,1000000*SER_hh_emi!N22/SER_hh_num!N22)</f>
        <v>3273.0478129402532</v>
      </c>
      <c r="O22" s="100">
        <f>IF(SER_hh_emi!O22=0,0,1000000*SER_hh_emi!O22/SER_hh_num!O22)</f>
        <v>3307.5331130435461</v>
      </c>
      <c r="P22" s="100">
        <f>IF(SER_hh_emi!P22=0,0,1000000*SER_hh_emi!P22/SER_hh_num!P22)</f>
        <v>3315.2608773976322</v>
      </c>
      <c r="Q22" s="100">
        <f>IF(SER_hh_emi!Q22=0,0,1000000*SER_hh_emi!Q22/SER_hh_num!Q22)</f>
        <v>3337.7975180132394</v>
      </c>
    </row>
    <row r="23" spans="1:17" ht="12" customHeight="1" x14ac:dyDescent="0.25">
      <c r="A23" s="88" t="s">
        <v>98</v>
      </c>
      <c r="B23" s="100">
        <f>IF(SER_hh_emi!B23=0,0,1000000*SER_hh_emi!B23/SER_hh_num!B23)</f>
        <v>2415.5028726444534</v>
      </c>
      <c r="C23" s="100">
        <f>IF(SER_hh_emi!C23=0,0,1000000*SER_hh_emi!C23/SER_hh_num!C23)</f>
        <v>2408.0697819598017</v>
      </c>
      <c r="D23" s="100">
        <f>IF(SER_hh_emi!D23=0,0,1000000*SER_hh_emi!D23/SER_hh_num!D23)</f>
        <v>2413.0369700281121</v>
      </c>
      <c r="E23" s="100">
        <f>IF(SER_hh_emi!E23=0,0,1000000*SER_hh_emi!E23/SER_hh_num!E23)</f>
        <v>2412.5266012655406</v>
      </c>
      <c r="F23" s="100">
        <f>IF(SER_hh_emi!F23=0,0,1000000*SER_hh_emi!F23/SER_hh_num!F23)</f>
        <v>2329.679537895659</v>
      </c>
      <c r="G23" s="100">
        <f>IF(SER_hh_emi!G23=0,0,1000000*SER_hh_emi!G23/SER_hh_num!G23)</f>
        <v>2334.0788356393964</v>
      </c>
      <c r="H23" s="100">
        <f>IF(SER_hh_emi!H23=0,0,1000000*SER_hh_emi!H23/SER_hh_num!H23)</f>
        <v>2325.3495098628778</v>
      </c>
      <c r="I23" s="100">
        <f>IF(SER_hh_emi!I23=0,0,1000000*SER_hh_emi!I23/SER_hh_num!I23)</f>
        <v>2296.4580835015681</v>
      </c>
      <c r="J23" s="100">
        <f>IF(SER_hh_emi!J23=0,0,1000000*SER_hh_emi!J23/SER_hh_num!J23)</f>
        <v>2293.8907428159569</v>
      </c>
      <c r="K23" s="100">
        <f>IF(SER_hh_emi!K23=0,0,1000000*SER_hh_emi!K23/SER_hh_num!K23)</f>
        <v>2244.7744361765058</v>
      </c>
      <c r="L23" s="100">
        <f>IF(SER_hh_emi!L23=0,0,1000000*SER_hh_emi!L23/SER_hh_num!L23)</f>
        <v>2265.0815389673307</v>
      </c>
      <c r="M23" s="100">
        <f>IF(SER_hh_emi!M23=0,0,1000000*SER_hh_emi!M23/SER_hh_num!M23)</f>
        <v>2271.748798875592</v>
      </c>
      <c r="N23" s="100">
        <f>IF(SER_hh_emi!N23=0,0,1000000*SER_hh_emi!N23/SER_hh_num!N23)</f>
        <v>2289.2353656514515</v>
      </c>
      <c r="O23" s="100">
        <f>IF(SER_hh_emi!O23=0,0,1000000*SER_hh_emi!O23/SER_hh_num!O23)</f>
        <v>2314.7541254859379</v>
      </c>
      <c r="P23" s="100">
        <f>IF(SER_hh_emi!P23=0,0,1000000*SER_hh_emi!P23/SER_hh_num!P23)</f>
        <v>2307.6478102593451</v>
      </c>
      <c r="Q23" s="100">
        <f>IF(SER_hh_emi!Q23=0,0,1000000*SER_hh_emi!Q23/SER_hh_num!Q23)</f>
        <v>2325.4332751980992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1811.446098000275</v>
      </c>
      <c r="C29" s="101">
        <f>IF(SER_hh_emi!C29=0,0,1000000*SER_hh_emi!C29/SER_hh_num!C29)</f>
        <v>1823.5151323858915</v>
      </c>
      <c r="D29" s="101">
        <f>IF(SER_hh_emi!D29=0,0,1000000*SER_hh_emi!D29/SER_hh_num!D29)</f>
        <v>1639.9106826488007</v>
      </c>
      <c r="E29" s="101">
        <f>IF(SER_hh_emi!E29=0,0,1000000*SER_hh_emi!E29/SER_hh_num!E29)</f>
        <v>1558.6988686116131</v>
      </c>
      <c r="F29" s="101">
        <f>IF(SER_hh_emi!F29=0,0,1000000*SER_hh_emi!F29/SER_hh_num!F29)</f>
        <v>1557.0719910399862</v>
      </c>
      <c r="G29" s="101">
        <f>IF(SER_hh_emi!G29=0,0,1000000*SER_hh_emi!G29/SER_hh_num!G29)</f>
        <v>1490.9377359985374</v>
      </c>
      <c r="H29" s="101">
        <f>IF(SER_hh_emi!H29=0,0,1000000*SER_hh_emi!H29/SER_hh_num!H29)</f>
        <v>1382.757855107759</v>
      </c>
      <c r="I29" s="101">
        <f>IF(SER_hh_emi!I29=0,0,1000000*SER_hh_emi!I29/SER_hh_num!I29)</f>
        <v>1237.9673323407242</v>
      </c>
      <c r="J29" s="101">
        <f>IF(SER_hh_emi!J29=0,0,1000000*SER_hh_emi!J29/SER_hh_num!J29)</f>
        <v>1320.4699423533136</v>
      </c>
      <c r="K29" s="101">
        <f>IF(SER_hh_emi!K29=0,0,1000000*SER_hh_emi!K29/SER_hh_num!K29)</f>
        <v>1391.388921282545</v>
      </c>
      <c r="L29" s="101">
        <f>IF(SER_hh_emi!L29=0,0,1000000*SER_hh_emi!L29/SER_hh_num!L29)</f>
        <v>1585.9336525607005</v>
      </c>
      <c r="M29" s="101">
        <f>IF(SER_hh_emi!M29=0,0,1000000*SER_hh_emi!M29/SER_hh_num!M29)</f>
        <v>1328.4772843811654</v>
      </c>
      <c r="N29" s="101">
        <f>IF(SER_hh_emi!N29=0,0,1000000*SER_hh_emi!N29/SER_hh_num!N29)</f>
        <v>1239.7010397533334</v>
      </c>
      <c r="O29" s="101">
        <f>IF(SER_hh_emi!O29=0,0,1000000*SER_hh_emi!O29/SER_hh_num!O29)</f>
        <v>1248.684850585666</v>
      </c>
      <c r="P29" s="101">
        <f>IF(SER_hh_emi!P29=0,0,1000000*SER_hh_emi!P29/SER_hh_num!P29)</f>
        <v>1270.7679213940862</v>
      </c>
      <c r="Q29" s="101">
        <f>IF(SER_hh_emi!Q29=0,0,1000000*SER_hh_emi!Q29/SER_hh_num!Q29)</f>
        <v>1253.4996859933617</v>
      </c>
    </row>
    <row r="30" spans="1:17" ht="12" customHeight="1" x14ac:dyDescent="0.25">
      <c r="A30" s="88" t="s">
        <v>66</v>
      </c>
      <c r="B30" s="100">
        <f>IF(SER_hh_emi!B30=0,0,1000000*SER_hh_emi!B30/SER_hh_num!B30)</f>
        <v>2902.4250075472528</v>
      </c>
      <c r="C30" s="100">
        <f>IF(SER_hh_emi!C30=0,0,1000000*SER_hh_emi!C30/SER_hh_num!C30)</f>
        <v>2893.0111140888725</v>
      </c>
      <c r="D30" s="100">
        <f>IF(SER_hh_emi!D30=0,0,1000000*SER_hh_emi!D30/SER_hh_num!D30)</f>
        <v>2905.9187801001017</v>
      </c>
      <c r="E30" s="100">
        <f>IF(SER_hh_emi!E30=0,0,1000000*SER_hh_emi!E30/SER_hh_num!E30)</f>
        <v>2721.8288669078424</v>
      </c>
      <c r="F30" s="100">
        <f>IF(SER_hh_emi!F30=0,0,1000000*SER_hh_emi!F30/SER_hh_num!F30)</f>
        <v>2903.1543295448728</v>
      </c>
      <c r="G30" s="100">
        <f>IF(SER_hh_emi!G30=0,0,1000000*SER_hh_emi!G30/SER_hh_num!G30)</f>
        <v>2897.1371028717813</v>
      </c>
      <c r="H30" s="100">
        <f>IF(SER_hh_emi!H30=0,0,1000000*SER_hh_emi!H30/SER_hh_num!H30)</f>
        <v>2869.7394243768999</v>
      </c>
      <c r="I30" s="100">
        <f>IF(SER_hh_emi!I30=0,0,1000000*SER_hh_emi!I30/SER_hh_num!I30)</f>
        <v>2895.715934783108</v>
      </c>
      <c r="J30" s="100">
        <f>IF(SER_hh_emi!J30=0,0,1000000*SER_hh_emi!J30/SER_hh_num!J30)</f>
        <v>2879.6388735794203</v>
      </c>
      <c r="K30" s="100">
        <f>IF(SER_hh_emi!K30=0,0,1000000*SER_hh_emi!K30/SER_hh_num!K30)</f>
        <v>2865.7077287528136</v>
      </c>
      <c r="L30" s="100">
        <f>IF(SER_hh_emi!L30=0,0,1000000*SER_hh_emi!L30/SER_hh_num!L30)</f>
        <v>4243.2958189540295</v>
      </c>
      <c r="M30" s="100">
        <f>IF(SER_hh_emi!M30=0,0,1000000*SER_hh_emi!M30/SER_hh_num!M30)</f>
        <v>2883.5052651132405</v>
      </c>
      <c r="N30" s="100">
        <f>IF(SER_hh_emi!N30=0,0,1000000*SER_hh_emi!N30/SER_hh_num!N30)</f>
        <v>2899.4477252974352</v>
      </c>
      <c r="O30" s="100">
        <f>IF(SER_hh_emi!O30=0,0,1000000*SER_hh_emi!O30/SER_hh_num!O30)</f>
        <v>2908.5432017964172</v>
      </c>
      <c r="P30" s="100">
        <f>IF(SER_hh_emi!P30=0,0,1000000*SER_hh_emi!P30/SER_hh_num!P30)</f>
        <v>3218.3467203878822</v>
      </c>
      <c r="Q30" s="100">
        <f>IF(SER_hh_emi!Q30=0,0,1000000*SER_hh_emi!Q30/SER_hh_num!Q30)</f>
        <v>2942.871337668144</v>
      </c>
    </row>
    <row r="31" spans="1:17" ht="12" customHeight="1" x14ac:dyDescent="0.25">
      <c r="A31" s="88" t="s">
        <v>98</v>
      </c>
      <c r="B31" s="100">
        <f>IF(SER_hh_emi!B31=0,0,1000000*SER_hh_emi!B31/SER_hh_num!B31)</f>
        <v>2395.0904300670409</v>
      </c>
      <c r="C31" s="100">
        <f>IF(SER_hh_emi!C31=0,0,1000000*SER_hh_emi!C31/SER_hh_num!C31)</f>
        <v>2382.7153653336909</v>
      </c>
      <c r="D31" s="100">
        <f>IF(SER_hh_emi!D31=0,0,1000000*SER_hh_emi!D31/SER_hh_num!D31)</f>
        <v>2394.2637433854316</v>
      </c>
      <c r="E31" s="100">
        <f>IF(SER_hh_emi!E31=0,0,1000000*SER_hh_emi!E31/SER_hh_num!E31)</f>
        <v>2393.3544331440708</v>
      </c>
      <c r="F31" s="100">
        <f>IF(SER_hh_emi!F31=0,0,1000000*SER_hh_emi!F31/SER_hh_num!F31)</f>
        <v>2395.8269657428582</v>
      </c>
      <c r="G31" s="100">
        <f>IF(SER_hh_emi!G31=0,0,1000000*SER_hh_emi!G31/SER_hh_num!G31)</f>
        <v>2390.7941356456859</v>
      </c>
      <c r="H31" s="100">
        <f>IF(SER_hh_emi!H31=0,0,1000000*SER_hh_emi!H31/SER_hh_num!H31)</f>
        <v>2367.8828140456667</v>
      </c>
      <c r="I31" s="100">
        <f>IF(SER_hh_emi!I31=0,0,1000000*SER_hh_emi!I31/SER_hh_num!I31)</f>
        <v>2387.5675945339567</v>
      </c>
      <c r="J31" s="100">
        <f>IF(SER_hh_emi!J31=0,0,1000000*SER_hh_emi!J31/SER_hh_num!J31)</f>
        <v>2374.4993552283895</v>
      </c>
      <c r="K31" s="100">
        <f>IF(SER_hh_emi!K31=0,0,1000000*SER_hh_emi!K31/SER_hh_num!K31)</f>
        <v>2360.7761371692404</v>
      </c>
      <c r="L31" s="100">
        <f>IF(SER_hh_emi!L31=0,0,1000000*SER_hh_emi!L31/SER_hh_num!L31)</f>
        <v>2357.336578027106</v>
      </c>
      <c r="M31" s="100">
        <f>IF(SER_hh_emi!M31=0,0,1000000*SER_hh_emi!M31/SER_hh_num!M31)</f>
        <v>2370.137053387964</v>
      </c>
      <c r="N31" s="100">
        <f>IF(SER_hh_emi!N31=0,0,1000000*SER_hh_emi!N31/SER_hh_num!N31)</f>
        <v>2367.6624145093788</v>
      </c>
      <c r="O31" s="100">
        <f>IF(SER_hh_emi!O31=0,0,1000000*SER_hh_emi!O31/SER_hh_num!O31)</f>
        <v>2375.1916383597081</v>
      </c>
      <c r="P31" s="100">
        <f>IF(SER_hh_emi!P31=0,0,1000000*SER_hh_emi!P31/SER_hh_num!P31)</f>
        <v>2373.4360299067876</v>
      </c>
      <c r="Q31" s="100">
        <f>IF(SER_hh_emi!Q31=0,0,1000000*SER_hh_emi!Q31/SER_hh_num!Q31)</f>
        <v>2387.8119517066179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215.71531286763116</v>
      </c>
      <c r="C3" s="106">
        <f>IF(SER_hh_fech!C3=0,0,SER_hh_fech!C3/SER_summary!C$26)</f>
        <v>225.13916452776198</v>
      </c>
      <c r="D3" s="106">
        <f>IF(SER_hh_fech!D3=0,0,SER_hh_fech!D3/SER_summary!D$26)</f>
        <v>222.67650909938118</v>
      </c>
      <c r="E3" s="106">
        <f>IF(SER_hh_fech!E3=0,0,SER_hh_fech!E3/SER_summary!E$26)</f>
        <v>234.28920018501896</v>
      </c>
      <c r="F3" s="106">
        <f>IF(SER_hh_fech!F3=0,0,SER_hh_fech!F3/SER_summary!F$26)</f>
        <v>237.32811328525236</v>
      </c>
      <c r="G3" s="106">
        <f>IF(SER_hh_fech!G3=0,0,SER_hh_fech!G3/SER_summary!G$26)</f>
        <v>231.23858567874996</v>
      </c>
      <c r="H3" s="106">
        <f>IF(SER_hh_fech!H3=0,0,SER_hh_fech!H3/SER_summary!H$26)</f>
        <v>232.57638747608854</v>
      </c>
      <c r="I3" s="106">
        <f>IF(SER_hh_fech!I3=0,0,SER_hh_fech!I3/SER_summary!I$26)</f>
        <v>197.9527308642723</v>
      </c>
      <c r="J3" s="106">
        <f>IF(SER_hh_fech!J3=0,0,SER_hh_fech!J3/SER_summary!J$26)</f>
        <v>245.73390110793136</v>
      </c>
      <c r="K3" s="106">
        <f>IF(SER_hh_fech!K3=0,0,SER_hh_fech!K3/SER_summary!K$26)</f>
        <v>238.84293862083379</v>
      </c>
      <c r="L3" s="106">
        <f>IF(SER_hh_fech!L3=0,0,SER_hh_fech!L3/SER_summary!L$26)</f>
        <v>260.08076835050736</v>
      </c>
      <c r="M3" s="106">
        <f>IF(SER_hh_fech!M3=0,0,SER_hh_fech!M3/SER_summary!M$26)</f>
        <v>218.54254225445263</v>
      </c>
      <c r="N3" s="106">
        <f>IF(SER_hh_fech!N3=0,0,SER_hh_fech!N3/SER_summary!N$26)</f>
        <v>222.25143494223315</v>
      </c>
      <c r="O3" s="106">
        <f>IF(SER_hh_fech!O3=0,0,SER_hh_fech!O3/SER_summary!O$26)</f>
        <v>243.65226138983024</v>
      </c>
      <c r="P3" s="106">
        <f>IF(SER_hh_fech!P3=0,0,SER_hh_fech!P3/SER_summary!P$26)</f>
        <v>199.76310009231952</v>
      </c>
      <c r="Q3" s="106">
        <f>IF(SER_hh_fech!Q3=0,0,SER_hh_fech!Q3/SER_summary!Q$26)</f>
        <v>219.8783849898806</v>
      </c>
    </row>
    <row r="4" spans="1:17" ht="12.95" customHeight="1" x14ac:dyDescent="0.25">
      <c r="A4" s="90" t="s">
        <v>44</v>
      </c>
      <c r="B4" s="101">
        <f>IF(SER_hh_fech!B4=0,0,SER_hh_fech!B4/SER_summary!B$26)</f>
        <v>163.87198517736516</v>
      </c>
      <c r="C4" s="101">
        <f>IF(SER_hh_fech!C4=0,0,SER_hh_fech!C4/SER_summary!C$26)</f>
        <v>173.14852406325215</v>
      </c>
      <c r="D4" s="101">
        <f>IF(SER_hh_fech!D4=0,0,SER_hh_fech!D4/SER_summary!D$26)</f>
        <v>170.92087449529862</v>
      </c>
      <c r="E4" s="101">
        <f>IF(SER_hh_fech!E4=0,0,SER_hh_fech!E4/SER_summary!E$26)</f>
        <v>182.53492101249091</v>
      </c>
      <c r="F4" s="101">
        <f>IF(SER_hh_fech!F4=0,0,SER_hh_fech!F4/SER_summary!F$26)</f>
        <v>185.65141460539348</v>
      </c>
      <c r="G4" s="101">
        <f>IF(SER_hh_fech!G4=0,0,SER_hh_fech!G4/SER_summary!G$26)</f>
        <v>179.39141841630271</v>
      </c>
      <c r="H4" s="101">
        <f>IF(SER_hh_fech!H4=0,0,SER_hh_fech!H4/SER_summary!H$26)</f>
        <v>181.3118892626224</v>
      </c>
      <c r="I4" s="101">
        <f>IF(SER_hh_fech!I4=0,0,SER_hh_fech!I4/SER_summary!I$26)</f>
        <v>146.79565992504828</v>
      </c>
      <c r="J4" s="101">
        <f>IF(SER_hh_fech!J4=0,0,SER_hh_fech!J4/SER_summary!J$26)</f>
        <v>194.0910384882888</v>
      </c>
      <c r="K4" s="101">
        <f>IF(SER_hh_fech!K4=0,0,SER_hh_fech!K4/SER_summary!K$26)</f>
        <v>187.05009022995156</v>
      </c>
      <c r="L4" s="101">
        <f>IF(SER_hh_fech!L4=0,0,SER_hh_fech!L4/SER_summary!L$26)</f>
        <v>207.24843996109797</v>
      </c>
      <c r="M4" s="101">
        <f>IF(SER_hh_fech!M4=0,0,SER_hh_fech!M4/SER_summary!M$26)</f>
        <v>166.27368012714791</v>
      </c>
      <c r="N4" s="101">
        <f>IF(SER_hh_fech!N4=0,0,SER_hh_fech!N4/SER_summary!N$26)</f>
        <v>169.96081850172556</v>
      </c>
      <c r="O4" s="101">
        <f>IF(SER_hh_fech!O4=0,0,SER_hh_fech!O4/SER_summary!O$26)</f>
        <v>191.12241190271268</v>
      </c>
      <c r="P4" s="101">
        <f>IF(SER_hh_fech!P4=0,0,SER_hh_fech!P4/SER_summary!P$26)</f>
        <v>146.78565406326126</v>
      </c>
      <c r="Q4" s="101">
        <f>IF(SER_hh_fech!Q4=0,0,SER_hh_fech!Q4/SER_summary!Q$26)</f>
        <v>166.43122976247676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173.17735635669166</v>
      </c>
      <c r="C7" s="100">
        <f>IF(SER_hh_fech!C7=0,0,SER_hh_fech!C7/SER_summary!C$26)</f>
        <v>178.63568424143205</v>
      </c>
      <c r="D7" s="100">
        <f>IF(SER_hh_fech!D7=0,0,SER_hh_fech!D7/SER_summary!D$26)</f>
        <v>176.27046381616881</v>
      </c>
      <c r="E7" s="100">
        <f>IF(SER_hh_fech!E7=0,0,SER_hh_fech!E7/SER_summary!E$26)</f>
        <v>190.54530306856296</v>
      </c>
      <c r="F7" s="100">
        <f>IF(SER_hh_fech!F7=0,0,SER_hh_fech!F7/SER_summary!F$26)</f>
        <v>188.2519892454136</v>
      </c>
      <c r="G7" s="100">
        <f>IF(SER_hh_fech!G7=0,0,SER_hh_fech!G7/SER_summary!G$26)</f>
        <v>184.5230831760685</v>
      </c>
      <c r="H7" s="100">
        <f>IF(SER_hh_fech!H7=0,0,SER_hh_fech!H7/SER_summary!H$26)</f>
        <v>190.16140395131401</v>
      </c>
      <c r="I7" s="100">
        <f>IF(SER_hh_fech!I7=0,0,SER_hh_fech!I7/SER_summary!I$26)</f>
        <v>157.646321580722</v>
      </c>
      <c r="J7" s="100">
        <f>IF(SER_hh_fech!J7=0,0,SER_hh_fech!J7/SER_summary!J$26)</f>
        <v>208.48436885818606</v>
      </c>
      <c r="K7" s="100">
        <f>IF(SER_hh_fech!K7=0,0,SER_hh_fech!K7/SER_summary!K$26)</f>
        <v>202.99234017854718</v>
      </c>
      <c r="L7" s="100">
        <f>IF(SER_hh_fech!L7=0,0,SER_hh_fech!L7/SER_summary!L$26)</f>
        <v>224.63773576351664</v>
      </c>
      <c r="M7" s="100">
        <f>IF(SER_hh_fech!M7=0,0,SER_hh_fech!M7/SER_summary!M$26)</f>
        <v>181.0523968766019</v>
      </c>
      <c r="N7" s="100">
        <f>IF(SER_hh_fech!N7=0,0,SER_hh_fech!N7/SER_summary!N$26)</f>
        <v>185.00474774972554</v>
      </c>
      <c r="O7" s="100">
        <f>IF(SER_hh_fech!O7=0,0,SER_hh_fech!O7/SER_summary!O$26)</f>
        <v>208.86639828200407</v>
      </c>
      <c r="P7" s="100">
        <f>IF(SER_hh_fech!P7=0,0,SER_hh_fech!P7/SER_summary!P$26)</f>
        <v>163.99292543897144</v>
      </c>
      <c r="Q7" s="100">
        <f>IF(SER_hh_fech!Q7=0,0,SER_hh_fech!Q7/SER_summary!Q$26)</f>
        <v>188.70281584569997</v>
      </c>
    </row>
    <row r="8" spans="1:17" ht="12" customHeight="1" x14ac:dyDescent="0.25">
      <c r="A8" s="88" t="s">
        <v>101</v>
      </c>
      <c r="B8" s="100">
        <f>IF(SER_hh_fech!B8=0,0,SER_hh_fech!B8/SER_summary!B$26)</f>
        <v>107.07582285220806</v>
      </c>
      <c r="C8" s="100">
        <f>IF(SER_hh_fech!C8=0,0,SER_hh_fech!C8/SER_summary!C$26)</f>
        <v>113.27338759974407</v>
      </c>
      <c r="D8" s="100">
        <f>IF(SER_hh_fech!D8=0,0,SER_hh_fech!D8/SER_summary!D$26)</f>
        <v>110.06627025834698</v>
      </c>
      <c r="E8" s="100">
        <f>IF(SER_hh_fech!E8=0,0,SER_hh_fech!E8/SER_summary!E$26)</f>
        <v>117.07702181686561</v>
      </c>
      <c r="F8" s="100">
        <f>IF(SER_hh_fech!F8=0,0,SER_hh_fech!F8/SER_summary!F$26)</f>
        <v>119.67763515145285</v>
      </c>
      <c r="G8" s="100">
        <f>IF(SER_hh_fech!G8=0,0,SER_hh_fech!G8/SER_summary!G$26)</f>
        <v>115.21934589643723</v>
      </c>
      <c r="H8" s="100">
        <f>IF(SER_hh_fech!H8=0,0,SER_hh_fech!H8/SER_summary!H$26)</f>
        <v>119.65910989934372</v>
      </c>
      <c r="I8" s="100">
        <f>IF(SER_hh_fech!I8=0,0,SER_hh_fech!I8/SER_summary!I$26)</f>
        <v>97.612072179087164</v>
      </c>
      <c r="J8" s="100">
        <f>IF(SER_hh_fech!J8=0,0,SER_hh_fech!J8/SER_summary!J$26)</f>
        <v>130.18117948176146</v>
      </c>
      <c r="K8" s="100">
        <f>IF(SER_hh_fech!K8=0,0,SER_hh_fech!K8/SER_summary!K$26)</f>
        <v>126.75186353266342</v>
      </c>
      <c r="L8" s="100">
        <f>IF(SER_hh_fech!L8=0,0,SER_hh_fech!L8/SER_summary!L$26)</f>
        <v>140.26761602304475</v>
      </c>
      <c r="M8" s="100">
        <f>IF(SER_hh_fech!M8=0,0,SER_hh_fech!M8/SER_summary!M$26)</f>
        <v>113.17649070540759</v>
      </c>
      <c r="N8" s="100">
        <f>IF(SER_hh_fech!N8=0,0,SER_hh_fech!N8/SER_summary!N$26)</f>
        <v>115.71954278571597</v>
      </c>
      <c r="O8" s="100">
        <f>IF(SER_hh_fech!O8=0,0,SER_hh_fech!O8/SER_summary!O$26)</f>
        <v>130.57501421654058</v>
      </c>
      <c r="P8" s="100">
        <f>IF(SER_hh_fech!P8=0,0,SER_hh_fech!P8/SER_summary!P$26)</f>
        <v>102.32204275277893</v>
      </c>
      <c r="Q8" s="100">
        <f>IF(SER_hh_fech!Q8=0,0,SER_hh_fech!Q8/SER_summary!Q$26)</f>
        <v>117.39826509329143</v>
      </c>
    </row>
    <row r="9" spans="1:17" ht="12" customHeight="1" x14ac:dyDescent="0.25">
      <c r="A9" s="88" t="s">
        <v>106</v>
      </c>
      <c r="B9" s="100">
        <f>IF(SER_hh_fech!B9=0,0,SER_hh_fech!B9/SER_summary!B$26)</f>
        <v>159.68756018775031</v>
      </c>
      <c r="C9" s="100">
        <f>IF(SER_hh_fech!C9=0,0,SER_hh_fech!C9/SER_summary!C$26)</f>
        <v>171.18800597593867</v>
      </c>
      <c r="D9" s="100">
        <f>IF(SER_hh_fech!D9=0,0,SER_hh_fech!D9/SER_summary!D$26)</f>
        <v>164.94177232892497</v>
      </c>
      <c r="E9" s="100">
        <f>IF(SER_hh_fech!E9=0,0,SER_hh_fech!E9/SER_summary!E$26)</f>
        <v>173.65626771058223</v>
      </c>
      <c r="F9" s="100">
        <f>IF(SER_hh_fech!F9=0,0,SER_hh_fech!F9/SER_summary!F$26)</f>
        <v>174.51018161984064</v>
      </c>
      <c r="G9" s="100">
        <f>IF(SER_hh_fech!G9=0,0,SER_hh_fech!G9/SER_summary!G$26)</f>
        <v>172.69947247617097</v>
      </c>
      <c r="H9" s="100">
        <f>IF(SER_hh_fech!H9=0,0,SER_hh_fech!H9/SER_summary!H$26)</f>
        <v>180.33730993668269</v>
      </c>
      <c r="I9" s="100">
        <f>IF(SER_hh_fech!I9=0,0,SER_hh_fech!I9/SER_summary!I$26)</f>
        <v>145.43401047840405</v>
      </c>
      <c r="J9" s="100">
        <f>IF(SER_hh_fech!J9=0,0,SER_hh_fech!J9/SER_summary!J$26)</f>
        <v>195.14446555377003</v>
      </c>
      <c r="K9" s="100">
        <f>IF(SER_hh_fech!K9=0,0,SER_hh_fech!K9/SER_summary!K$26)</f>
        <v>190.00384514484571</v>
      </c>
      <c r="L9" s="100">
        <f>IF(SER_hh_fech!L9=0,0,SER_hh_fech!L9/SER_summary!L$26)</f>
        <v>210.26425687864815</v>
      </c>
      <c r="M9" s="100">
        <f>IF(SER_hh_fech!M9=0,0,SER_hh_fech!M9/SER_summary!M$26)</f>
        <v>167.17870444013252</v>
      </c>
      <c r="N9" s="100">
        <f>IF(SER_hh_fech!N9=0,0,SER_hh_fech!N9/SER_summary!N$26)</f>
        <v>176.12812753091833</v>
      </c>
      <c r="O9" s="100">
        <f>IF(SER_hh_fech!O9=0,0,SER_hh_fech!O9/SER_summary!O$26)</f>
        <v>196.94847647533953</v>
      </c>
      <c r="P9" s="100">
        <f>IF(SER_hh_fech!P9=0,0,SER_hh_fech!P9/SER_summary!P$26)</f>
        <v>152.59680886859911</v>
      </c>
      <c r="Q9" s="100">
        <f>IF(SER_hh_fech!Q9=0,0,SER_hh_fech!Q9/SER_summary!Q$26)</f>
        <v>177.59245951213052</v>
      </c>
    </row>
    <row r="10" spans="1:17" ht="12" customHeight="1" x14ac:dyDescent="0.25">
      <c r="A10" s="88" t="s">
        <v>34</v>
      </c>
      <c r="B10" s="100">
        <f>IF(SER_hh_fech!B10=0,0,SER_hh_fech!B10/SER_summary!B$26)</f>
        <v>0</v>
      </c>
      <c r="C10" s="100">
        <f>IF(SER_hh_fech!C10=0,0,SER_hh_fech!C10/SER_summary!C$26)</f>
        <v>0</v>
      </c>
      <c r="D10" s="100">
        <f>IF(SER_hh_fech!D10=0,0,SER_hh_fech!D10/SER_summary!D$26)</f>
        <v>0</v>
      </c>
      <c r="E10" s="100">
        <f>IF(SER_hh_fech!E10=0,0,SER_hh_fech!E10/SER_summary!E$26)</f>
        <v>0</v>
      </c>
      <c r="F10" s="100">
        <f>IF(SER_hh_fech!F10=0,0,SER_hh_fech!F10/SER_summary!F$26)</f>
        <v>234.27823438050928</v>
      </c>
      <c r="G10" s="100">
        <f>IF(SER_hh_fech!G10=0,0,SER_hh_fech!G10/SER_summary!G$26)</f>
        <v>233.27638739789026</v>
      </c>
      <c r="H10" s="100">
        <f>IF(SER_hh_fech!H10=0,0,SER_hh_fech!H10/SER_summary!H$26)</f>
        <v>228.03787247127113</v>
      </c>
      <c r="I10" s="100">
        <f>IF(SER_hh_fech!I10=0,0,SER_hh_fech!I10/SER_summary!I$26)</f>
        <v>190.97530022536208</v>
      </c>
      <c r="J10" s="100">
        <f>IF(SER_hh_fech!J10=0,0,SER_hh_fech!J10/SER_summary!J$26)</f>
        <v>254.69585144764034</v>
      </c>
      <c r="K10" s="100">
        <f>IF(SER_hh_fech!K10=0,0,SER_hh_fech!K10/SER_summary!K$26)</f>
        <v>247.98649031713305</v>
      </c>
      <c r="L10" s="100">
        <f>IF(SER_hh_fech!L10=0,0,SER_hh_fech!L10/SER_summary!L$26)</f>
        <v>274.42968358206696</v>
      </c>
      <c r="M10" s="100">
        <f>IF(SER_hh_fech!M10=0,0,SER_hh_fech!M10/SER_summary!M$26)</f>
        <v>220.33304063376792</v>
      </c>
      <c r="N10" s="100">
        <f>IF(SER_hh_fech!N10=0,0,SER_hh_fech!N10/SER_summary!N$26)</f>
        <v>234.25637470349506</v>
      </c>
      <c r="O10" s="100">
        <f>IF(SER_hh_fech!O10=0,0,SER_hh_fech!O10/SER_summary!O$26)</f>
        <v>240.57841576153422</v>
      </c>
      <c r="P10" s="100">
        <f>IF(SER_hh_fech!P10=0,0,SER_hh_fech!P10/SER_summary!P$26)</f>
        <v>196.34335744647822</v>
      </c>
      <c r="Q10" s="100">
        <f>IF(SER_hh_fech!Q10=0,0,SER_hh_fech!Q10/SER_summary!Q$26)</f>
        <v>224.85381270508819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137.05705325082636</v>
      </c>
      <c r="C12" s="100">
        <f>IF(SER_hh_fech!C12=0,0,SER_hh_fech!C12/SER_summary!C$26)</f>
        <v>143.83592865668362</v>
      </c>
      <c r="D12" s="100">
        <f>IF(SER_hh_fech!D12=0,0,SER_hh_fech!D12/SER_summary!D$26)</f>
        <v>142.00733843236364</v>
      </c>
      <c r="E12" s="100">
        <f>IF(SER_hh_fech!E12=0,0,SER_hh_fech!E12/SER_summary!E$26)</f>
        <v>140.87771499295937</v>
      </c>
      <c r="F12" s="100">
        <f>IF(SER_hh_fech!F12=0,0,SER_hh_fech!F12/SER_summary!F$26)</f>
        <v>333.84369484411445</v>
      </c>
      <c r="G12" s="100">
        <f>IF(SER_hh_fech!G12=0,0,SER_hh_fech!G12/SER_summary!G$26)</f>
        <v>147.48076274743966</v>
      </c>
      <c r="H12" s="100">
        <f>IF(SER_hh_fech!H12=0,0,SER_hh_fech!H12/SER_summary!H$26)</f>
        <v>153.16366067115996</v>
      </c>
      <c r="I12" s="100">
        <f>IF(SER_hh_fech!I12=0,0,SER_hh_fech!I12/SER_summary!I$26)</f>
        <v>124.94345238923158</v>
      </c>
      <c r="J12" s="100">
        <f>IF(SER_hh_fech!J12=0,0,SER_hh_fech!J12/SER_summary!J$26)</f>
        <v>166.63190973665468</v>
      </c>
      <c r="K12" s="100">
        <f>IF(SER_hh_fech!K12=0,0,SER_hh_fech!K12/SER_summary!K$26)</f>
        <v>162.24238532180919</v>
      </c>
      <c r="L12" s="100">
        <f>IF(SER_hh_fech!L12=0,0,SER_hh_fech!L12/SER_summary!L$26)</f>
        <v>179.54254850949741</v>
      </c>
      <c r="M12" s="100">
        <f>IF(SER_hh_fech!M12=0,0,SER_hh_fech!M12/SER_summary!M$26)</f>
        <v>184.06579263756541</v>
      </c>
      <c r="N12" s="100">
        <f>IF(SER_hh_fech!N12=0,0,SER_hh_fech!N12/SER_summary!N$26)</f>
        <v>103.52232021131572</v>
      </c>
      <c r="O12" s="100">
        <f>IF(SER_hh_fech!O12=0,0,SER_hh_fech!O12/SER_summary!O$26)</f>
        <v>155.32311065119325</v>
      </c>
      <c r="P12" s="100">
        <f>IF(SER_hh_fech!P12=0,0,SER_hh_fech!P12/SER_summary!P$26)</f>
        <v>159.21368978836071</v>
      </c>
      <c r="Q12" s="100">
        <f>IF(SER_hh_fech!Q12=0,0,SER_hh_fech!Q12/SER_summary!Q$26)</f>
        <v>152.96652461593823</v>
      </c>
    </row>
    <row r="13" spans="1:17" ht="12" customHeight="1" x14ac:dyDescent="0.25">
      <c r="A13" s="88" t="s">
        <v>105</v>
      </c>
      <c r="B13" s="100">
        <f>IF(SER_hh_fech!B13=0,0,SER_hh_fech!B13/SER_summary!B$26)</f>
        <v>87.407789706851943</v>
      </c>
      <c r="C13" s="100">
        <f>IF(SER_hh_fech!C13=0,0,SER_hh_fech!C13/SER_summary!C$26)</f>
        <v>92.467511940200396</v>
      </c>
      <c r="D13" s="100">
        <f>IF(SER_hh_fech!D13=0,0,SER_hh_fech!D13/SER_summary!D$26)</f>
        <v>89.8086908246337</v>
      </c>
      <c r="E13" s="100">
        <f>IF(SER_hh_fech!E13=0,0,SER_hh_fech!E13/SER_summary!E$26)</f>
        <v>95.509971036189043</v>
      </c>
      <c r="F13" s="100">
        <f>IF(SER_hh_fech!F13=0,0,SER_hh_fech!F13/SER_summary!F$26)</f>
        <v>97.566605001124017</v>
      </c>
      <c r="G13" s="100">
        <f>IF(SER_hh_fech!G13=0,0,SER_hh_fech!G13/SER_summary!G$26)</f>
        <v>93.98892615611021</v>
      </c>
      <c r="H13" s="100">
        <f>IF(SER_hh_fech!H13=0,0,SER_hh_fech!H13/SER_summary!H$26)</f>
        <v>97.694682665247697</v>
      </c>
      <c r="I13" s="100">
        <f>IF(SER_hh_fech!I13=0,0,SER_hh_fech!I13/SER_summary!I$26)</f>
        <v>79.702615764038555</v>
      </c>
      <c r="J13" s="100">
        <f>IF(SER_hh_fech!J13=0,0,SER_hh_fech!J13/SER_summary!J$26)</f>
        <v>106.29669623934811</v>
      </c>
      <c r="K13" s="100">
        <f>IF(SER_hh_fech!K13=0,0,SER_hh_fech!K13/SER_summary!K$26)</f>
        <v>103.49992440143721</v>
      </c>
      <c r="L13" s="100">
        <f>IF(SER_hh_fech!L13=0,0,SER_hh_fech!L13/SER_summary!L$26)</f>
        <v>114.53278926795169</v>
      </c>
      <c r="M13" s="100">
        <f>IF(SER_hh_fech!M13=0,0,SER_hh_fech!M13/SER_summary!M$26)</f>
        <v>90.866177919833575</v>
      </c>
      <c r="N13" s="100">
        <f>IF(SER_hh_fech!N13=0,0,SER_hh_fech!N13/SER_summary!N$26)</f>
        <v>90.698445064806307</v>
      </c>
      <c r="O13" s="100">
        <f>IF(SER_hh_fech!O13=0,0,SER_hh_fech!O13/SER_summary!O$26)</f>
        <v>99.741575414768505</v>
      </c>
      <c r="P13" s="100">
        <f>IF(SER_hh_fech!P13=0,0,SER_hh_fech!P13/SER_summary!P$26)</f>
        <v>74.368307616170341</v>
      </c>
      <c r="Q13" s="100">
        <f>IF(SER_hh_fech!Q13=0,0,SER_hh_fech!Q13/SER_summary!Q$26)</f>
        <v>81.764084642999052</v>
      </c>
    </row>
    <row r="14" spans="1:17" ht="12" customHeight="1" x14ac:dyDescent="0.25">
      <c r="A14" s="51" t="s">
        <v>104</v>
      </c>
      <c r="B14" s="22">
        <f>IF(SER_hh_fech!B14=0,0,SER_hh_fech!B14/SER_summary!B$26)</f>
        <v>144.91291451399132</v>
      </c>
      <c r="C14" s="22">
        <f>IF(SER_hh_fech!C14=0,0,SER_hh_fech!C14/SER_summary!C$26)</f>
        <v>153.30140137454285</v>
      </c>
      <c r="D14" s="22">
        <f>IF(SER_hh_fech!D14=0,0,SER_hh_fech!D14/SER_summary!D$26)</f>
        <v>148.8933558408402</v>
      </c>
      <c r="E14" s="22">
        <f>IF(SER_hh_fech!E14=0,0,SER_hh_fech!E14/SER_summary!E$26)</f>
        <v>158.34547829683979</v>
      </c>
      <c r="F14" s="22">
        <f>IF(SER_hh_fech!F14=0,0,SER_hh_fech!F14/SER_summary!F$26)</f>
        <v>161.75516092291616</v>
      </c>
      <c r="G14" s="22">
        <f>IF(SER_hh_fech!G14=0,0,SER_hh_fech!G14/SER_summary!G$26)</f>
        <v>155.8237459956564</v>
      </c>
      <c r="H14" s="22">
        <f>IF(SER_hh_fech!H14=0,0,SER_hh_fech!H14/SER_summary!H$26)</f>
        <v>161.96750020817385</v>
      </c>
      <c r="I14" s="22">
        <f>IF(SER_hh_fech!I14=0,0,SER_hh_fech!I14/SER_summary!I$26)</f>
        <v>132.13854718774812</v>
      </c>
      <c r="J14" s="22">
        <f>IF(SER_hh_fech!J14=0,0,SER_hh_fech!J14/SER_summary!J$26)</f>
        <v>176.22873323891923</v>
      </c>
      <c r="K14" s="22">
        <f>IF(SER_hh_fech!K14=0,0,SER_hh_fech!K14/SER_summary!K$26)</f>
        <v>171.59197992869846</v>
      </c>
      <c r="L14" s="22">
        <f>IF(SER_hh_fech!L14=0,0,SER_hh_fech!L14/SER_summary!L$26)</f>
        <v>189.88330852318308</v>
      </c>
      <c r="M14" s="22">
        <f>IF(SER_hh_fech!M14=0,0,SER_hh_fech!M14/SER_summary!M$26)</f>
        <v>153.23922439902219</v>
      </c>
      <c r="N14" s="22">
        <f>IF(SER_hh_fech!N14=0,0,SER_hh_fech!N14/SER_summary!N$26)</f>
        <v>156.90930479466493</v>
      </c>
      <c r="O14" s="22">
        <f>IF(SER_hh_fech!O14=0,0,SER_hh_fech!O14/SER_summary!O$26)</f>
        <v>177.61302197197324</v>
      </c>
      <c r="P14" s="22">
        <f>IF(SER_hh_fech!P14=0,0,SER_hh_fech!P14/SER_summary!P$26)</f>
        <v>139.87765223456603</v>
      </c>
      <c r="Q14" s="22">
        <f>IF(SER_hh_fech!Q14=0,0,SER_hh_fech!Q14/SER_summary!Q$26)</f>
        <v>161.55651527328732</v>
      </c>
    </row>
    <row r="15" spans="1:17" ht="12" customHeight="1" x14ac:dyDescent="0.25">
      <c r="A15" s="105" t="s">
        <v>108</v>
      </c>
      <c r="B15" s="104">
        <f>IF(SER_hh_fech!B15=0,0,SER_hh_fech!B15/SER_summary!B$26)</f>
        <v>2.1664537038542764</v>
      </c>
      <c r="C15" s="104">
        <f>IF(SER_hh_fech!C15=0,0,SER_hh_fech!C15/SER_summary!C$26)</f>
        <v>2.3132772496843832</v>
      </c>
      <c r="D15" s="104">
        <f>IF(SER_hh_fech!D15=0,0,SER_hh_fech!D15/SER_summary!D$26)</f>
        <v>2.2836419480038153</v>
      </c>
      <c r="E15" s="104">
        <f>IF(SER_hh_fech!E15=0,0,SER_hh_fech!E15/SER_summary!E$26)</f>
        <v>2.4524392388301139</v>
      </c>
      <c r="F15" s="104">
        <f>IF(SER_hh_fech!F15=0,0,SER_hh_fech!F15/SER_summary!F$26)</f>
        <v>2.2021727403245213</v>
      </c>
      <c r="G15" s="104">
        <f>IF(SER_hh_fech!G15=0,0,SER_hh_fech!G15/SER_summary!G$26)</f>
        <v>2.4620263725197864</v>
      </c>
      <c r="H15" s="104">
        <f>IF(SER_hh_fech!H15=0,0,SER_hh_fech!H15/SER_summary!H$26)</f>
        <v>2.5699151931691886</v>
      </c>
      <c r="I15" s="104">
        <f>IF(SER_hh_fech!I15=0,0,SER_hh_fech!I15/SER_summary!I$26)</f>
        <v>2.1096962797304104</v>
      </c>
      <c r="J15" s="104">
        <f>IF(SER_hh_fech!J15=0,0,SER_hh_fech!J15/SER_summary!J$26)</f>
        <v>2.8331799561687916</v>
      </c>
      <c r="K15" s="104">
        <f>IF(SER_hh_fech!K15=0,0,SER_hh_fech!K15/SER_summary!K$26)</f>
        <v>2.7730415761547573</v>
      </c>
      <c r="L15" s="104">
        <f>IF(SER_hh_fech!L15=0,0,SER_hh_fech!L15/SER_summary!L$26)</f>
        <v>3.099124189982196</v>
      </c>
      <c r="M15" s="104">
        <f>IF(SER_hh_fech!M15=0,0,SER_hh_fech!M15/SER_summary!M$26)</f>
        <v>2.4756279707849758</v>
      </c>
      <c r="N15" s="104">
        <f>IF(SER_hh_fech!N15=0,0,SER_hh_fech!N15/SER_summary!N$26)</f>
        <v>2.5748775173983702</v>
      </c>
      <c r="O15" s="104">
        <f>IF(SER_hh_fech!O15=0,0,SER_hh_fech!O15/SER_summary!O$26)</f>
        <v>2.9030618350162318</v>
      </c>
      <c r="P15" s="104">
        <f>IF(SER_hh_fech!P15=0,0,SER_hh_fech!P15/SER_summary!P$26)</f>
        <v>2.2683668618157915</v>
      </c>
      <c r="Q15" s="104">
        <f>IF(SER_hh_fech!Q15=0,0,SER_hh_fech!Q15/SER_summary!Q$26)</f>
        <v>2.636445327780816</v>
      </c>
    </row>
    <row r="16" spans="1:17" ht="12.95" customHeight="1" x14ac:dyDescent="0.25">
      <c r="A16" s="90" t="s">
        <v>102</v>
      </c>
      <c r="B16" s="101">
        <f>IF(SER_hh_fech!B16=0,0,SER_hh_fech!B16/SER_summary!B$26)</f>
        <v>16.82469908419667</v>
      </c>
      <c r="C16" s="101">
        <f>IF(SER_hh_fech!C16=0,0,SER_hh_fech!C16/SER_summary!C$26)</f>
        <v>16.193096929244401</v>
      </c>
      <c r="D16" s="101">
        <f>IF(SER_hh_fech!D16=0,0,SER_hh_fech!D16/SER_summary!D$26)</f>
        <v>15.704335773616977</v>
      </c>
      <c r="E16" s="101">
        <f>IF(SER_hh_fech!E16=0,0,SER_hh_fech!E16/SER_summary!E$26)</f>
        <v>15.45591839353462</v>
      </c>
      <c r="F16" s="101">
        <f>IF(SER_hh_fech!F16=0,0,SER_hh_fech!F16/SER_summary!F$26)</f>
        <v>15.289063623668158</v>
      </c>
      <c r="G16" s="101">
        <f>IF(SER_hh_fech!G16=0,0,SER_hh_fech!G16/SER_summary!G$26)</f>
        <v>15.137754063344879</v>
      </c>
      <c r="H16" s="101">
        <f>IF(SER_hh_fech!H16=0,0,SER_hh_fech!H16/SER_summary!H$26)</f>
        <v>14.997201088718191</v>
      </c>
      <c r="I16" s="101">
        <f>IF(SER_hh_fech!I16=0,0,SER_hh_fech!I16/SER_summary!I$26)</f>
        <v>14.901108770044257</v>
      </c>
      <c r="J16" s="101">
        <f>IF(SER_hh_fech!J16=0,0,SER_hh_fech!J16/SER_summary!J$26)</f>
        <v>14.740105970779402</v>
      </c>
      <c r="K16" s="101">
        <f>IF(SER_hh_fech!K16=0,0,SER_hh_fech!K16/SER_summary!K$26)</f>
        <v>14.626130787937667</v>
      </c>
      <c r="L16" s="101">
        <f>IF(SER_hh_fech!L16=0,0,SER_hh_fech!L16/SER_summary!L$26)</f>
        <v>14.545597537002568</v>
      </c>
      <c r="M16" s="101">
        <f>IF(SER_hh_fech!M16=0,0,SER_hh_fech!M16/SER_summary!M$26)</f>
        <v>14.080198507344514</v>
      </c>
      <c r="N16" s="101">
        <f>IF(SER_hh_fech!N16=0,0,SER_hh_fech!N16/SER_summary!N$26)</f>
        <v>13.833292763108959</v>
      </c>
      <c r="O16" s="101">
        <f>IF(SER_hh_fech!O16=0,0,SER_hh_fech!O16/SER_summary!O$26)</f>
        <v>13.628372578272717</v>
      </c>
      <c r="P16" s="101">
        <f>IF(SER_hh_fech!P16=0,0,SER_hh_fech!P16/SER_summary!P$26)</f>
        <v>13.351579528722507</v>
      </c>
      <c r="Q16" s="101">
        <f>IF(SER_hh_fech!Q16=0,0,SER_hh_fech!Q16/SER_summary!Q$26)</f>
        <v>12.795639050900546</v>
      </c>
    </row>
    <row r="17" spans="1:17" ht="12.95" customHeight="1" x14ac:dyDescent="0.25">
      <c r="A17" s="88" t="s">
        <v>101</v>
      </c>
      <c r="B17" s="103">
        <f>IF(SER_hh_fech!B17=0,0,SER_hh_fech!B17/SER_summary!B$26)</f>
        <v>1.196501247786369</v>
      </c>
      <c r="C17" s="103">
        <f>IF(SER_hh_fech!C17=0,0,SER_hh_fech!C17/SER_summary!C$26)</f>
        <v>1.5281078546355751</v>
      </c>
      <c r="D17" s="103">
        <f>IF(SER_hh_fech!D17=0,0,SER_hh_fech!D17/SER_summary!D$26)</f>
        <v>1.9972390708857888</v>
      </c>
      <c r="E17" s="103">
        <f>IF(SER_hh_fech!E17=0,0,SER_hh_fech!E17/SER_summary!E$26)</f>
        <v>2.3559660396049167</v>
      </c>
      <c r="F17" s="103">
        <f>IF(SER_hh_fech!F17=0,0,SER_hh_fech!F17/SER_summary!F$26)</f>
        <v>2.8140766242566064</v>
      </c>
      <c r="G17" s="103">
        <f>IF(SER_hh_fech!G17=0,0,SER_hh_fech!G17/SER_summary!G$26)</f>
        <v>3.3476951871914498</v>
      </c>
      <c r="H17" s="103">
        <f>IF(SER_hh_fech!H17=0,0,SER_hh_fech!H17/SER_summary!H$26)</f>
        <v>3.9041335811117843</v>
      </c>
      <c r="I17" s="103">
        <f>IF(SER_hh_fech!I17=0,0,SER_hh_fech!I17/SER_summary!I$26)</f>
        <v>4.5825407026657299</v>
      </c>
      <c r="J17" s="103">
        <f>IF(SER_hh_fech!J17=0,0,SER_hh_fech!J17/SER_summary!J$26)</f>
        <v>5.088715708697829</v>
      </c>
      <c r="K17" s="103">
        <f>IF(SER_hh_fech!K17=0,0,SER_hh_fech!K17/SER_summary!K$26)</f>
        <v>5.7026249640419451</v>
      </c>
      <c r="L17" s="103">
        <f>IF(SER_hh_fech!L17=0,0,SER_hh_fech!L17/SER_summary!L$26)</f>
        <v>6.2444485938107581</v>
      </c>
      <c r="M17" s="103">
        <f>IF(SER_hh_fech!M17=0,0,SER_hh_fech!M17/SER_summary!M$26)</f>
        <v>6.382834268083065</v>
      </c>
      <c r="N17" s="103">
        <f>IF(SER_hh_fech!N17=0,0,SER_hh_fech!N17/SER_summary!N$26)</f>
        <v>6.4871917046589411</v>
      </c>
      <c r="O17" s="103">
        <f>IF(SER_hh_fech!O17=0,0,SER_hh_fech!O17/SER_summary!O$26)</f>
        <v>6.6533841848847759</v>
      </c>
      <c r="P17" s="103">
        <f>IF(SER_hh_fech!P17=0,0,SER_hh_fech!P17/SER_summary!P$26)</f>
        <v>6.9796705023280028</v>
      </c>
      <c r="Q17" s="103">
        <f>IF(SER_hh_fech!Q17=0,0,SER_hh_fech!Q17/SER_summary!Q$26)</f>
        <v>7.2032964416994272</v>
      </c>
    </row>
    <row r="18" spans="1:17" ht="12" customHeight="1" x14ac:dyDescent="0.25">
      <c r="A18" s="88" t="s">
        <v>100</v>
      </c>
      <c r="B18" s="103">
        <f>IF(SER_hh_fech!B18=0,0,SER_hh_fech!B18/SER_summary!B$26)</f>
        <v>17.192064115071954</v>
      </c>
      <c r="C18" s="103">
        <f>IF(SER_hh_fech!C18=0,0,SER_hh_fech!C18/SER_summary!C$26)</f>
        <v>16.470130767000647</v>
      </c>
      <c r="D18" s="103">
        <f>IF(SER_hh_fech!D18=0,0,SER_hh_fech!D18/SER_summary!D$26)</f>
        <v>15.909137597967632</v>
      </c>
      <c r="E18" s="103">
        <f>IF(SER_hh_fech!E18=0,0,SER_hh_fech!E18/SER_summary!E$26)</f>
        <v>15.624896966912614</v>
      </c>
      <c r="F18" s="103">
        <f>IF(SER_hh_fech!F18=0,0,SER_hh_fech!F18/SER_summary!F$26)</f>
        <v>15.441545073500262</v>
      </c>
      <c r="G18" s="103">
        <f>IF(SER_hh_fech!G18=0,0,SER_hh_fech!G18/SER_summary!G$26)</f>
        <v>15.276489940039548</v>
      </c>
      <c r="H18" s="103">
        <f>IF(SER_hh_fech!H18=0,0,SER_hh_fech!H18/SER_summary!H$26)</f>
        <v>15.127052983650792</v>
      </c>
      <c r="I18" s="103">
        <f>IF(SER_hh_fech!I18=0,0,SER_hh_fech!I18/SER_summary!I$26)</f>
        <v>15.003405978955264</v>
      </c>
      <c r="J18" s="103">
        <f>IF(SER_hh_fech!J18=0,0,SER_hh_fech!J18/SER_summary!J$26)</f>
        <v>14.842203459928653</v>
      </c>
      <c r="K18" s="103">
        <f>IF(SER_hh_fech!K18=0,0,SER_hh_fech!K18/SER_summary!K$26)</f>
        <v>14.720524471700978</v>
      </c>
      <c r="L18" s="103">
        <f>IF(SER_hh_fech!L18=0,0,SER_hh_fech!L18/SER_summary!L$26)</f>
        <v>14.62822150217985</v>
      </c>
      <c r="M18" s="103">
        <f>IF(SER_hh_fech!M18=0,0,SER_hh_fech!M18/SER_summary!M$26)</f>
        <v>14.15820918820206</v>
      </c>
      <c r="N18" s="103">
        <f>IF(SER_hh_fech!N18=0,0,SER_hh_fech!N18/SER_summary!N$26)</f>
        <v>13.916150322153333</v>
      </c>
      <c r="O18" s="103">
        <f>IF(SER_hh_fech!O18=0,0,SER_hh_fech!O18/SER_summary!O$26)</f>
        <v>13.721131103397937</v>
      </c>
      <c r="P18" s="103">
        <f>IF(SER_hh_fech!P18=0,0,SER_hh_fech!P18/SER_summary!P$26)</f>
        <v>13.454750535242257</v>
      </c>
      <c r="Q18" s="103">
        <f>IF(SER_hh_fech!Q18=0,0,SER_hh_fech!Q18/SER_summary!Q$26)</f>
        <v>12.911775516502304</v>
      </c>
    </row>
    <row r="19" spans="1:17" ht="12.95" customHeight="1" x14ac:dyDescent="0.25">
      <c r="A19" s="90" t="s">
        <v>47</v>
      </c>
      <c r="B19" s="101">
        <f>IF(SER_hh_fech!B19=0,0,SER_hh_fech!B19/SER_summary!B$26)</f>
        <v>26.121528004076264</v>
      </c>
      <c r="C19" s="101">
        <f>IF(SER_hh_fech!C19=0,0,SER_hh_fech!C19/SER_summary!C$26)</f>
        <v>26.022248177764762</v>
      </c>
      <c r="D19" s="101">
        <f>IF(SER_hh_fech!D19=0,0,SER_hh_fech!D19/SER_summary!D$26)</f>
        <v>25.888179170969952</v>
      </c>
      <c r="E19" s="101">
        <f>IF(SER_hh_fech!E19=0,0,SER_hh_fech!E19/SER_summary!E$26)</f>
        <v>25.866368950140142</v>
      </c>
      <c r="F19" s="101">
        <f>IF(SER_hh_fech!F19=0,0,SER_hh_fech!F19/SER_summary!F$26)</f>
        <v>25.432178814840942</v>
      </c>
      <c r="G19" s="101">
        <f>IF(SER_hh_fech!G19=0,0,SER_hh_fech!G19/SER_summary!G$26)</f>
        <v>25.423754627316697</v>
      </c>
      <c r="H19" s="101">
        <f>IF(SER_hh_fech!H19=0,0,SER_hh_fech!H19/SER_summary!H$26)</f>
        <v>24.890684104897332</v>
      </c>
      <c r="I19" s="101">
        <f>IF(SER_hh_fech!I19=0,0,SER_hh_fech!I19/SER_summary!I$26)</f>
        <v>24.472374126580899</v>
      </c>
      <c r="J19" s="101">
        <f>IF(SER_hh_fech!J19=0,0,SER_hh_fech!J19/SER_summary!J$26)</f>
        <v>24.363847350474575</v>
      </c>
      <c r="K19" s="101">
        <f>IF(SER_hh_fech!K19=0,0,SER_hh_fech!K19/SER_summary!K$26)</f>
        <v>23.884299801944444</v>
      </c>
      <c r="L19" s="101">
        <f>IF(SER_hh_fech!L19=0,0,SER_hh_fech!L19/SER_summary!L$26)</f>
        <v>23.912401045232922</v>
      </c>
      <c r="M19" s="101">
        <f>IF(SER_hh_fech!M19=0,0,SER_hh_fech!M19/SER_summary!M$26)</f>
        <v>24.001079180316982</v>
      </c>
      <c r="N19" s="101">
        <f>IF(SER_hh_fech!N19=0,0,SER_hh_fech!N19/SER_summary!N$26)</f>
        <v>24.277067468780938</v>
      </c>
      <c r="O19" s="101">
        <f>IF(SER_hh_fech!O19=0,0,SER_hh_fech!O19/SER_summary!O$26)</f>
        <v>24.478732194291034</v>
      </c>
      <c r="P19" s="101">
        <f>IF(SER_hh_fech!P19=0,0,SER_hh_fech!P19/SER_summary!P$26)</f>
        <v>24.59012463446788</v>
      </c>
      <c r="Q19" s="101">
        <f>IF(SER_hh_fech!Q19=0,0,SER_hh_fech!Q19/SER_summary!Q$26)</f>
        <v>24.880897417464272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27.692884476165798</v>
      </c>
      <c r="C21" s="100">
        <f>IF(SER_hh_fech!C21=0,0,SER_hh_fech!C21/SER_summary!C$26)</f>
        <v>27.661042782963936</v>
      </c>
      <c r="D21" s="100">
        <f>IF(SER_hh_fech!D21=0,0,SER_hh_fech!D21/SER_summary!D$26)</f>
        <v>27.707478331541289</v>
      </c>
      <c r="E21" s="100">
        <f>IF(SER_hh_fech!E21=0,0,SER_hh_fech!E21/SER_summary!E$26)</f>
        <v>27.694230926574598</v>
      </c>
      <c r="F21" s="100">
        <f>IF(SER_hh_fech!F21=0,0,SER_hh_fech!F21/SER_summary!F$26)</f>
        <v>26.707448740229044</v>
      </c>
      <c r="G21" s="100">
        <f>IF(SER_hh_fech!G21=0,0,SER_hh_fech!G21/SER_summary!G$26)</f>
        <v>26.758633461565367</v>
      </c>
      <c r="H21" s="100">
        <f>IF(SER_hh_fech!H21=0,0,SER_hh_fech!H21/SER_summary!H$26)</f>
        <v>26.661958057828642</v>
      </c>
      <c r="I21" s="100">
        <f>IF(SER_hh_fech!I21=0,0,SER_hh_fech!I21/SER_summary!I$26)</f>
        <v>26.349983455393424</v>
      </c>
      <c r="J21" s="100">
        <f>IF(SER_hh_fech!J21=0,0,SER_hh_fech!J21/SER_summary!J$26)</f>
        <v>26.318446118406566</v>
      </c>
      <c r="K21" s="100">
        <f>IF(SER_hh_fech!K21=0,0,SER_hh_fech!K21/SER_summary!K$26)</f>
        <v>25.779313030873038</v>
      </c>
      <c r="L21" s="100">
        <f>IF(SER_hh_fech!L21=0,0,SER_hh_fech!L21/SER_summary!L$26)</f>
        <v>26.011936703999947</v>
      </c>
      <c r="M21" s="100">
        <f>IF(SER_hh_fech!M21=0,0,SER_hh_fech!M21/SER_summary!M$26)</f>
        <v>26.147105205479154</v>
      </c>
      <c r="N21" s="100">
        <f>IF(SER_hh_fech!N21=0,0,SER_hh_fech!N21/SER_summary!N$26)</f>
        <v>26.525962113580221</v>
      </c>
      <c r="O21" s="100">
        <f>IF(SER_hh_fech!O21=0,0,SER_hh_fech!O21/SER_summary!O$26)</f>
        <v>26.821059197584258</v>
      </c>
      <c r="P21" s="100">
        <f>IF(SER_hh_fech!P21=0,0,SER_hh_fech!P21/SER_summary!P$26)</f>
        <v>26.89825409129989</v>
      </c>
      <c r="Q21" s="100">
        <f>IF(SER_hh_fech!Q21=0,0,SER_hh_fech!Q21/SER_summary!Q$26)</f>
        <v>27.114402380069322</v>
      </c>
    </row>
    <row r="22" spans="1:17" ht="12" customHeight="1" x14ac:dyDescent="0.25">
      <c r="A22" s="88" t="s">
        <v>99</v>
      </c>
      <c r="B22" s="100">
        <f>IF(SER_hh_fech!B22=0,0,SER_hh_fech!B22/SER_summary!B$26)</f>
        <v>28.484109746913415</v>
      </c>
      <c r="C22" s="100">
        <f>IF(SER_hh_fech!C22=0,0,SER_hh_fech!C22/SER_summary!C$26)</f>
        <v>28.451358291048631</v>
      </c>
      <c r="D22" s="100">
        <f>IF(SER_hh_fech!D22=0,0,SER_hh_fech!D22/SER_summary!D$26)</f>
        <v>28.499120569585322</v>
      </c>
      <c r="E22" s="100">
        <f>IF(SER_hh_fech!E22=0,0,SER_hh_fech!E22/SER_summary!E$26)</f>
        <v>28.250980427334692</v>
      </c>
      <c r="F22" s="100">
        <f>IF(SER_hh_fech!F22=0,0,SER_hh_fech!F22/SER_summary!F$26)</f>
        <v>27.753354486998568</v>
      </c>
      <c r="G22" s="100">
        <f>IF(SER_hh_fech!G22=0,0,SER_hh_fech!G22/SER_summary!G$26)</f>
        <v>27.750280107131161</v>
      </c>
      <c r="H22" s="100">
        <f>IF(SER_hh_fech!H22=0,0,SER_hh_fech!H22/SER_summary!H$26)</f>
        <v>27.42372828805231</v>
      </c>
      <c r="I22" s="100">
        <f>IF(SER_hh_fech!I22=0,0,SER_hh_fech!I22/SER_summary!I$26)</f>
        <v>27.102840125547509</v>
      </c>
      <c r="J22" s="100">
        <f>IF(SER_hh_fech!J22=0,0,SER_hh_fech!J22/SER_summary!J$26)</f>
        <v>27.070401721789622</v>
      </c>
      <c r="K22" s="100">
        <f>IF(SER_hh_fech!K22=0,0,SER_hh_fech!K22/SER_summary!K$26)</f>
        <v>26.515864831755113</v>
      </c>
      <c r="L22" s="100">
        <f>IF(SER_hh_fech!L22=0,0,SER_hh_fech!L22/SER_summary!L$26)</f>
        <v>26.755134895542813</v>
      </c>
      <c r="M22" s="100">
        <f>IF(SER_hh_fech!M22=0,0,SER_hh_fech!M22/SER_summary!M$26)</f>
        <v>26.894265396162787</v>
      </c>
      <c r="N22" s="100">
        <f>IF(SER_hh_fech!N22=0,0,SER_hh_fech!N22/SER_summary!N$26)</f>
        <v>27.277778456425064</v>
      </c>
      <c r="O22" s="100">
        <f>IF(SER_hh_fech!O22=0,0,SER_hh_fech!O22/SER_summary!O$26)</f>
        <v>27.571293753320955</v>
      </c>
      <c r="P22" s="100">
        <f>IF(SER_hh_fech!P22=0,0,SER_hh_fech!P22/SER_summary!P$26)</f>
        <v>27.637210942742911</v>
      </c>
      <c r="Q22" s="100">
        <f>IF(SER_hh_fech!Q22=0,0,SER_hh_fech!Q22/SER_summary!Q$26)</f>
        <v>27.839981527474212</v>
      </c>
    </row>
    <row r="23" spans="1:17" ht="12" customHeight="1" x14ac:dyDescent="0.25">
      <c r="A23" s="88" t="s">
        <v>98</v>
      </c>
      <c r="B23" s="100">
        <f>IF(SER_hh_fech!B23=0,0,SER_hh_fech!B23/SER_summary!B$26)</f>
        <v>26.58516909711917</v>
      </c>
      <c r="C23" s="100">
        <f>IF(SER_hh_fech!C23=0,0,SER_hh_fech!C23/SER_summary!C$26)</f>
        <v>26.554601071645386</v>
      </c>
      <c r="D23" s="100">
        <f>IF(SER_hh_fech!D23=0,0,SER_hh_fech!D23/SER_summary!D$26)</f>
        <v>26.599179198279636</v>
      </c>
      <c r="E23" s="100">
        <f>IF(SER_hh_fech!E23=0,0,SER_hh_fech!E23/SER_summary!E$26)</f>
        <v>26.586461689511605</v>
      </c>
      <c r="F23" s="100">
        <f>IF(SER_hh_fech!F23=0,0,SER_hh_fech!F23/SER_summary!F$26)</f>
        <v>25.639150790619883</v>
      </c>
      <c r="G23" s="100">
        <f>IF(SER_hh_fech!G23=0,0,SER_hh_fech!G23/SER_summary!G$26)</f>
        <v>25.688288123102751</v>
      </c>
      <c r="H23" s="100">
        <f>IF(SER_hh_fech!H23=0,0,SER_hh_fech!H23/SER_summary!H$26)</f>
        <v>25.595479735515497</v>
      </c>
      <c r="I23" s="100">
        <f>IF(SER_hh_fech!I23=0,0,SER_hh_fech!I23/SER_summary!I$26)</f>
        <v>25.295984117177674</v>
      </c>
      <c r="J23" s="100">
        <f>IF(SER_hh_fech!J23=0,0,SER_hh_fech!J23/SER_summary!J$26)</f>
        <v>25.265708273670302</v>
      </c>
      <c r="K23" s="100">
        <f>IF(SER_hh_fech!K23=0,0,SER_hh_fech!K23/SER_summary!K$26)</f>
        <v>24.748140509638112</v>
      </c>
      <c r="L23" s="100">
        <f>IF(SER_hh_fech!L23=0,0,SER_hh_fech!L23/SER_summary!L$26)</f>
        <v>24.97145923583998</v>
      </c>
      <c r="M23" s="100">
        <f>IF(SER_hh_fech!M23=0,0,SER_hh_fech!M23/SER_summary!M$26)</f>
        <v>25.101508408669329</v>
      </c>
      <c r="N23" s="100">
        <f>IF(SER_hh_fech!N23=0,0,SER_hh_fech!N23/SER_summary!N$26)</f>
        <v>25.459570651503899</v>
      </c>
      <c r="O23" s="100">
        <f>IF(SER_hh_fech!O23=0,0,SER_hh_fech!O23/SER_summary!O$26)</f>
        <v>25.740352916504335</v>
      </c>
      <c r="P23" s="100">
        <f>IF(SER_hh_fech!P23=0,0,SER_hh_fech!P23/SER_summary!P$26)</f>
        <v>25.811484008129625</v>
      </c>
      <c r="Q23" s="100">
        <f>IF(SER_hh_fech!Q23=0,0,SER_hh_fech!Q23/SER_summary!Q$26)</f>
        <v>26.0209306399619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20.935820663981367</v>
      </c>
      <c r="C25" s="100">
        <f>IF(SER_hh_fech!C25=0,0,SER_hh_fech!C25/SER_summary!C$26)</f>
        <v>20.911748343920735</v>
      </c>
      <c r="D25" s="100">
        <f>IF(SER_hh_fech!D25=0,0,SER_hh_fech!D25/SER_summary!D$26)</f>
        <v>20.946853618645214</v>
      </c>
      <c r="E25" s="100">
        <f>IF(SER_hh_fech!E25=0,0,SER_hh_fech!E25/SER_summary!E$26)</f>
        <v>20.936838580490402</v>
      </c>
      <c r="F25" s="100">
        <f>IF(SER_hh_fech!F25=0,0,SER_hh_fech!F25/SER_summary!F$26)</f>
        <v>20.190831247613161</v>
      </c>
      <c r="G25" s="100">
        <f>IF(SER_hh_fech!G25=0,0,SER_hh_fech!G25/SER_summary!G$26)</f>
        <v>20.229526896943423</v>
      </c>
      <c r="H25" s="100">
        <f>IF(SER_hh_fech!H25=0,0,SER_hh_fech!H25/SER_summary!H$26)</f>
        <v>20.156440291718457</v>
      </c>
      <c r="I25" s="100">
        <f>IF(SER_hh_fech!I25=0,0,SER_hh_fech!I25/SER_summary!I$26)</f>
        <v>19.920587492277427</v>
      </c>
      <c r="J25" s="100">
        <f>IF(SER_hh_fech!J25=0,0,SER_hh_fech!J25/SER_summary!J$26)</f>
        <v>19.896745265515364</v>
      </c>
      <c r="K25" s="100">
        <f>IF(SER_hh_fech!K25=0,0,SER_hh_fech!K25/SER_summary!K$26)</f>
        <v>19.489160651340022</v>
      </c>
      <c r="L25" s="100">
        <f>IF(SER_hh_fech!L25=0,0,SER_hh_fech!L25/SER_summary!L$26)</f>
        <v>19.665024148223978</v>
      </c>
      <c r="M25" s="100">
        <f>IF(SER_hh_fech!M25=0,0,SER_hh_fech!M25/SER_summary!M$26)</f>
        <v>23.706427107761193</v>
      </c>
      <c r="N25" s="100">
        <f>IF(SER_hh_fech!N25=0,0,SER_hh_fech!N25/SER_summary!N$26)</f>
        <v>15.332172616946536</v>
      </c>
      <c r="O25" s="100">
        <f>IF(SER_hh_fech!O25=0,0,SER_hh_fech!O25/SER_summary!O$26)</f>
        <v>20.296325347504926</v>
      </c>
      <c r="P25" s="100">
        <f>IF(SER_hh_fech!P25=0,0,SER_hh_fech!P25/SER_summary!P$26)</f>
        <v>20.372951590018506</v>
      </c>
      <c r="Q25" s="100">
        <f>IF(SER_hh_fech!Q25=0,0,SER_hh_fech!Q25/SER_summary!Q$26)</f>
        <v>20.564257467726119</v>
      </c>
    </row>
    <row r="26" spans="1:17" ht="12" customHeight="1" x14ac:dyDescent="0.25">
      <c r="A26" s="88" t="s">
        <v>30</v>
      </c>
      <c r="B26" s="22">
        <f>IF(SER_hh_fech!B26=0,0,SER_hh_fech!B26/SER_summary!B$26)</f>
        <v>21.660880557212771</v>
      </c>
      <c r="C26" s="22">
        <f>IF(SER_hh_fech!C26=0,0,SER_hh_fech!C26/SER_summary!C$26)</f>
        <v>21.636102356841352</v>
      </c>
      <c r="D26" s="22">
        <f>IF(SER_hh_fech!D26=0,0,SER_hh_fech!D26/SER_summary!D$26)</f>
        <v>21.66258668292835</v>
      </c>
      <c r="E26" s="22">
        <f>IF(SER_hh_fech!E26=0,0,SER_hh_fech!E26/SER_summary!E$26)</f>
        <v>21.850461826828031</v>
      </c>
      <c r="F26" s="22">
        <f>IF(SER_hh_fech!F26=0,0,SER_hh_fech!F26/SER_summary!F$26)</f>
        <v>20.473062594269521</v>
      </c>
      <c r="G26" s="22">
        <f>IF(SER_hh_fech!G26=0,0,SER_hh_fech!G26/SER_summary!G$26)</f>
        <v>20.620472485322988</v>
      </c>
      <c r="H26" s="22">
        <f>IF(SER_hh_fech!H26=0,0,SER_hh_fech!H26/SER_summary!H$26)</f>
        <v>20.857698974844343</v>
      </c>
      <c r="I26" s="22">
        <f>IF(SER_hh_fech!I26=0,0,SER_hh_fech!I26/SER_summary!I$26)</f>
        <v>20.615723702392732</v>
      </c>
      <c r="J26" s="22">
        <f>IF(SER_hh_fech!J26=0,0,SER_hh_fech!J26/SER_summary!J$26)</f>
        <v>20.591169075740964</v>
      </c>
      <c r="K26" s="22">
        <f>IF(SER_hh_fech!K26=0,0,SER_hh_fech!K26/SER_summary!K$26)</f>
        <v>20.170014726493957</v>
      </c>
      <c r="L26" s="22">
        <f>IF(SER_hh_fech!L26=0,0,SER_hh_fech!L26/SER_summary!L$26)</f>
        <v>20.351400734069902</v>
      </c>
      <c r="M26" s="22">
        <f>IF(SER_hh_fech!M26=0,0,SER_hh_fech!M26/SER_summary!M$26)</f>
        <v>20.101783272021706</v>
      </c>
      <c r="N26" s="22">
        <f>IF(SER_hh_fech!N26=0,0,SER_hh_fech!N26/SER_summary!N$26)</f>
        <v>21.042015025581048</v>
      </c>
      <c r="O26" s="22">
        <f>IF(SER_hh_fech!O26=0,0,SER_hh_fech!O26/SER_summary!O$26)</f>
        <v>20.943148611914427</v>
      </c>
      <c r="P26" s="22">
        <f>IF(SER_hh_fech!P26=0,0,SER_hh_fech!P26/SER_summary!P$26)</f>
        <v>21.234897489132962</v>
      </c>
      <c r="Q26" s="22">
        <f>IF(SER_hh_fech!Q26=0,0,SER_hh_fech!Q26/SER_summary!Q$26)</f>
        <v>21.771239920418058</v>
      </c>
    </row>
    <row r="27" spans="1:17" ht="12" customHeight="1" x14ac:dyDescent="0.25">
      <c r="A27" s="93" t="s">
        <v>114</v>
      </c>
      <c r="B27" s="116">
        <f>IF(SER_hh_fech!B27=0,0,SER_hh_fech!B27/SER_summary!B$26)</f>
        <v>4.2599736207371404E-2</v>
      </c>
      <c r="C27" s="116">
        <f>IF(SER_hh_fech!C27=0,0,SER_hh_fech!C27/SER_summary!C$26)</f>
        <v>1.4231171246010704E-2</v>
      </c>
      <c r="D27" s="116">
        <f>IF(SER_hh_fech!D27=0,0,SER_hh_fech!D27/SER_summary!D$26)</f>
        <v>1.4630151135842503E-2</v>
      </c>
      <c r="E27" s="116">
        <f>IF(SER_hh_fech!E27=0,0,SER_hh_fech!E27/SER_summary!E$26)</f>
        <v>2.1701731068788796E-2</v>
      </c>
      <c r="F27" s="116">
        <f>IF(SER_hh_fech!F27=0,0,SER_hh_fech!F27/SER_summary!F$26)</f>
        <v>2.1990750971739283E-2</v>
      </c>
      <c r="G27" s="116">
        <f>IF(SER_hh_fech!G27=0,0,SER_hh_fech!G27/SER_summary!G$26)</f>
        <v>2.1535768076575892E-2</v>
      </c>
      <c r="H27" s="116">
        <f>IF(SER_hh_fech!H27=0,0,SER_hh_fech!H27/SER_summary!H$26)</f>
        <v>2.7150394564034726E-2</v>
      </c>
      <c r="I27" s="116">
        <f>IF(SER_hh_fech!I27=0,0,SER_hh_fech!I27/SER_summary!I$26)</f>
        <v>3.3144877430517194E-2</v>
      </c>
      <c r="J27" s="116">
        <f>IF(SER_hh_fech!J27=0,0,SER_hh_fech!J27/SER_summary!J$26)</f>
        <v>4.7124018838796494E-2</v>
      </c>
      <c r="K27" s="116">
        <f>IF(SER_hh_fech!K27=0,0,SER_hh_fech!K27/SER_summary!K$26)</f>
        <v>9.8557300550276811E-2</v>
      </c>
      <c r="L27" s="116">
        <f>IF(SER_hh_fech!L27=0,0,SER_hh_fech!L27/SER_summary!L$26)</f>
        <v>5.6876810703823229E-2</v>
      </c>
      <c r="M27" s="116">
        <f>IF(SER_hh_fech!M27=0,0,SER_hh_fech!M27/SER_summary!M$26)</f>
        <v>6.8091459758122821E-2</v>
      </c>
      <c r="N27" s="116">
        <f>IF(SER_hh_fech!N27=0,0,SER_hh_fech!N27/SER_summary!N$26)</f>
        <v>5.1084264226486757E-2</v>
      </c>
      <c r="O27" s="116">
        <f>IF(SER_hh_fech!O27=0,0,SER_hh_fech!O27/SER_summary!O$26)</f>
        <v>4.7785863098582626E-2</v>
      </c>
      <c r="P27" s="116">
        <f>IF(SER_hh_fech!P27=0,0,SER_hh_fech!P27/SER_summary!P$26)</f>
        <v>5.042801014566984E-2</v>
      </c>
      <c r="Q27" s="116">
        <f>IF(SER_hh_fech!Q27=0,0,SER_hh_fech!Q27/SER_summary!Q$26)</f>
        <v>5.3215438623083894E-2</v>
      </c>
    </row>
    <row r="28" spans="1:17" ht="12" customHeight="1" x14ac:dyDescent="0.25">
      <c r="A28" s="91" t="s">
        <v>113</v>
      </c>
      <c r="B28" s="117">
        <f>IF(SER_hh_fech!B28=0,0,SER_hh_fech!B28/SER_summary!B$26)</f>
        <v>10.815739446151422</v>
      </c>
      <c r="C28" s="117">
        <f>IF(SER_hh_fech!C28=0,0,SER_hh_fech!C28/SER_summary!C$26)</f>
        <v>3.542714928292106</v>
      </c>
      <c r="D28" s="117">
        <f>IF(SER_hh_fech!D28=0,0,SER_hh_fech!D28/SER_summary!D$26)</f>
        <v>3.5979669637323184</v>
      </c>
      <c r="E28" s="117">
        <f>IF(SER_hh_fech!E28=0,0,SER_hh_fech!E28/SER_summary!E$26)</f>
        <v>5.2942564661367095</v>
      </c>
      <c r="F28" s="117">
        <f>IF(SER_hh_fech!F28=0,0,SER_hh_fech!F28/SER_summary!F$26)</f>
        <v>5.1581491424261223</v>
      </c>
      <c r="G28" s="117">
        <f>IF(SER_hh_fech!G28=0,0,SER_hh_fech!G28/SER_summary!G$26)</f>
        <v>4.9191700973761288</v>
      </c>
      <c r="H28" s="117">
        <f>IF(SER_hh_fech!H28=0,0,SER_hh_fech!H28/SER_summary!H$26)</f>
        <v>6.074960409044909</v>
      </c>
      <c r="I28" s="117">
        <f>IF(SER_hh_fech!I28=0,0,SER_hh_fech!I28/SER_summary!I$26)</f>
        <v>6.0668842294451446</v>
      </c>
      <c r="J28" s="117">
        <f>IF(SER_hh_fech!J28=0,0,SER_hh_fech!J28/SER_summary!J$26)</f>
        <v>6.1173502404467719</v>
      </c>
      <c r="K28" s="117">
        <f>IF(SER_hh_fech!K28=0,0,SER_hh_fech!K28/SER_summary!K$26)</f>
        <v>9.7526608870961198</v>
      </c>
      <c r="L28" s="117">
        <f>IF(SER_hh_fech!L28=0,0,SER_hh_fech!L28/SER_summary!L$26)</f>
        <v>5.6444384213659671</v>
      </c>
      <c r="M28" s="117">
        <f>IF(SER_hh_fech!M28=0,0,SER_hh_fech!M28/SER_summary!M$26)</f>
        <v>6.8558488713619559</v>
      </c>
      <c r="N28" s="117">
        <f>IF(SER_hh_fech!N28=0,0,SER_hh_fech!N28/SER_summary!N$26)</f>
        <v>5.077108096254368</v>
      </c>
      <c r="O28" s="117">
        <f>IF(SER_hh_fech!O28=0,0,SER_hh_fech!O28/SER_summary!O$26)</f>
        <v>4.7080447558093788</v>
      </c>
      <c r="P28" s="117">
        <f>IF(SER_hh_fech!P28=0,0,SER_hh_fech!P28/SER_summary!P$26)</f>
        <v>4.9915724118605587</v>
      </c>
      <c r="Q28" s="117">
        <f>IF(SER_hh_fech!Q28=0,0,SER_hh_fech!Q28/SER_summary!Q$26)</f>
        <v>5.219899701306125</v>
      </c>
    </row>
    <row r="29" spans="1:17" ht="12.95" customHeight="1" x14ac:dyDescent="0.25">
      <c r="A29" s="90" t="s">
        <v>46</v>
      </c>
      <c r="B29" s="101">
        <f>IF(SER_hh_fech!B29=0,0,SER_hh_fech!B29/SER_summary!B$26)</f>
        <v>24.749107456874388</v>
      </c>
      <c r="C29" s="101">
        <f>IF(SER_hh_fech!C29=0,0,SER_hh_fech!C29/SER_summary!C$26)</f>
        <v>24.726094346070578</v>
      </c>
      <c r="D29" s="101">
        <f>IF(SER_hh_fech!D29=0,0,SER_hh_fech!D29/SER_summary!D$26)</f>
        <v>24.243733018708394</v>
      </c>
      <c r="E29" s="101">
        <f>IF(SER_hh_fech!E29=0,0,SER_hh_fech!E29/SER_summary!E$26)</f>
        <v>23.972523947226158</v>
      </c>
      <c r="F29" s="101">
        <f>IF(SER_hh_fech!F29=0,0,SER_hh_fech!F29/SER_summary!F$26)</f>
        <v>23.956571806676706</v>
      </c>
      <c r="G29" s="101">
        <f>IF(SER_hh_fech!G29=0,0,SER_hh_fech!G29/SER_summary!G$26)</f>
        <v>23.701434768292021</v>
      </c>
      <c r="H29" s="101">
        <f>IF(SER_hh_fech!H29=0,0,SER_hh_fech!H29/SER_summary!H$26)</f>
        <v>23.199139936267276</v>
      </c>
      <c r="I29" s="101">
        <f>IF(SER_hh_fech!I29=0,0,SER_hh_fech!I29/SER_summary!I$26)</f>
        <v>22.958366228094935</v>
      </c>
      <c r="J29" s="101">
        <f>IF(SER_hh_fech!J29=0,0,SER_hh_fech!J29/SER_summary!J$26)</f>
        <v>23.140622943556927</v>
      </c>
      <c r="K29" s="101">
        <f>IF(SER_hh_fech!K29=0,0,SER_hh_fech!K29/SER_summary!K$26)</f>
        <v>23.270488969620349</v>
      </c>
      <c r="L29" s="101">
        <f>IF(SER_hh_fech!L29=0,0,SER_hh_fech!L29/SER_summary!L$26)</f>
        <v>23.841049139350979</v>
      </c>
      <c r="M29" s="101">
        <f>IF(SER_hh_fech!M29=0,0,SER_hh_fech!M29/SER_summary!M$26)</f>
        <v>23.190830519304527</v>
      </c>
      <c r="N29" s="101">
        <f>IF(SER_hh_fech!N29=0,0,SER_hh_fech!N29/SER_summary!N$26)</f>
        <v>23.011101218058197</v>
      </c>
      <c r="O29" s="101">
        <f>IF(SER_hh_fech!O29=0,0,SER_hh_fech!O29/SER_summary!O$26)</f>
        <v>23.09734822224555</v>
      </c>
      <c r="P29" s="101">
        <f>IF(SER_hh_fech!P29=0,0,SER_hh_fech!P29/SER_summary!P$26)</f>
        <v>23.386951893227359</v>
      </c>
      <c r="Q29" s="101">
        <f>IF(SER_hh_fech!Q29=0,0,SER_hh_fech!Q29/SER_summary!Q$26)</f>
        <v>23.598330139404343</v>
      </c>
    </row>
    <row r="30" spans="1:17" ht="12" customHeight="1" x14ac:dyDescent="0.25">
      <c r="A30" s="88" t="s">
        <v>66</v>
      </c>
      <c r="B30" s="100">
        <f>IF(SER_hh_fech!B30=0,0,SER_hh_fech!B30/SER_summary!B$26)</f>
        <v>28.388239958791058</v>
      </c>
      <c r="C30" s="100">
        <f>IF(SER_hh_fech!C30=0,0,SER_hh_fech!C30/SER_summary!C$26)</f>
        <v>28.296163896275036</v>
      </c>
      <c r="D30" s="100">
        <f>IF(SER_hh_fech!D30=0,0,SER_hh_fech!D30/SER_summary!D$26)</f>
        <v>28.422412091863851</v>
      </c>
      <c r="E30" s="100">
        <f>IF(SER_hh_fech!E30=0,0,SER_hh_fech!E30/SER_summary!E$26)</f>
        <v>26.621852692015253</v>
      </c>
      <c r="F30" s="100">
        <f>IF(SER_hh_fech!F30=0,0,SER_hh_fech!F30/SER_summary!F$26)</f>
        <v>28.395373362004527</v>
      </c>
      <c r="G30" s="100">
        <f>IF(SER_hh_fech!G30=0,0,SER_hh_fech!G30/SER_summary!G$26)</f>
        <v>28.336519653730242</v>
      </c>
      <c r="H30" s="100">
        <f>IF(SER_hh_fech!H30=0,0,SER_hh_fech!H30/SER_summary!H$26)</f>
        <v>28.068546538351182</v>
      </c>
      <c r="I30" s="100">
        <f>IF(SER_hh_fech!I30=0,0,SER_hh_fech!I30/SER_summary!I$26)</f>
        <v>28.322619394251308</v>
      </c>
      <c r="J30" s="100">
        <f>IF(SER_hh_fech!J30=0,0,SER_hh_fech!J30/SER_summary!J$26)</f>
        <v>28.16537175818986</v>
      </c>
      <c r="K30" s="100">
        <f>IF(SER_hh_fech!K30=0,0,SER_hh_fech!K30/SER_summary!K$26)</f>
        <v>28.029113049968288</v>
      </c>
      <c r="L30" s="100">
        <f>IF(SER_hh_fech!L30=0,0,SER_hh_fech!L30/SER_summary!L$26)</f>
        <v>41.503122255137441</v>
      </c>
      <c r="M30" s="100">
        <f>IF(SER_hh_fech!M30=0,0,SER_hh_fech!M30/SER_summary!M$26)</f>
        <v>28.203188428853629</v>
      </c>
      <c r="N30" s="100">
        <f>IF(SER_hh_fech!N30=0,0,SER_hh_fech!N30/SER_summary!N$26)</f>
        <v>28.359119549921552</v>
      </c>
      <c r="O30" s="100">
        <f>IF(SER_hh_fech!O30=0,0,SER_hh_fech!O30/SER_summary!O$26)</f>
        <v>28.448081217741116</v>
      </c>
      <c r="P30" s="100">
        <f>IF(SER_hh_fech!P30=0,0,SER_hh_fech!P30/SER_summary!P$26)</f>
        <v>31.478228974524846</v>
      </c>
      <c r="Q30" s="100">
        <f>IF(SER_hh_fech!Q30=0,0,SER_hh_fech!Q30/SER_summary!Q$26)</f>
        <v>28.78384023164519</v>
      </c>
    </row>
    <row r="31" spans="1:17" ht="12" customHeight="1" x14ac:dyDescent="0.25">
      <c r="A31" s="88" t="s">
        <v>98</v>
      </c>
      <c r="B31" s="100">
        <f>IF(SER_hh_fech!B31=0,0,SER_hh_fech!B31/SER_summary!B$26)</f>
        <v>26.360508533163134</v>
      </c>
      <c r="C31" s="100">
        <f>IF(SER_hh_fech!C31=0,0,SER_hh_fech!C31/SER_summary!C$26)</f>
        <v>26.275009332255376</v>
      </c>
      <c r="D31" s="100">
        <f>IF(SER_hh_fech!D31=0,0,SER_hh_fech!D31/SER_summary!D$26)</f>
        <v>26.392239799587887</v>
      </c>
      <c r="E31" s="100">
        <f>IF(SER_hh_fech!E31=0,0,SER_hh_fech!E31/SER_summary!E$26)</f>
        <v>26.375181070678661</v>
      </c>
      <c r="F31" s="100">
        <f>IF(SER_hh_fech!F31=0,0,SER_hh_fech!F31/SER_summary!F$26)</f>
        <v>26.367132407575625</v>
      </c>
      <c r="G31" s="100">
        <f>IF(SER_hh_fech!G31=0,0,SER_hh_fech!G31/SER_summary!G$26)</f>
        <v>26.312482535606673</v>
      </c>
      <c r="H31" s="100">
        <f>IF(SER_hh_fech!H31=0,0,SER_hh_fech!H31/SER_summary!H$26)</f>
        <v>26.06365035704038</v>
      </c>
      <c r="I31" s="100">
        <f>IF(SER_hh_fech!I31=0,0,SER_hh_fech!I31/SER_summary!I$26)</f>
        <v>26.299575151804785</v>
      </c>
      <c r="J31" s="100">
        <f>IF(SER_hh_fech!J31=0,0,SER_hh_fech!J31/SER_summary!J$26)</f>
        <v>26.153559489747725</v>
      </c>
      <c r="K31" s="100">
        <f>IF(SER_hh_fech!K31=0,0,SER_hh_fech!K31/SER_summary!K$26)</f>
        <v>26.027033546399107</v>
      </c>
      <c r="L31" s="100">
        <f>IF(SER_hh_fech!L31=0,0,SER_hh_fech!L31/SER_summary!L$26)</f>
        <v>25.988527675783338</v>
      </c>
      <c r="M31" s="100">
        <f>IF(SER_hh_fech!M31=0,0,SER_hh_fech!M31/SER_summary!M$26)</f>
        <v>26.188641633601144</v>
      </c>
      <c r="N31" s="100">
        <f>IF(SER_hh_fech!N31=0,0,SER_hh_fech!N31/SER_summary!N$26)</f>
        <v>26.331791577908795</v>
      </c>
      <c r="O31" s="100">
        <f>IF(SER_hh_fech!O31=0,0,SER_hh_fech!O31/SER_summary!O$26)</f>
        <v>26.412425554214849</v>
      </c>
      <c r="P31" s="100">
        <f>IF(SER_hh_fech!P31=0,0,SER_hh_fech!P31/SER_summary!P$26)</f>
        <v>26.547337881413021</v>
      </c>
      <c r="Q31" s="100">
        <f>IF(SER_hh_fech!Q31=0,0,SER_hh_fech!Q31/SER_summary!Q$26)</f>
        <v>26.71893011909231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36.614983285646829</v>
      </c>
      <c r="K32" s="100">
        <f>IF(SER_hh_fech!K32=0,0,SER_hh_fech!K32/SER_summary!K$26)</f>
        <v>36.437846964958766</v>
      </c>
      <c r="L32" s="100">
        <f>IF(SER_hh_fech!L32=0,0,SER_hh_fech!L32/SER_summary!L$26)</f>
        <v>36.383938746096682</v>
      </c>
      <c r="M32" s="100">
        <f>IF(SER_hh_fech!M32=0,0,SER_hh_fech!M32/SER_summary!M$26)</f>
        <v>36.664100131427332</v>
      </c>
      <c r="N32" s="100">
        <f>IF(SER_hh_fech!N32=0,0,SER_hh_fech!N32/SER_summary!N$26)</f>
        <v>36.876716144665622</v>
      </c>
      <c r="O32" s="100">
        <f>IF(SER_hh_fech!O32=0,0,SER_hh_fech!O32/SER_summary!O$26)</f>
        <v>37.007486664810905</v>
      </c>
      <c r="P32" s="100">
        <f>IF(SER_hh_fech!P32=0,0,SER_hh_fech!P32/SER_summary!P$26)</f>
        <v>37.220155885250186</v>
      </c>
      <c r="Q32" s="100">
        <f>IF(SER_hh_fech!Q32=0,0,SER_hh_fech!Q32/SER_summary!Q$26)</f>
        <v>37.489515296242907</v>
      </c>
    </row>
    <row r="33" spans="1:17" ht="12" customHeight="1" x14ac:dyDescent="0.25">
      <c r="A33" s="49" t="s">
        <v>30</v>
      </c>
      <c r="B33" s="18">
        <f>IF(SER_hh_fech!B33=0,0,SER_hh_fech!B33/SER_summary!B$26)</f>
        <v>19.358170650173349</v>
      </c>
      <c r="C33" s="18">
        <f>IF(SER_hh_fech!C33=0,0,SER_hh_fech!C33/SER_summary!C$26)</f>
        <v>19.295309643314308</v>
      </c>
      <c r="D33" s="18">
        <f>IF(SER_hh_fech!D33=0,0,SER_hh_fech!D33/SER_summary!D$26)</f>
        <v>19.374151848762097</v>
      </c>
      <c r="E33" s="18">
        <f>IF(SER_hh_fech!E33=0,0,SER_hh_fech!E33/SER_summary!E$26)</f>
        <v>19.658384794392145</v>
      </c>
      <c r="F33" s="18">
        <f>IF(SER_hh_fech!F33=0,0,SER_hh_fech!F33/SER_summary!F$26)</f>
        <v>19.35049605377808</v>
      </c>
      <c r="G33" s="18">
        <f>IF(SER_hh_fech!G33=0,0,SER_hh_fech!G33/SER_summary!G$26)</f>
        <v>19.276257558470395</v>
      </c>
      <c r="H33" s="18">
        <f>IF(SER_hh_fech!H33=0,0,SER_hh_fech!H33/SER_summary!H$26)</f>
        <v>19.11399263188169</v>
      </c>
      <c r="I33" s="18">
        <f>IF(SER_hh_fech!I33=0,0,SER_hh_fech!I33/SER_summary!I$26)</f>
        <v>19.296249049510081</v>
      </c>
      <c r="J33" s="18">
        <f>IF(SER_hh_fech!J33=0,0,SER_hh_fech!J33/SER_summary!J$26)</f>
        <v>19.189312724231613</v>
      </c>
      <c r="K33" s="18">
        <f>IF(SER_hh_fech!K33=0,0,SER_hh_fech!K33/SER_summary!K$26)</f>
        <v>19.0948909110949</v>
      </c>
      <c r="L33" s="18">
        <f>IF(SER_hh_fech!L33=0,0,SER_hh_fech!L33/SER_summary!L$26)</f>
        <v>16.293474935643061</v>
      </c>
      <c r="M33" s="18">
        <f>IF(SER_hh_fech!M33=0,0,SER_hh_fech!M33/SER_summary!M$26)</f>
        <v>19.200004314826085</v>
      </c>
      <c r="N33" s="18">
        <f>IF(SER_hh_fech!N33=0,0,SER_hh_fech!N33/SER_summary!N$26)</f>
        <v>19.256029761296109</v>
      </c>
      <c r="O33" s="18">
        <f>IF(SER_hh_fech!O33=0,0,SER_hh_fech!O33/SER_summary!O$26)</f>
        <v>19.319954830243596</v>
      </c>
      <c r="P33" s="18">
        <f>IF(SER_hh_fech!P33=0,0,SER_hh_fech!P33/SER_summary!P$26)</f>
        <v>19.336157314240193</v>
      </c>
      <c r="Q33" s="18">
        <f>IF(SER_hh_fech!Q33=0,0,SER_hh_fech!Q33/SER_summary!Q$26)</f>
        <v>20.029552161863897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143.09942713402162</v>
      </c>
      <c r="C3" s="106">
        <f>IF(SER_hh_tesh!C3=0,0,SER_hh_tesh!C3/SER_summary!C$26)</f>
        <v>150.92772163671228</v>
      </c>
      <c r="D3" s="106">
        <f>IF(SER_hh_tesh!D3=0,0,SER_hh_tesh!D3/SER_summary!D$26)</f>
        <v>149.88995721634305</v>
      </c>
      <c r="E3" s="106">
        <f>IF(SER_hh_tesh!E3=0,0,SER_hh_tesh!E3/SER_summary!E$26)</f>
        <v>158.81545540469509</v>
      </c>
      <c r="F3" s="106">
        <f>IF(SER_hh_tesh!F3=0,0,SER_hh_tesh!F3/SER_summary!F$26)</f>
        <v>163.04336762990246</v>
      </c>
      <c r="G3" s="106">
        <f>IF(SER_hh_tesh!G3=0,0,SER_hh_tesh!G3/SER_summary!G$26)</f>
        <v>160.39298909269618</v>
      </c>
      <c r="H3" s="106">
        <f>IF(SER_hh_tesh!H3=0,0,SER_hh_tesh!H3/SER_summary!H$26)</f>
        <v>167.32695967538379</v>
      </c>
      <c r="I3" s="106">
        <f>IF(SER_hh_tesh!I3=0,0,SER_hh_tesh!I3/SER_summary!I$26)</f>
        <v>145.06437544233179</v>
      </c>
      <c r="J3" s="106">
        <f>IF(SER_hh_tesh!J3=0,0,SER_hh_tesh!J3/SER_summary!J$26)</f>
        <v>183.02581883965937</v>
      </c>
      <c r="K3" s="106">
        <f>IF(SER_hh_tesh!K3=0,0,SER_hh_tesh!K3/SER_summary!K$26)</f>
        <v>181.94791357846259</v>
      </c>
      <c r="L3" s="106">
        <f>IF(SER_hh_tesh!L3=0,0,SER_hh_tesh!L3/SER_summary!L$26)</f>
        <v>200.17803143123271</v>
      </c>
      <c r="M3" s="106">
        <f>IF(SER_hh_tesh!M3=0,0,SER_hh_tesh!M3/SER_summary!M$26)</f>
        <v>170.88491214653675</v>
      </c>
      <c r="N3" s="106">
        <f>IF(SER_hh_tesh!N3=0,0,SER_hh_tesh!N3/SER_summary!N$26)</f>
        <v>176.06066191140499</v>
      </c>
      <c r="O3" s="106">
        <f>IF(SER_hh_tesh!O3=0,0,SER_hh_tesh!O3/SER_summary!O$26)</f>
        <v>195.86204745304352</v>
      </c>
      <c r="P3" s="106">
        <f>IF(SER_hh_tesh!P3=0,0,SER_hh_tesh!P3/SER_summary!P$26)</f>
        <v>165.94166000706846</v>
      </c>
      <c r="Q3" s="106">
        <f>IF(SER_hh_tesh!Q3=0,0,SER_hh_tesh!Q3/SER_summary!Q$26)</f>
        <v>187.71261620734452</v>
      </c>
    </row>
    <row r="4" spans="1:17" ht="12.95" customHeight="1" x14ac:dyDescent="0.25">
      <c r="A4" s="90" t="s">
        <v>44</v>
      </c>
      <c r="B4" s="101">
        <f>IF(SER_hh_tesh!B4=0,0,SER_hh_tesh!B4/SER_summary!B$26)</f>
        <v>112.05044609900987</v>
      </c>
      <c r="C4" s="101">
        <f>IF(SER_hh_tesh!C4=0,0,SER_hh_tesh!C4/SER_summary!C$26)</f>
        <v>119.30447312495377</v>
      </c>
      <c r="D4" s="101">
        <f>IF(SER_hh_tesh!D4=0,0,SER_hh_tesh!D4/SER_summary!D$26)</f>
        <v>117.20777498448105</v>
      </c>
      <c r="E4" s="101">
        <f>IF(SER_hh_tesh!E4=0,0,SER_hh_tesh!E4/SER_summary!E$26)</f>
        <v>125.39281514271367</v>
      </c>
      <c r="F4" s="101">
        <f>IF(SER_hh_tesh!F4=0,0,SER_hh_tesh!F4/SER_summary!F$26)</f>
        <v>129.19011987928184</v>
      </c>
      <c r="G4" s="101">
        <f>IF(SER_hh_tesh!G4=0,0,SER_hh_tesh!G4/SER_summary!G$26)</f>
        <v>125.46211972058738</v>
      </c>
      <c r="H4" s="101">
        <f>IF(SER_hh_tesh!H4=0,0,SER_hh_tesh!H4/SER_summary!H$26)</f>
        <v>131.36107919428594</v>
      </c>
      <c r="I4" s="101">
        <f>IF(SER_hh_tesh!I4=0,0,SER_hh_tesh!I4/SER_summary!I$26)</f>
        <v>107.72278755653826</v>
      </c>
      <c r="J4" s="101">
        <f>IF(SER_hh_tesh!J4=0,0,SER_hh_tesh!J4/SER_summary!J$26)</f>
        <v>144.63483321348306</v>
      </c>
      <c r="K4" s="101">
        <f>IF(SER_hh_tesh!K4=0,0,SER_hh_tesh!K4/SER_summary!K$26)</f>
        <v>142.5689782133301</v>
      </c>
      <c r="L4" s="101">
        <f>IF(SER_hh_tesh!L4=0,0,SER_hh_tesh!L4/SER_summary!L$26)</f>
        <v>159.41691771383978</v>
      </c>
      <c r="M4" s="101">
        <f>IF(SER_hh_tesh!M4=0,0,SER_hh_tesh!M4/SER_summary!M$26)</f>
        <v>129.49490090193194</v>
      </c>
      <c r="N4" s="101">
        <f>IF(SER_hh_tesh!N4=0,0,SER_hh_tesh!N4/SER_summary!N$26)</f>
        <v>133.98516501320401</v>
      </c>
      <c r="O4" s="101">
        <f>IF(SER_hh_tesh!O4=0,0,SER_hh_tesh!O4/SER_summary!O$26)</f>
        <v>153.15766016917615</v>
      </c>
      <c r="P4" s="101">
        <f>IF(SER_hh_tesh!P4=0,0,SER_hh_tesh!P4/SER_summary!P$26)</f>
        <v>121.90047001909676</v>
      </c>
      <c r="Q4" s="101">
        <f>IF(SER_hh_tesh!Q4=0,0,SER_hh_tesh!Q4/SER_summary!Q$26)</f>
        <v>142.09473753452184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110.93313151306954</v>
      </c>
      <c r="C7" s="100">
        <f>IF(SER_hh_tesh!C7=0,0,SER_hh_tesh!C7/SER_summary!C$26)</f>
        <v>114.68845574462722</v>
      </c>
      <c r="D7" s="100">
        <f>IF(SER_hh_tesh!D7=0,0,SER_hh_tesh!D7/SER_summary!D$26)</f>
        <v>114.75776676345468</v>
      </c>
      <c r="E7" s="100">
        <f>IF(SER_hh_tesh!E7=0,0,SER_hh_tesh!E7/SER_summary!E$26)</f>
        <v>124.61098274954382</v>
      </c>
      <c r="F7" s="100">
        <f>IF(SER_hh_tesh!F7=0,0,SER_hh_tesh!F7/SER_summary!F$26)</f>
        <v>123.40962914908151</v>
      </c>
      <c r="G7" s="100">
        <f>IF(SER_hh_tesh!G7=0,0,SER_hh_tesh!G7/SER_summary!G$26)</f>
        <v>121.35996004114777</v>
      </c>
      <c r="H7" s="100">
        <f>IF(SER_hh_tesh!H7=0,0,SER_hh_tesh!H7/SER_summary!H$26)</f>
        <v>125.74225935728674</v>
      </c>
      <c r="I7" s="100">
        <f>IF(SER_hh_tesh!I7=0,0,SER_hh_tesh!I7/SER_summary!I$26)</f>
        <v>104.62958181708436</v>
      </c>
      <c r="J7" s="100">
        <f>IF(SER_hh_tesh!J7=0,0,SER_hh_tesh!J7/SER_summary!J$26)</f>
        <v>138.61958299152397</v>
      </c>
      <c r="K7" s="100">
        <f>IF(SER_hh_tesh!K7=0,0,SER_hh_tesh!K7/SER_summary!K$26)</f>
        <v>136.09763201133833</v>
      </c>
      <c r="L7" s="100">
        <f>IF(SER_hh_tesh!L7=0,0,SER_hh_tesh!L7/SER_summary!L$26)</f>
        <v>151.65757476101459</v>
      </c>
      <c r="M7" s="100">
        <f>IF(SER_hh_tesh!M7=0,0,SER_hh_tesh!M7/SER_summary!M$26)</f>
        <v>122.43573480878779</v>
      </c>
      <c r="N7" s="100">
        <f>IF(SER_hh_tesh!N7=0,0,SER_hh_tesh!N7/SER_summary!N$26)</f>
        <v>125.19801679447515</v>
      </c>
      <c r="O7" s="100">
        <f>IF(SER_hh_tesh!O7=0,0,SER_hh_tesh!O7/SER_summary!O$26)</f>
        <v>141.40153166604762</v>
      </c>
      <c r="P7" s="100">
        <f>IF(SER_hh_tesh!P7=0,0,SER_hh_tesh!P7/SER_summary!P$26)</f>
        <v>111.07682033623757</v>
      </c>
      <c r="Q7" s="100">
        <f>IF(SER_hh_tesh!Q7=0,0,SER_hh_tesh!Q7/SER_summary!Q$26)</f>
        <v>128.23866443147057</v>
      </c>
    </row>
    <row r="8" spans="1:17" ht="12" customHeight="1" x14ac:dyDescent="0.25">
      <c r="A8" s="88" t="s">
        <v>101</v>
      </c>
      <c r="B8" s="100">
        <f>IF(SER_hh_tesh!B8=0,0,SER_hh_tesh!B8/SER_summary!B$26)</f>
        <v>111.48616972655383</v>
      </c>
      <c r="C8" s="100">
        <f>IF(SER_hh_tesh!C8=0,0,SER_hh_tesh!C8/SER_summary!C$26)</f>
        <v>118.45587606289399</v>
      </c>
      <c r="D8" s="100">
        <f>IF(SER_hh_tesh!D8=0,0,SER_hh_tesh!D8/SER_summary!D$26)</f>
        <v>115.57944332857691</v>
      </c>
      <c r="E8" s="100">
        <f>IF(SER_hh_tesh!E8=0,0,SER_hh_tesh!E8/SER_summary!E$26)</f>
        <v>123.35529600586959</v>
      </c>
      <c r="F8" s="100">
        <f>IF(SER_hh_tesh!F8=0,0,SER_hh_tesh!F8/SER_summary!F$26)</f>
        <v>126.78109054299651</v>
      </c>
      <c r="G8" s="100">
        <f>IF(SER_hh_tesh!G8=0,0,SER_hh_tesh!G8/SER_summary!G$26)</f>
        <v>122.80736405718355</v>
      </c>
      <c r="H8" s="100">
        <f>IF(SER_hh_tesh!H8=0,0,SER_hh_tesh!H8/SER_summary!H$26)</f>
        <v>128.1535240684903</v>
      </c>
      <c r="I8" s="100">
        <f>IF(SER_hh_tesh!I8=0,0,SER_hh_tesh!I8/SER_summary!I$26)</f>
        <v>104.96161170079719</v>
      </c>
      <c r="J8" s="100">
        <f>IF(SER_hh_tesh!J8=0,0,SER_hh_tesh!J8/SER_summary!J$26)</f>
        <v>140.55720838074677</v>
      </c>
      <c r="K8" s="100">
        <f>IF(SER_hh_tesh!K8=0,0,SER_hh_tesh!K8/SER_summary!K$26)</f>
        <v>137.79564299637357</v>
      </c>
      <c r="L8" s="100">
        <f>IF(SER_hh_tesh!L8=0,0,SER_hh_tesh!L8/SER_summary!L$26)</f>
        <v>153.45158897563249</v>
      </c>
      <c r="M8" s="100">
        <f>IF(SER_hh_tesh!M8=0,0,SER_hh_tesh!M8/SER_summary!M$26)</f>
        <v>124.65117025851728</v>
      </c>
      <c r="N8" s="100">
        <f>IF(SER_hh_tesh!N8=0,0,SER_hh_tesh!N8/SER_summary!N$26)</f>
        <v>128.610683608199</v>
      </c>
      <c r="O8" s="100">
        <f>IF(SER_hh_tesh!O8=0,0,SER_hh_tesh!O8/SER_summary!O$26)</f>
        <v>146.40391789132812</v>
      </c>
      <c r="P8" s="100">
        <f>IF(SER_hh_tesh!P8=0,0,SER_hh_tesh!P8/SER_summary!P$26)</f>
        <v>115.73393907833905</v>
      </c>
      <c r="Q8" s="100">
        <f>IF(SER_hh_tesh!Q8=0,0,SER_hh_tesh!Q8/SER_summary!Q$26)</f>
        <v>134.20706584186414</v>
      </c>
    </row>
    <row r="9" spans="1:17" ht="12" customHeight="1" x14ac:dyDescent="0.25">
      <c r="A9" s="88" t="s">
        <v>106</v>
      </c>
      <c r="B9" s="100">
        <f>IF(SER_hh_tesh!B9=0,0,SER_hh_tesh!B9/SER_summary!B$26)</f>
        <v>109.28448576475586</v>
      </c>
      <c r="C9" s="100">
        <f>IF(SER_hh_tesh!C9=0,0,SER_hh_tesh!C9/SER_summary!C$26)</f>
        <v>118.21646562354935</v>
      </c>
      <c r="D9" s="100">
        <f>IF(SER_hh_tesh!D9=0,0,SER_hh_tesh!D9/SER_summary!D$26)</f>
        <v>114.97274099172714</v>
      </c>
      <c r="E9" s="100">
        <f>IF(SER_hh_tesh!E9=0,0,SER_hh_tesh!E9/SER_summary!E$26)</f>
        <v>121.91345469934272</v>
      </c>
      <c r="F9" s="100">
        <f>IF(SER_hh_tesh!F9=0,0,SER_hh_tesh!F9/SER_summary!F$26)</f>
        <v>124.21255244448493</v>
      </c>
      <c r="G9" s="100">
        <f>IF(SER_hh_tesh!G9=0,0,SER_hh_tesh!G9/SER_summary!G$26)</f>
        <v>124.23126490760593</v>
      </c>
      <c r="H9" s="100">
        <f>IF(SER_hh_tesh!H9=0,0,SER_hh_tesh!H9/SER_summary!H$26)</f>
        <v>130.26692723981435</v>
      </c>
      <c r="I9" s="100">
        <f>IF(SER_hh_tesh!I9=0,0,SER_hh_tesh!I9/SER_summary!I$26)</f>
        <v>105.75425249230271</v>
      </c>
      <c r="J9" s="100">
        <f>IF(SER_hh_tesh!J9=0,0,SER_hh_tesh!J9/SER_summary!J$26)</f>
        <v>143.49390529158174</v>
      </c>
      <c r="K9" s="100">
        <f>IF(SER_hh_tesh!K9=0,0,SER_hh_tesh!K9/SER_summary!K$26)</f>
        <v>142.08694125345525</v>
      </c>
      <c r="L9" s="100">
        <f>IF(SER_hh_tesh!L9=0,0,SER_hh_tesh!L9/SER_summary!L$26)</f>
        <v>159.66741452964166</v>
      </c>
      <c r="M9" s="100">
        <f>IF(SER_hh_tesh!M9=0,0,SER_hh_tesh!M9/SER_summary!M$26)</f>
        <v>128.20539604191086</v>
      </c>
      <c r="N9" s="100">
        <f>IF(SER_hh_tesh!N9=0,0,SER_hh_tesh!N9/SER_summary!N$26)</f>
        <v>137.04968191119448</v>
      </c>
      <c r="O9" s="100">
        <f>IF(SER_hh_tesh!O9=0,0,SER_hh_tesh!O9/SER_summary!O$26)</f>
        <v>155.54430433498493</v>
      </c>
      <c r="P9" s="100">
        <f>IF(SER_hh_tesh!P9=0,0,SER_hh_tesh!P9/SER_summary!P$26)</f>
        <v>121.59489789773647</v>
      </c>
      <c r="Q9" s="100">
        <f>IF(SER_hh_tesh!Q9=0,0,SER_hh_tesh!Q9/SER_summary!Q$26)</f>
        <v>143.21605380770436</v>
      </c>
    </row>
    <row r="10" spans="1:17" ht="12" customHeight="1" x14ac:dyDescent="0.25">
      <c r="A10" s="88" t="s">
        <v>34</v>
      </c>
      <c r="B10" s="100">
        <f>IF(SER_hh_tesh!B10=0,0,SER_hh_tesh!B10/SER_summary!B$26)</f>
        <v>0</v>
      </c>
      <c r="C10" s="100">
        <f>IF(SER_hh_tesh!C10=0,0,SER_hh_tesh!C10/SER_summary!C$26)</f>
        <v>0</v>
      </c>
      <c r="D10" s="100">
        <f>IF(SER_hh_tesh!D10=0,0,SER_hh_tesh!D10/SER_summary!D$26)</f>
        <v>0</v>
      </c>
      <c r="E10" s="100">
        <f>IF(SER_hh_tesh!E10=0,0,SER_hh_tesh!E10/SER_summary!E$26)</f>
        <v>0</v>
      </c>
      <c r="F10" s="100">
        <f>IF(SER_hh_tesh!F10=0,0,SER_hh_tesh!F10/SER_summary!F$26)</f>
        <v>143.21943212047657</v>
      </c>
      <c r="G10" s="100">
        <f>IF(SER_hh_tesh!G10=0,0,SER_hh_tesh!G10/SER_summary!G$26)</f>
        <v>142.80000118254378</v>
      </c>
      <c r="H10" s="100">
        <f>IF(SER_hh_tesh!H10=0,0,SER_hh_tesh!H10/SER_summary!H$26)</f>
        <v>139.60537194530102</v>
      </c>
      <c r="I10" s="100">
        <f>IF(SER_hh_tesh!I10=0,0,SER_hh_tesh!I10/SER_summary!I$26)</f>
        <v>117.34380438550889</v>
      </c>
      <c r="J10" s="100">
        <f>IF(SER_hh_tesh!J10=0,0,SER_hh_tesh!J10/SER_summary!J$26)</f>
        <v>158.04919137656259</v>
      </c>
      <c r="K10" s="100">
        <f>IF(SER_hh_tesh!K10=0,0,SER_hh_tesh!K10/SER_summary!K$26)</f>
        <v>154.61773803690642</v>
      </c>
      <c r="L10" s="100">
        <f>IF(SER_hh_tesh!L10=0,0,SER_hh_tesh!L10/SER_summary!L$26)</f>
        <v>172.85721992913048</v>
      </c>
      <c r="M10" s="100">
        <f>IF(SER_hh_tesh!M10=0,0,SER_hh_tesh!M10/SER_summary!M$26)</f>
        <v>139.33580201574776</v>
      </c>
      <c r="N10" s="100">
        <f>IF(SER_hh_tesh!N10=0,0,SER_hh_tesh!N10/SER_summary!N$26)</f>
        <v>149.62100234378514</v>
      </c>
      <c r="O10" s="100">
        <f>IF(SER_hh_tesh!O10=0,0,SER_hh_tesh!O10/SER_summary!O$26)</f>
        <v>153.66053010863399</v>
      </c>
      <c r="P10" s="100">
        <f>IF(SER_hh_tesh!P10=0,0,SER_hh_tesh!P10/SER_summary!P$26)</f>
        <v>125.52873290553111</v>
      </c>
      <c r="Q10" s="100">
        <f>IF(SER_hh_tesh!Q10=0,0,SER_hh_tesh!Q10/SER_summary!Q$26)</f>
        <v>144.13120959622978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111.48616972655383</v>
      </c>
      <c r="C12" s="100">
        <f>IF(SER_hh_tesh!C12=0,0,SER_hh_tesh!C12/SER_summary!C$26)</f>
        <v>117.05914926077902</v>
      </c>
      <c r="D12" s="100">
        <f>IF(SER_hh_tesh!D12=0,0,SER_hh_tesh!D12/SER_summary!D$26)</f>
        <v>115.90254145997912</v>
      </c>
      <c r="E12" s="100">
        <f>IF(SER_hh_tesh!E12=0,0,SER_hh_tesh!E12/SER_summary!E$26)</f>
        <v>115.34480103585119</v>
      </c>
      <c r="F12" s="100">
        <f>IF(SER_hh_tesh!F12=0,0,SER_hh_tesh!F12/SER_summary!F$26)</f>
        <v>274.36386224432567</v>
      </c>
      <c r="G12" s="100">
        <f>IF(SER_hh_tesh!G12=0,0,SER_hh_tesh!G12/SER_summary!G$26)</f>
        <v>121.38022344668302</v>
      </c>
      <c r="H12" s="100">
        <f>IF(SER_hh_tesh!H12=0,0,SER_hh_tesh!H12/SER_summary!H$26)</f>
        <v>127.7731055547362</v>
      </c>
      <c r="I12" s="100">
        <f>IF(SER_hh_tesh!I12=0,0,SER_hh_tesh!I12/SER_summary!I$26)</f>
        <v>105.46731001630579</v>
      </c>
      <c r="J12" s="100">
        <f>IF(SER_hh_tesh!J12=0,0,SER_hh_tesh!J12/SER_summary!J$26)</f>
        <v>141.77654266399713</v>
      </c>
      <c r="K12" s="100">
        <f>IF(SER_hh_tesh!K12=0,0,SER_hh_tesh!K12/SER_summary!K$26)</f>
        <v>138.64502689376613</v>
      </c>
      <c r="L12" s="100">
        <f>IF(SER_hh_tesh!L12=0,0,SER_hh_tesh!L12/SER_summary!L$26)</f>
        <v>154.21187789252056</v>
      </c>
      <c r="M12" s="100">
        <f>IF(SER_hh_tesh!M12=0,0,SER_hh_tesh!M12/SER_summary!M$26)</f>
        <v>159.48941031858732</v>
      </c>
      <c r="N12" s="100">
        <f>IF(SER_hh_tesh!N12=0,0,SER_hh_tesh!N12/SER_summary!N$26)</f>
        <v>90.358724801658724</v>
      </c>
      <c r="O12" s="100">
        <f>IF(SER_hh_tesh!O12=0,0,SER_hh_tesh!O12/SER_summary!O$26)</f>
        <v>136.2703879727099</v>
      </c>
      <c r="P12" s="100">
        <f>IF(SER_hh_tesh!P12=0,0,SER_hh_tesh!P12/SER_summary!P$26)</f>
        <v>140.23052303697264</v>
      </c>
      <c r="Q12" s="100">
        <f>IF(SER_hh_tesh!Q12=0,0,SER_hh_tesh!Q12/SER_summary!Q$26)</f>
        <v>134.75247689990644</v>
      </c>
    </row>
    <row r="13" spans="1:17" ht="12" customHeight="1" x14ac:dyDescent="0.25">
      <c r="A13" s="88" t="s">
        <v>105</v>
      </c>
      <c r="B13" s="100">
        <f>IF(SER_hh_tesh!B13=0,0,SER_hh_tesh!B13/SER_summary!B$26)</f>
        <v>111.98253668736363</v>
      </c>
      <c r="C13" s="100">
        <f>IF(SER_hh_tesh!C13=0,0,SER_hh_tesh!C13/SER_summary!C$26)</f>
        <v>120.77427313532124</v>
      </c>
      <c r="D13" s="100">
        <f>IF(SER_hh_tesh!D13=0,0,SER_hh_tesh!D13/SER_summary!D$26)</f>
        <v>117.74788399781443</v>
      </c>
      <c r="E13" s="100">
        <f>IF(SER_hh_tesh!E13=0,0,SER_hh_tesh!E13/SER_summary!E$26)</f>
        <v>125.61820199640411</v>
      </c>
      <c r="F13" s="100">
        <f>IF(SER_hh_tesh!F13=0,0,SER_hh_tesh!F13/SER_summary!F$26)</f>
        <v>129.0622495530144</v>
      </c>
      <c r="G13" s="100">
        <f>IF(SER_hh_tesh!G13=0,0,SER_hh_tesh!G13/SER_summary!G$26)</f>
        <v>125.37874455908781</v>
      </c>
      <c r="H13" s="100">
        <f>IF(SER_hh_tesh!H13=0,0,SER_hh_tesh!H13/SER_summary!H$26)</f>
        <v>131.28686235491179</v>
      </c>
      <c r="I13" s="100">
        <f>IF(SER_hh_tesh!I13=0,0,SER_hh_tesh!I13/SER_summary!I$26)</f>
        <v>107.1478391409709</v>
      </c>
      <c r="J13" s="100">
        <f>IF(SER_hh_tesh!J13=0,0,SER_hh_tesh!J13/SER_summary!J$26)</f>
        <v>142.92768554364682</v>
      </c>
      <c r="K13" s="100">
        <f>IF(SER_hh_tesh!K13=0,0,SER_hh_tesh!K13/SER_summary!K$26)</f>
        <v>139.18359326079326</v>
      </c>
      <c r="L13" s="100">
        <f>IF(SER_hh_tesh!L13=0,0,SER_hh_tesh!L13/SER_summary!L$26)</f>
        <v>155.94035664472185</v>
      </c>
      <c r="M13" s="100">
        <f>IF(SER_hh_tesh!M13=0,0,SER_hh_tesh!M13/SER_summary!M$26)</f>
        <v>130.35519910566916</v>
      </c>
      <c r="N13" s="100">
        <f>IF(SER_hh_tesh!N13=0,0,SER_hh_tesh!N13/SER_summary!N$26)</f>
        <v>137.46245766629912</v>
      </c>
      <c r="O13" s="100">
        <f>IF(SER_hh_tesh!O13=0,0,SER_hh_tesh!O13/SER_summary!O$26)</f>
        <v>159.73038925813447</v>
      </c>
      <c r="P13" s="100">
        <f>IF(SER_hh_tesh!P13=0,0,SER_hh_tesh!P13/SER_summary!P$26)</f>
        <v>133.44379484817549</v>
      </c>
      <c r="Q13" s="100">
        <f>IF(SER_hh_tesh!Q13=0,0,SER_hh_tesh!Q13/SER_summary!Q$26)</f>
        <v>154.9231709955537</v>
      </c>
    </row>
    <row r="14" spans="1:17" ht="12" customHeight="1" x14ac:dyDescent="0.25">
      <c r="A14" s="51" t="s">
        <v>104</v>
      </c>
      <c r="B14" s="22">
        <f>IF(SER_hh_tesh!B14=0,0,SER_hh_tesh!B14/SER_summary!B$26)</f>
        <v>111.98253668736361</v>
      </c>
      <c r="C14" s="22">
        <f>IF(SER_hh_tesh!C14=0,0,SER_hh_tesh!C14/SER_summary!C$26)</f>
        <v>119.00943587648953</v>
      </c>
      <c r="D14" s="22">
        <f>IF(SER_hh_tesh!D14=0,0,SER_hh_tesh!D14/SER_summary!D$26)</f>
        <v>118.56966153710971</v>
      </c>
      <c r="E14" s="22">
        <f>IF(SER_hh_tesh!E14=0,0,SER_hh_tesh!E14/SER_summary!E$26)</f>
        <v>126.56219658016366</v>
      </c>
      <c r="F14" s="22">
        <f>IF(SER_hh_tesh!F14=0,0,SER_hh_tesh!F14/SER_summary!F$26)</f>
        <v>131.57633602612825</v>
      </c>
      <c r="G14" s="22">
        <f>IF(SER_hh_tesh!G14=0,0,SER_hh_tesh!G14/SER_summary!G$26)</f>
        <v>127.88981681968441</v>
      </c>
      <c r="H14" s="22">
        <f>IF(SER_hh_tesh!H14=0,0,SER_hh_tesh!H14/SER_summary!H$26)</f>
        <v>134.08383488051643</v>
      </c>
      <c r="I14" s="22">
        <f>IF(SER_hh_tesh!I14=0,0,SER_hh_tesh!I14/SER_summary!I$26)</f>
        <v>109.55839228325839</v>
      </c>
      <c r="J14" s="22">
        <f>IF(SER_hh_tesh!J14=0,0,SER_hh_tesh!J14/SER_summary!J$26)</f>
        <v>146.37004948751917</v>
      </c>
      <c r="K14" s="22">
        <f>IF(SER_hh_tesh!K14=0,0,SER_hh_tesh!K14/SER_summary!K$26)</f>
        <v>142.74963533620087</v>
      </c>
      <c r="L14" s="22">
        <f>IF(SER_hh_tesh!L14=0,0,SER_hh_tesh!L14/SER_summary!L$26)</f>
        <v>158.05207633982519</v>
      </c>
      <c r="M14" s="22">
        <f>IF(SER_hh_tesh!M14=0,0,SER_hh_tesh!M14/SER_summary!M$26)</f>
        <v>127.7082269458129</v>
      </c>
      <c r="N14" s="22">
        <f>IF(SER_hh_tesh!N14=0,0,SER_hh_tesh!N14/SER_summary!N$26)</f>
        <v>130.8142586139426</v>
      </c>
      <c r="O14" s="22">
        <f>IF(SER_hh_tesh!O14=0,0,SER_hh_tesh!O14/SER_summary!O$26)</f>
        <v>148.22863622447952</v>
      </c>
      <c r="P14" s="22">
        <f>IF(SER_hh_tesh!P14=0,0,SER_hh_tesh!P14/SER_summary!P$26)</f>
        <v>116.79989080553929</v>
      </c>
      <c r="Q14" s="22">
        <f>IF(SER_hh_tesh!Q14=0,0,SER_hh_tesh!Q14/SER_summary!Q$26)</f>
        <v>135.24987527577852</v>
      </c>
    </row>
    <row r="15" spans="1:17" ht="12" customHeight="1" x14ac:dyDescent="0.25">
      <c r="A15" s="105" t="s">
        <v>108</v>
      </c>
      <c r="B15" s="104">
        <f>IF(SER_hh_tesh!B15=0,0,SER_hh_tesh!B15/SER_summary!B$26)</f>
        <v>2.1664537038542755</v>
      </c>
      <c r="C15" s="104">
        <f>IF(SER_hh_tesh!C15=0,0,SER_hh_tesh!C15/SER_summary!C$26)</f>
        <v>2.3132772496843832</v>
      </c>
      <c r="D15" s="104">
        <f>IF(SER_hh_tesh!D15=0,0,SER_hh_tesh!D15/SER_summary!D$26)</f>
        <v>2.2836419480038153</v>
      </c>
      <c r="E15" s="104">
        <f>IF(SER_hh_tesh!E15=0,0,SER_hh_tesh!E15/SER_summary!E$26)</f>
        <v>2.4524392388301135</v>
      </c>
      <c r="F15" s="104">
        <f>IF(SER_hh_tesh!F15=0,0,SER_hh_tesh!F15/SER_summary!F$26)</f>
        <v>2.2021727403245208</v>
      </c>
      <c r="G15" s="104">
        <f>IF(SER_hh_tesh!G15=0,0,SER_hh_tesh!G15/SER_summary!G$26)</f>
        <v>2.4620263725197868</v>
      </c>
      <c r="H15" s="104">
        <f>IF(SER_hh_tesh!H15=0,0,SER_hh_tesh!H15/SER_summary!H$26)</f>
        <v>2.5699151931691882</v>
      </c>
      <c r="I15" s="104">
        <f>IF(SER_hh_tesh!I15=0,0,SER_hh_tesh!I15/SER_summary!I$26)</f>
        <v>2.1096962797304113</v>
      </c>
      <c r="J15" s="104">
        <f>IF(SER_hh_tesh!J15=0,0,SER_hh_tesh!J15/SER_summary!J$26)</f>
        <v>2.8331799561687916</v>
      </c>
      <c r="K15" s="104">
        <f>IF(SER_hh_tesh!K15=0,0,SER_hh_tesh!K15/SER_summary!K$26)</f>
        <v>2.7730415761547578</v>
      </c>
      <c r="L15" s="104">
        <f>IF(SER_hh_tesh!L15=0,0,SER_hh_tesh!L15/SER_summary!L$26)</f>
        <v>3.0991241899821951</v>
      </c>
      <c r="M15" s="104">
        <f>IF(SER_hh_tesh!M15=0,0,SER_hh_tesh!M15/SER_summary!M$26)</f>
        <v>2.4756279707849767</v>
      </c>
      <c r="N15" s="104">
        <f>IF(SER_hh_tesh!N15=0,0,SER_hh_tesh!N15/SER_summary!N$26)</f>
        <v>2.5748775173983702</v>
      </c>
      <c r="O15" s="104">
        <f>IF(SER_hh_tesh!O15=0,0,SER_hh_tesh!O15/SER_summary!O$26)</f>
        <v>2.9030618350162323</v>
      </c>
      <c r="P15" s="104">
        <f>IF(SER_hh_tesh!P15=0,0,SER_hh_tesh!P15/SER_summary!P$26)</f>
        <v>2.2683668618157915</v>
      </c>
      <c r="Q15" s="104">
        <f>IF(SER_hh_tesh!Q15=0,0,SER_hh_tesh!Q15/SER_summary!Q$26)</f>
        <v>2.6364453277808151</v>
      </c>
    </row>
    <row r="16" spans="1:17" ht="12.95" customHeight="1" x14ac:dyDescent="0.25">
      <c r="A16" s="90" t="s">
        <v>102</v>
      </c>
      <c r="B16" s="101">
        <f>IF(SER_hh_tesh!B16=0,0,SER_hh_tesh!B16/SER_summary!B$26)</f>
        <v>29.162566644490202</v>
      </c>
      <c r="C16" s="101">
        <f>IF(SER_hh_tesh!C16=0,0,SER_hh_tesh!C16/SER_summary!C$26)</f>
        <v>29.538353097094426</v>
      </c>
      <c r="D16" s="101">
        <f>IF(SER_hh_tesh!D16=0,0,SER_hh_tesh!D16/SER_summary!D$26)</f>
        <v>29.799351765618198</v>
      </c>
      <c r="E16" s="101">
        <f>IF(SER_hh_tesh!E16=0,0,SER_hh_tesh!E16/SER_summary!E$26)</f>
        <v>29.92487837066146</v>
      </c>
      <c r="F16" s="101">
        <f>IF(SER_hh_tesh!F16=0,0,SER_hh_tesh!F16/SER_summary!F$26)</f>
        <v>30.15443988753011</v>
      </c>
      <c r="G16" s="101">
        <f>IF(SER_hh_tesh!G16=0,0,SER_hh_tesh!G16/SER_summary!G$26)</f>
        <v>30.340389772406681</v>
      </c>
      <c r="H16" s="101">
        <f>IF(SER_hh_tesh!H16=0,0,SER_hh_tesh!H16/SER_summary!H$26)</f>
        <v>30.502907786390889</v>
      </c>
      <c r="I16" s="101">
        <f>IF(SER_hh_tesh!I16=0,0,SER_hh_tesh!I16/SER_summary!I$26)</f>
        <v>30.773398232554758</v>
      </c>
      <c r="J16" s="101">
        <f>IF(SER_hh_tesh!J16=0,0,SER_hh_tesh!J16/SER_summary!J$26)</f>
        <v>30.828137901434904</v>
      </c>
      <c r="K16" s="101">
        <f>IF(SER_hh_tesh!K16=0,0,SER_hh_tesh!K16/SER_summary!K$26)</f>
        <v>30.995811075747572</v>
      </c>
      <c r="L16" s="101">
        <f>IF(SER_hh_tesh!L16=0,0,SER_hh_tesh!L16/SER_summary!L$26)</f>
        <v>31.300555321492997</v>
      </c>
      <c r="M16" s="101">
        <f>IF(SER_hh_tesh!M16=0,0,SER_hh_tesh!M16/SER_summary!M$26)</f>
        <v>31.093602313606215</v>
      </c>
      <c r="N16" s="101">
        <f>IF(SER_hh_tesh!N16=0,0,SER_hh_tesh!N16/SER_summary!N$26)</f>
        <v>31.716600523884068</v>
      </c>
      <c r="O16" s="101">
        <f>IF(SER_hh_tesh!O16=0,0,SER_hh_tesh!O16/SER_summary!O$26)</f>
        <v>32.338662242287391</v>
      </c>
      <c r="P16" s="101">
        <f>IF(SER_hh_tesh!P16=0,0,SER_hh_tesh!P16/SER_summary!P$26)</f>
        <v>33.638274089511427</v>
      </c>
      <c r="Q16" s="101">
        <f>IF(SER_hh_tesh!Q16=0,0,SER_hh_tesh!Q16/SER_summary!Q$26)</f>
        <v>35.01442947893198</v>
      </c>
    </row>
    <row r="17" spans="1:17" ht="12.95" customHeight="1" x14ac:dyDescent="0.25">
      <c r="A17" s="88" t="s">
        <v>101</v>
      </c>
      <c r="B17" s="103">
        <f>IF(SER_hh_tesh!B17=0,0,SER_hh_tesh!B17/SER_summary!B$26)</f>
        <v>2.0739180655873062</v>
      </c>
      <c r="C17" s="103">
        <f>IF(SER_hh_tesh!C17=0,0,SER_hh_tesh!C17/SER_summary!C$26)</f>
        <v>2.7195429730748906</v>
      </c>
      <c r="D17" s="103">
        <f>IF(SER_hh_tesh!D17=0,0,SER_hh_tesh!D17/SER_summary!D$26)</f>
        <v>3.6542603881762155</v>
      </c>
      <c r="E17" s="103">
        <f>IF(SER_hh_tesh!E17=0,0,SER_hh_tesh!E17/SER_summary!E$26)</f>
        <v>4.3906151577891084</v>
      </c>
      <c r="F17" s="103">
        <f>IF(SER_hh_tesh!F17=0,0,SER_hh_tesh!F17/SER_summary!F$26)</f>
        <v>5.3900723957985957</v>
      </c>
      <c r="G17" s="103">
        <f>IF(SER_hh_tesh!G17=0,0,SER_hh_tesh!G17/SER_summary!G$26)</f>
        <v>6.5694126125743049</v>
      </c>
      <c r="H17" s="103">
        <f>IF(SER_hh_tesh!H17=0,0,SER_hh_tesh!H17/SER_summary!H$26)</f>
        <v>7.838219414881717</v>
      </c>
      <c r="I17" s="103">
        <f>IF(SER_hh_tesh!I17=0,0,SER_hh_tesh!I17/SER_summary!I$26)</f>
        <v>9.3102141393044242</v>
      </c>
      <c r="J17" s="103">
        <f>IF(SER_hh_tesh!J17=0,0,SER_hh_tesh!J17/SER_summary!J$26)</f>
        <v>10.594677014219558</v>
      </c>
      <c r="K17" s="103">
        <f>IF(SER_hh_tesh!K17=0,0,SER_hh_tesh!K17/SER_summary!K$26)</f>
        <v>12.093872506612044</v>
      </c>
      <c r="L17" s="103">
        <f>IF(SER_hh_tesh!L17=0,0,SER_hh_tesh!L17/SER_summary!L$26)</f>
        <v>13.439537356613704</v>
      </c>
      <c r="M17" s="103">
        <f>IF(SER_hh_tesh!M17=0,0,SER_hh_tesh!M17/SER_summary!M$26)</f>
        <v>14.068163632787334</v>
      </c>
      <c r="N17" s="103">
        <f>IF(SER_hh_tesh!N17=0,0,SER_hh_tesh!N17/SER_summary!N$26)</f>
        <v>14.880867325891826</v>
      </c>
      <c r="O17" s="103">
        <f>IF(SER_hh_tesh!O17=0,0,SER_hh_tesh!O17/SER_summary!O$26)</f>
        <v>15.948845186381948</v>
      </c>
      <c r="P17" s="103">
        <f>IF(SER_hh_tesh!P17=0,0,SER_hh_tesh!P17/SER_summary!P$26)</f>
        <v>18.168197742330932</v>
      </c>
      <c r="Q17" s="103">
        <f>IF(SER_hh_tesh!Q17=0,0,SER_hh_tesh!Q17/SER_summary!Q$26)</f>
        <v>20.7719655317368</v>
      </c>
    </row>
    <row r="18" spans="1:17" ht="12" customHeight="1" x14ac:dyDescent="0.25">
      <c r="A18" s="88" t="s">
        <v>100</v>
      </c>
      <c r="B18" s="103">
        <f>IF(SER_hh_tesh!B18=0,0,SER_hh_tesh!B18/SER_summary!B$26)</f>
        <v>29.799327346250305</v>
      </c>
      <c r="C18" s="103">
        <f>IF(SER_hh_tesh!C18=0,0,SER_hh_tesh!C18/SER_summary!C$26)</f>
        <v>30.044982720540723</v>
      </c>
      <c r="D18" s="103">
        <f>IF(SER_hh_tesh!D18=0,0,SER_hh_tesh!D18/SER_summary!D$26)</f>
        <v>30.189993382004239</v>
      </c>
      <c r="E18" s="103">
        <f>IF(SER_hh_tesh!E18=0,0,SER_hh_tesh!E18/SER_summary!E$26)</f>
        <v>30.254249291516377</v>
      </c>
      <c r="F18" s="103">
        <f>IF(SER_hh_tesh!F18=0,0,SER_hh_tesh!F18/SER_summary!F$26)</f>
        <v>30.457134123563577</v>
      </c>
      <c r="G18" s="103">
        <f>IF(SER_hh_tesh!G18=0,0,SER_hh_tesh!G18/SER_summary!G$26)</f>
        <v>30.620107404930867</v>
      </c>
      <c r="H18" s="103">
        <f>IF(SER_hh_tesh!H18=0,0,SER_hh_tesh!H18/SER_summary!H$26)</f>
        <v>30.768213368555536</v>
      </c>
      <c r="I18" s="103">
        <f>IF(SER_hh_tesh!I18=0,0,SER_hh_tesh!I18/SER_summary!I$26)</f>
        <v>30.986182003785959</v>
      </c>
      <c r="J18" s="103">
        <f>IF(SER_hh_tesh!J18=0,0,SER_hh_tesh!J18/SER_summary!J$26)</f>
        <v>31.042178106761632</v>
      </c>
      <c r="K18" s="103">
        <f>IF(SER_hh_tesh!K18=0,0,SER_hh_tesh!K18/SER_summary!K$26)</f>
        <v>31.195757559452513</v>
      </c>
      <c r="L18" s="103">
        <f>IF(SER_hh_tesh!L18=0,0,SER_hh_tesh!L18/SER_summary!L$26)</f>
        <v>31.478331691542504</v>
      </c>
      <c r="M18" s="103">
        <f>IF(SER_hh_tesh!M18=0,0,SER_hh_tesh!M18/SER_summary!M$26)</f>
        <v>31.266150477121023</v>
      </c>
      <c r="N18" s="103">
        <f>IF(SER_hh_tesh!N18=0,0,SER_hh_tesh!N18/SER_summary!N$26)</f>
        <v>31.906492787332219</v>
      </c>
      <c r="O18" s="103">
        <f>IF(SER_hh_tesh!O18=0,0,SER_hh_tesh!O18/SER_summary!O$26)</f>
        <v>32.556626082717457</v>
      </c>
      <c r="P18" s="103">
        <f>IF(SER_hh_tesh!P18=0,0,SER_hh_tesh!P18/SER_summary!P$26)</f>
        <v>33.888758417059833</v>
      </c>
      <c r="Q18" s="103">
        <f>IF(SER_hh_tesh!Q18=0,0,SER_hh_tesh!Q18/SER_summary!Q$26)</f>
        <v>35.310203457723311</v>
      </c>
    </row>
    <row r="19" spans="1:17" ht="12.95" customHeight="1" x14ac:dyDescent="0.25">
      <c r="A19" s="90" t="s">
        <v>47</v>
      </c>
      <c r="B19" s="101">
        <f>IF(SER_hh_tesh!B19=0,0,SER_hh_tesh!B19/SER_summary!B$26)</f>
        <v>16.201588184040375</v>
      </c>
      <c r="C19" s="101">
        <f>IF(SER_hh_tesh!C19=0,0,SER_hh_tesh!C19/SER_summary!C$26)</f>
        <v>16.19594529963512</v>
      </c>
      <c r="D19" s="101">
        <f>IF(SER_hh_tesh!D19=0,0,SER_hh_tesh!D19/SER_summary!D$26)</f>
        <v>16.295733772933907</v>
      </c>
      <c r="E19" s="101">
        <f>IF(SER_hh_tesh!E19=0,0,SER_hh_tesh!E19/SER_summary!E$26)</f>
        <v>16.350903055624944</v>
      </c>
      <c r="F19" s="101">
        <f>IF(SER_hh_tesh!F19=0,0,SER_hh_tesh!F19/SER_summary!F$26)</f>
        <v>15.911921769963964</v>
      </c>
      <c r="G19" s="101">
        <f>IF(SER_hh_tesh!G19=0,0,SER_hh_tesh!G19/SER_summary!G$26)</f>
        <v>16.010642140033131</v>
      </c>
      <c r="H19" s="101">
        <f>IF(SER_hh_tesh!H19=0,0,SER_hh_tesh!H19/SER_summary!H$26)</f>
        <v>16.081535746993662</v>
      </c>
      <c r="I19" s="101">
        <f>IF(SER_hh_tesh!I19=0,0,SER_hh_tesh!I19/SER_summary!I$26)</f>
        <v>15.982896031410462</v>
      </c>
      <c r="J19" s="101">
        <f>IF(SER_hh_tesh!J19=0,0,SER_hh_tesh!J19/SER_summary!J$26)</f>
        <v>16.058618336731527</v>
      </c>
      <c r="K19" s="101">
        <f>IF(SER_hh_tesh!K19=0,0,SER_hh_tesh!K19/SER_summary!K$26)</f>
        <v>15.849675515396692</v>
      </c>
      <c r="L19" s="101">
        <f>IF(SER_hh_tesh!L19=0,0,SER_hh_tesh!L19/SER_summary!L$26)</f>
        <v>16.038824099866755</v>
      </c>
      <c r="M19" s="101">
        <f>IF(SER_hh_tesh!M19=0,0,SER_hh_tesh!M19/SER_summary!M$26)</f>
        <v>16.217912653322703</v>
      </c>
      <c r="N19" s="101">
        <f>IF(SER_hh_tesh!N19=0,0,SER_hh_tesh!N19/SER_summary!N$26)</f>
        <v>16.515089332993686</v>
      </c>
      <c r="O19" s="101">
        <f>IF(SER_hh_tesh!O19=0,0,SER_hh_tesh!O19/SER_summary!O$26)</f>
        <v>16.767353099482786</v>
      </c>
      <c r="P19" s="101">
        <f>IF(SER_hh_tesh!P19=0,0,SER_hh_tesh!P19/SER_summary!P$26)</f>
        <v>16.958438254620152</v>
      </c>
      <c r="Q19" s="101">
        <f>IF(SER_hh_tesh!Q19=0,0,SER_hh_tesh!Q19/SER_summary!Q$26)</f>
        <v>17.268613157930599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16.160755239303043</v>
      </c>
      <c r="C21" s="100">
        <f>IF(SER_hh_tesh!C21=0,0,SER_hh_tesh!C21/SER_summary!C$26)</f>
        <v>16.203499968477335</v>
      </c>
      <c r="D21" s="100">
        <f>IF(SER_hh_tesh!D21=0,0,SER_hh_tesh!D21/SER_summary!D$26)</f>
        <v>16.367615012635675</v>
      </c>
      <c r="E21" s="100">
        <f>IF(SER_hh_tesh!E21=0,0,SER_hh_tesh!E21/SER_summary!E$26)</f>
        <v>16.474089094273776</v>
      </c>
      <c r="F21" s="100">
        <f>IF(SER_hh_tesh!F21=0,0,SER_hh_tesh!F21/SER_summary!F$26)</f>
        <v>15.968027853404413</v>
      </c>
      <c r="G21" s="100">
        <f>IF(SER_hh_tesh!G21=0,0,SER_hh_tesh!G21/SER_summary!G$26)</f>
        <v>16.063464201728834</v>
      </c>
      <c r="H21" s="100">
        <f>IF(SER_hh_tesh!H21=0,0,SER_hh_tesh!H21/SER_summary!H$26)</f>
        <v>16.078897825399324</v>
      </c>
      <c r="I21" s="100">
        <f>IF(SER_hh_tesh!I21=0,0,SER_hh_tesh!I21/SER_summary!I$26)</f>
        <v>16.002129148557092</v>
      </c>
      <c r="J21" s="100">
        <f>IF(SER_hh_tesh!J21=0,0,SER_hh_tesh!J21/SER_summary!J$26)</f>
        <v>16.100346689111955</v>
      </c>
      <c r="K21" s="100">
        <f>IF(SER_hh_tesh!K21=0,0,SER_hh_tesh!K21/SER_summary!K$26)</f>
        <v>15.906319155311463</v>
      </c>
      <c r="L21" s="100">
        <f>IF(SER_hh_tesh!L21=0,0,SER_hh_tesh!L21/SER_summary!L$26)</f>
        <v>16.12679667718767</v>
      </c>
      <c r="M21" s="100">
        <f>IF(SER_hh_tesh!M21=0,0,SER_hh_tesh!M21/SER_summary!M$26)</f>
        <v>16.285088256015399</v>
      </c>
      <c r="N21" s="100">
        <f>IF(SER_hh_tesh!N21=0,0,SER_hh_tesh!N21/SER_summary!N$26)</f>
        <v>16.594448927591483</v>
      </c>
      <c r="O21" s="100">
        <f>IF(SER_hh_tesh!O21=0,0,SER_hh_tesh!O21/SER_summary!O$26)</f>
        <v>16.842286412860872</v>
      </c>
      <c r="P21" s="100">
        <f>IF(SER_hh_tesh!P21=0,0,SER_hh_tesh!P21/SER_summary!P$26)</f>
        <v>16.967679020515774</v>
      </c>
      <c r="Q21" s="100">
        <f>IF(SER_hh_tesh!Q21=0,0,SER_hh_tesh!Q21/SER_summary!Q$26)</f>
        <v>17.191346636905553</v>
      </c>
    </row>
    <row r="22" spans="1:17" ht="12" customHeight="1" x14ac:dyDescent="0.25">
      <c r="A22" s="88" t="s">
        <v>99</v>
      </c>
      <c r="B22" s="100">
        <f>IF(SER_hh_tesh!B22=0,0,SER_hh_tesh!B22/SER_summary!B$26)</f>
        <v>16.160755239303054</v>
      </c>
      <c r="C22" s="100">
        <f>IF(SER_hh_tesh!C22=0,0,SER_hh_tesh!C22/SER_summary!C$26)</f>
        <v>16.170075551937561</v>
      </c>
      <c r="D22" s="100">
        <f>IF(SER_hh_tesh!D22=0,0,SER_hh_tesh!D22/SER_summary!D$26)</f>
        <v>16.234401152757151</v>
      </c>
      <c r="E22" s="100">
        <f>IF(SER_hh_tesh!E22=0,0,SER_hh_tesh!E22/SER_summary!E$26)</f>
        <v>16.144000476141134</v>
      </c>
      <c r="F22" s="100">
        <f>IF(SER_hh_tesh!F22=0,0,SER_hh_tesh!F22/SER_summary!F$26)</f>
        <v>15.917601609193982</v>
      </c>
      <c r="G22" s="100">
        <f>IF(SER_hh_tesh!G22=0,0,SER_hh_tesh!G22/SER_summary!G$26)</f>
        <v>15.979591444542427</v>
      </c>
      <c r="H22" s="100">
        <f>IF(SER_hh_tesh!H22=0,0,SER_hh_tesh!H22/SER_summary!H$26)</f>
        <v>15.842605749341358</v>
      </c>
      <c r="I22" s="100">
        <f>IF(SER_hh_tesh!I22=0,0,SER_hh_tesh!I22/SER_summary!I$26)</f>
        <v>15.727889940873899</v>
      </c>
      <c r="J22" s="100">
        <f>IF(SER_hh_tesh!J22=0,0,SER_hh_tesh!J22/SER_summary!J$26)</f>
        <v>15.793321516644619</v>
      </c>
      <c r="K22" s="100">
        <f>IF(SER_hh_tesh!K22=0,0,SER_hh_tesh!K22/SER_summary!K$26)</f>
        <v>15.519935455611446</v>
      </c>
      <c r="L22" s="100">
        <f>IF(SER_hh_tesh!L22=0,0,SER_hh_tesh!L22/SER_summary!L$26)</f>
        <v>15.743791138088023</v>
      </c>
      <c r="M22" s="100">
        <f>IF(SER_hh_tesh!M22=0,0,SER_hh_tesh!M22/SER_summary!M$26)</f>
        <v>15.929793321467718</v>
      </c>
      <c r="N22" s="100">
        <f>IF(SER_hh_tesh!N22=0,0,SER_hh_tesh!N22/SER_summary!N$26)</f>
        <v>16.250812380060093</v>
      </c>
      <c r="O22" s="100">
        <f>IF(SER_hh_tesh!O22=0,0,SER_hh_tesh!O22/SER_summary!O$26)</f>
        <v>16.533245270698949</v>
      </c>
      <c r="P22" s="100">
        <f>IF(SER_hh_tesh!P22=0,0,SER_hh_tesh!P22/SER_summary!P$26)</f>
        <v>16.693911530241103</v>
      </c>
      <c r="Q22" s="100">
        <f>IF(SER_hh_tesh!Q22=0,0,SER_hh_tesh!Q22/SER_summary!Q$26)</f>
        <v>16.938567672599085</v>
      </c>
    </row>
    <row r="23" spans="1:17" ht="12" customHeight="1" x14ac:dyDescent="0.25">
      <c r="A23" s="88" t="s">
        <v>98</v>
      </c>
      <c r="B23" s="100">
        <f>IF(SER_hh_tesh!B23=0,0,SER_hh_tesh!B23/SER_summary!B$26)</f>
        <v>16.16075523930305</v>
      </c>
      <c r="C23" s="100">
        <f>IF(SER_hh_tesh!C23=0,0,SER_hh_tesh!C23/SER_summary!C$26)</f>
        <v>16.18466685827693</v>
      </c>
      <c r="D23" s="100">
        <f>IF(SER_hh_tesh!D23=0,0,SER_hh_tesh!D23/SER_summary!D$26)</f>
        <v>16.264074678225452</v>
      </c>
      <c r="E23" s="100">
        <f>IF(SER_hh_tesh!E23=0,0,SER_hh_tesh!E23/SER_summary!E$26)</f>
        <v>16.31549790350758</v>
      </c>
      <c r="F23" s="100">
        <f>IF(SER_hh_tesh!F23=0,0,SER_hh_tesh!F23/SER_summary!F$26)</f>
        <v>15.937219733057377</v>
      </c>
      <c r="G23" s="100">
        <f>IF(SER_hh_tesh!G23=0,0,SER_hh_tesh!G23/SER_summary!G$26)</f>
        <v>16.021764188967676</v>
      </c>
      <c r="H23" s="100">
        <f>IF(SER_hh_tesh!H23=0,0,SER_hh_tesh!H23/SER_summary!H$26)</f>
        <v>16.019702500066206</v>
      </c>
      <c r="I23" s="100">
        <f>IF(SER_hh_tesh!I23=0,0,SER_hh_tesh!I23/SER_summary!I$26)</f>
        <v>15.886636162502903</v>
      </c>
      <c r="J23" s="100">
        <f>IF(SER_hh_tesh!J23=0,0,SER_hh_tesh!J23/SER_summary!J$26)</f>
        <v>15.922967659797036</v>
      </c>
      <c r="K23" s="100">
        <f>IF(SER_hh_tesh!K23=0,0,SER_hh_tesh!K23/SER_summary!K$26)</f>
        <v>15.667053135871068</v>
      </c>
      <c r="L23" s="100">
        <f>IF(SER_hh_tesh!L23=0,0,SER_hh_tesh!L23/SER_summary!L$26)</f>
        <v>15.876128433474131</v>
      </c>
      <c r="M23" s="100">
        <f>IF(SER_hh_tesh!M23=0,0,SER_hh_tesh!M23/SER_summary!M$26)</f>
        <v>16.056401301814841</v>
      </c>
      <c r="N23" s="100">
        <f>IF(SER_hh_tesh!N23=0,0,SER_hh_tesh!N23/SER_summary!N$26)</f>
        <v>16.378531475228243</v>
      </c>
      <c r="O23" s="100">
        <f>IF(SER_hh_tesh!O23=0,0,SER_hh_tesh!O23/SER_summary!O$26)</f>
        <v>16.651210301865927</v>
      </c>
      <c r="P23" s="100">
        <f>IF(SER_hh_tesh!P23=0,0,SER_hh_tesh!P23/SER_summary!P$26)</f>
        <v>16.790457776719087</v>
      </c>
      <c r="Q23" s="100">
        <f>IF(SER_hh_tesh!Q23=0,0,SER_hh_tesh!Q23/SER_summary!Q$26)</f>
        <v>17.000469485986869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16.160755239303054</v>
      </c>
      <c r="C25" s="100">
        <f>IF(SER_hh_tesh!C25=0,0,SER_hh_tesh!C25/SER_summary!C$26)</f>
        <v>16.169094609716815</v>
      </c>
      <c r="D25" s="100">
        <f>IF(SER_hh_tesh!D25=0,0,SER_hh_tesh!D25/SER_summary!D$26)</f>
        <v>16.227916416335425</v>
      </c>
      <c r="E25" s="100">
        <f>IF(SER_hh_tesh!E25=0,0,SER_hh_tesh!E25/SER_summary!E$26)</f>
        <v>16.225317045463054</v>
      </c>
      <c r="F25" s="100">
        <f>IF(SER_hh_tesh!F25=0,0,SER_hh_tesh!F25/SER_summary!F$26)</f>
        <v>15.709035889208572</v>
      </c>
      <c r="G25" s="100">
        <f>IF(SER_hh_tesh!G25=0,0,SER_hh_tesh!G25/SER_summary!G$26)</f>
        <v>15.769500898007513</v>
      </c>
      <c r="H25" s="100">
        <f>IF(SER_hh_tesh!H25=0,0,SER_hh_tesh!H25/SER_summary!H$26)</f>
        <v>15.807169784998989</v>
      </c>
      <c r="I25" s="100">
        <f>IF(SER_hh_tesh!I25=0,0,SER_hh_tesh!I25/SER_summary!I$26)</f>
        <v>15.91418534152181</v>
      </c>
      <c r="J25" s="100">
        <f>IF(SER_hh_tesh!J25=0,0,SER_hh_tesh!J25/SER_summary!J$26)</f>
        <v>16.056208169114367</v>
      </c>
      <c r="K25" s="100">
        <f>IF(SER_hh_tesh!K25=0,0,SER_hh_tesh!K25/SER_summary!K$26)</f>
        <v>15.800740765364798</v>
      </c>
      <c r="L25" s="100">
        <f>IF(SER_hh_tesh!L25=0,0,SER_hh_tesh!L25/SER_summary!L$26)</f>
        <v>16.02898923815151</v>
      </c>
      <c r="M25" s="100">
        <f>IF(SER_hh_tesh!M25=0,0,SER_hh_tesh!M25/SER_summary!M$26)</f>
        <v>19.514142833262593</v>
      </c>
      <c r="N25" s="100">
        <f>IF(SER_hh_tesh!N25=0,0,SER_hh_tesh!N25/SER_summary!N$26)</f>
        <v>12.838944640253995</v>
      </c>
      <c r="O25" s="100">
        <f>IF(SER_hh_tesh!O25=0,0,SER_hh_tesh!O25/SER_summary!O$26)</f>
        <v>17.046340667699504</v>
      </c>
      <c r="P25" s="100">
        <f>IF(SER_hh_tesh!P25=0,0,SER_hh_tesh!P25/SER_summary!P$26)</f>
        <v>17.164762816867015</v>
      </c>
      <c r="Q25" s="100">
        <f>IF(SER_hh_tesh!Q25=0,0,SER_hh_tesh!Q25/SER_summary!Q$26)</f>
        <v>17.353436540030369</v>
      </c>
    </row>
    <row r="26" spans="1:17" ht="12" customHeight="1" x14ac:dyDescent="0.25">
      <c r="A26" s="88" t="s">
        <v>30</v>
      </c>
      <c r="B26" s="22">
        <f>IF(SER_hh_tesh!B26=0,0,SER_hh_tesh!B26/SER_summary!B$26)</f>
        <v>16.151947609594629</v>
      </c>
      <c r="C26" s="22">
        <f>IF(SER_hh_tesh!C26=0,0,SER_hh_tesh!C26/SER_summary!C$26)</f>
        <v>16.189551128804297</v>
      </c>
      <c r="D26" s="22">
        <f>IF(SER_hh_tesh!D26=0,0,SER_hh_tesh!D26/SER_summary!D$26)</f>
        <v>16.357607885164924</v>
      </c>
      <c r="E26" s="22">
        <f>IF(SER_hh_tesh!E26=0,0,SER_hh_tesh!E26/SER_summary!E$26)</f>
        <v>16.549643606708983</v>
      </c>
      <c r="F26" s="22">
        <f>IF(SER_hh_tesh!F26=0,0,SER_hh_tesh!F26/SER_summary!F$26)</f>
        <v>15.661168855636836</v>
      </c>
      <c r="G26" s="22">
        <f>IF(SER_hh_tesh!G26=0,0,SER_hh_tesh!G26/SER_summary!G$26)</f>
        <v>15.896689498149984</v>
      </c>
      <c r="H26" s="22">
        <f>IF(SER_hh_tesh!H26=0,0,SER_hh_tesh!H26/SER_summary!H$26)</f>
        <v>16.353442260943076</v>
      </c>
      <c r="I26" s="22">
        <f>IF(SER_hh_tesh!I26=0,0,SER_hh_tesh!I26/SER_summary!I$26)</f>
        <v>16.256831949897165</v>
      </c>
      <c r="J26" s="22">
        <f>IF(SER_hh_tesh!J26=0,0,SER_hh_tesh!J26/SER_summary!J$26)</f>
        <v>16.318485981679228</v>
      </c>
      <c r="K26" s="22">
        <f>IF(SER_hh_tesh!K26=0,0,SER_hh_tesh!K26/SER_summary!K$26)</f>
        <v>16.038940920242208</v>
      </c>
      <c r="L26" s="22">
        <f>IF(SER_hh_tesh!L26=0,0,SER_hh_tesh!L26/SER_summary!L$26)</f>
        <v>16.268035842143014</v>
      </c>
      <c r="M26" s="22">
        <f>IF(SER_hh_tesh!M26=0,0,SER_hh_tesh!M26/SER_summary!M$26)</f>
        <v>16.111808209855248</v>
      </c>
      <c r="N26" s="22">
        <f>IF(SER_hh_tesh!N26=0,0,SER_hh_tesh!N26/SER_summary!N$26)</f>
        <v>16.918654168278731</v>
      </c>
      <c r="O26" s="22">
        <f>IF(SER_hh_tesh!O26=0,0,SER_hh_tesh!O26/SER_summary!O$26)</f>
        <v>16.879855390100154</v>
      </c>
      <c r="P26" s="22">
        <f>IF(SER_hh_tesh!P26=0,0,SER_hh_tesh!P26/SER_summary!P$26)</f>
        <v>17.150849975659121</v>
      </c>
      <c r="Q26" s="22">
        <f>IF(SER_hh_tesh!Q26=0,0,SER_hh_tesh!Q26/SER_summary!Q$26)</f>
        <v>17.61960248622389</v>
      </c>
    </row>
    <row r="27" spans="1:17" ht="12" customHeight="1" x14ac:dyDescent="0.25">
      <c r="A27" s="93" t="s">
        <v>114</v>
      </c>
      <c r="B27" s="116">
        <f>IF(SER_hh_tesh!B27=0,0,SER_hh_tesh!B27/SER_summary!B$26)</f>
        <v>4.2599736207371411E-2</v>
      </c>
      <c r="C27" s="116">
        <f>IF(SER_hh_tesh!C27=0,0,SER_hh_tesh!C27/SER_summary!C$26)</f>
        <v>1.4231171246010704E-2</v>
      </c>
      <c r="D27" s="116">
        <f>IF(SER_hh_tesh!D27=0,0,SER_hh_tesh!D27/SER_summary!D$26)</f>
        <v>1.4630151135842503E-2</v>
      </c>
      <c r="E27" s="116">
        <f>IF(SER_hh_tesh!E27=0,0,SER_hh_tesh!E27/SER_summary!E$26)</f>
        <v>2.1701731068788799E-2</v>
      </c>
      <c r="F27" s="116">
        <f>IF(SER_hh_tesh!F27=0,0,SER_hh_tesh!F27/SER_summary!F$26)</f>
        <v>2.199075097173929E-2</v>
      </c>
      <c r="G27" s="116">
        <f>IF(SER_hh_tesh!G27=0,0,SER_hh_tesh!G27/SER_summary!G$26)</f>
        <v>2.1535768076575888E-2</v>
      </c>
      <c r="H27" s="116">
        <f>IF(SER_hh_tesh!H27=0,0,SER_hh_tesh!H27/SER_summary!H$26)</f>
        <v>2.7150394564034726E-2</v>
      </c>
      <c r="I27" s="116">
        <f>IF(SER_hh_tesh!I27=0,0,SER_hh_tesh!I27/SER_summary!I$26)</f>
        <v>3.3144877430517181E-2</v>
      </c>
      <c r="J27" s="116">
        <f>IF(SER_hh_tesh!J27=0,0,SER_hh_tesh!J27/SER_summary!J$26)</f>
        <v>4.7124018838796494E-2</v>
      </c>
      <c r="K27" s="116">
        <f>IF(SER_hh_tesh!K27=0,0,SER_hh_tesh!K27/SER_summary!K$26)</f>
        <v>9.8557300550276852E-2</v>
      </c>
      <c r="L27" s="116">
        <f>IF(SER_hh_tesh!L27=0,0,SER_hh_tesh!L27/SER_summary!L$26)</f>
        <v>5.6876810703823229E-2</v>
      </c>
      <c r="M27" s="116">
        <f>IF(SER_hh_tesh!M27=0,0,SER_hh_tesh!M27/SER_summary!M$26)</f>
        <v>6.8091459758122808E-2</v>
      </c>
      <c r="N27" s="116">
        <f>IF(SER_hh_tesh!N27=0,0,SER_hh_tesh!N27/SER_summary!N$26)</f>
        <v>5.1084264226486757E-2</v>
      </c>
      <c r="O27" s="116">
        <f>IF(SER_hh_tesh!O27=0,0,SER_hh_tesh!O27/SER_summary!O$26)</f>
        <v>4.7785863098582626E-2</v>
      </c>
      <c r="P27" s="116">
        <f>IF(SER_hh_tesh!P27=0,0,SER_hh_tesh!P27/SER_summary!P$26)</f>
        <v>5.0428010145669853E-2</v>
      </c>
      <c r="Q27" s="116">
        <f>IF(SER_hh_tesh!Q27=0,0,SER_hh_tesh!Q27/SER_summary!Q$26)</f>
        <v>5.3215438623083894E-2</v>
      </c>
    </row>
    <row r="28" spans="1:17" ht="12" customHeight="1" x14ac:dyDescent="0.25">
      <c r="A28" s="91" t="s">
        <v>113</v>
      </c>
      <c r="B28" s="117">
        <f>IF(SER_hh_tesh!B28=0,0,SER_hh_tesh!B28/SER_summary!B$26)</f>
        <v>10.815739446151426</v>
      </c>
      <c r="C28" s="117">
        <f>IF(SER_hh_tesh!C28=0,0,SER_hh_tesh!C28/SER_summary!C$26)</f>
        <v>3.542714928292106</v>
      </c>
      <c r="D28" s="117">
        <f>IF(SER_hh_tesh!D28=0,0,SER_hh_tesh!D28/SER_summary!D$26)</f>
        <v>3.5979669637323184</v>
      </c>
      <c r="E28" s="117">
        <f>IF(SER_hh_tesh!E28=0,0,SER_hh_tesh!E28/SER_summary!E$26)</f>
        <v>5.2942564661367122</v>
      </c>
      <c r="F28" s="117">
        <f>IF(SER_hh_tesh!F28=0,0,SER_hh_tesh!F28/SER_summary!F$26)</f>
        <v>5.158149142426125</v>
      </c>
      <c r="G28" s="117">
        <f>IF(SER_hh_tesh!G28=0,0,SER_hh_tesh!G28/SER_summary!G$26)</f>
        <v>4.9191700973761279</v>
      </c>
      <c r="H28" s="117">
        <f>IF(SER_hh_tesh!H28=0,0,SER_hh_tesh!H28/SER_summary!H$26)</f>
        <v>6.074960409044909</v>
      </c>
      <c r="I28" s="117">
        <f>IF(SER_hh_tesh!I28=0,0,SER_hh_tesh!I28/SER_summary!I$26)</f>
        <v>6.0668842294451428</v>
      </c>
      <c r="J28" s="117">
        <f>IF(SER_hh_tesh!J28=0,0,SER_hh_tesh!J28/SER_summary!J$26)</f>
        <v>6.1173502404467719</v>
      </c>
      <c r="K28" s="117">
        <f>IF(SER_hh_tesh!K28=0,0,SER_hh_tesh!K28/SER_summary!K$26)</f>
        <v>9.7526608870961233</v>
      </c>
      <c r="L28" s="117">
        <f>IF(SER_hh_tesh!L28=0,0,SER_hh_tesh!L28/SER_summary!L$26)</f>
        <v>5.6444384213659671</v>
      </c>
      <c r="M28" s="117">
        <f>IF(SER_hh_tesh!M28=0,0,SER_hh_tesh!M28/SER_summary!M$26)</f>
        <v>6.855848871361955</v>
      </c>
      <c r="N28" s="117">
        <f>IF(SER_hh_tesh!N28=0,0,SER_hh_tesh!N28/SER_summary!N$26)</f>
        <v>5.077108096254368</v>
      </c>
      <c r="O28" s="117">
        <f>IF(SER_hh_tesh!O28=0,0,SER_hh_tesh!O28/SER_summary!O$26)</f>
        <v>4.7080447558093788</v>
      </c>
      <c r="P28" s="117">
        <f>IF(SER_hh_tesh!P28=0,0,SER_hh_tesh!P28/SER_summary!P$26)</f>
        <v>4.9915724118605604</v>
      </c>
      <c r="Q28" s="117">
        <f>IF(SER_hh_tesh!Q28=0,0,SER_hh_tesh!Q28/SER_summary!Q$26)</f>
        <v>5.219899701306125</v>
      </c>
    </row>
    <row r="29" spans="1:17" ht="12.95" customHeight="1" x14ac:dyDescent="0.25">
      <c r="A29" s="90" t="s">
        <v>46</v>
      </c>
      <c r="B29" s="101">
        <f>IF(SER_hh_tesh!B29=0,0,SER_hh_tesh!B29/SER_summary!B$26)</f>
        <v>13.161407156960957</v>
      </c>
      <c r="C29" s="101">
        <f>IF(SER_hh_tesh!C29=0,0,SER_hh_tesh!C29/SER_summary!C$26)</f>
        <v>13.161187262606408</v>
      </c>
      <c r="D29" s="101">
        <f>IF(SER_hh_tesh!D29=0,0,SER_hh_tesh!D29/SER_summary!D$26)</f>
        <v>13.30539644284489</v>
      </c>
      <c r="E29" s="101">
        <f>IF(SER_hh_tesh!E29=0,0,SER_hh_tesh!E29/SER_summary!E$26)</f>
        <v>13.363274217769032</v>
      </c>
      <c r="F29" s="101">
        <f>IF(SER_hh_tesh!F29=0,0,SER_hh_tesh!F29/SER_summary!F$26)</f>
        <v>13.428833005989516</v>
      </c>
      <c r="G29" s="101">
        <f>IF(SER_hh_tesh!G29=0,0,SER_hh_tesh!G29/SER_summary!G$26)</f>
        <v>13.464604879766503</v>
      </c>
      <c r="H29" s="101">
        <f>IF(SER_hh_tesh!H29=0,0,SER_hh_tesh!H29/SER_summary!H$26)</f>
        <v>13.427353662456955</v>
      </c>
      <c r="I29" s="101">
        <f>IF(SER_hh_tesh!I29=0,0,SER_hh_tesh!I29/SER_summary!I$26)</f>
        <v>13.663166857278467</v>
      </c>
      <c r="J29" s="101">
        <f>IF(SER_hh_tesh!J29=0,0,SER_hh_tesh!J29/SER_summary!J$26)</f>
        <v>13.677142587730323</v>
      </c>
      <c r="K29" s="101">
        <f>IF(SER_hh_tesh!K29=0,0,SER_hh_tesh!K29/SER_summary!K$26)</f>
        <v>13.700247529062668</v>
      </c>
      <c r="L29" s="101">
        <f>IF(SER_hh_tesh!L29=0,0,SER_hh_tesh!L29/SER_summary!L$26)</f>
        <v>13.793092118636377</v>
      </c>
      <c r="M29" s="101">
        <f>IF(SER_hh_tesh!M29=0,0,SER_hh_tesh!M29/SER_summary!M$26)</f>
        <v>13.960556391139487</v>
      </c>
      <c r="N29" s="101">
        <f>IF(SER_hh_tesh!N29=0,0,SER_hh_tesh!N29/SER_summary!N$26)</f>
        <v>14.090930285884038</v>
      </c>
      <c r="O29" s="101">
        <f>IF(SER_hh_tesh!O29=0,0,SER_hh_tesh!O29/SER_summary!O$26)</f>
        <v>14.182273013912404</v>
      </c>
      <c r="P29" s="101">
        <f>IF(SER_hh_tesh!P29=0,0,SER_hh_tesh!P29/SER_summary!P$26)</f>
        <v>14.484706724981109</v>
      </c>
      <c r="Q29" s="101">
        <f>IF(SER_hh_tesh!Q29=0,0,SER_hh_tesh!Q29/SER_summary!Q$26)</f>
        <v>14.754856327165758</v>
      </c>
    </row>
    <row r="30" spans="1:17" ht="12" customHeight="1" x14ac:dyDescent="0.25">
      <c r="A30" s="88" t="s">
        <v>66</v>
      </c>
      <c r="B30" s="100">
        <f>IF(SER_hh_tesh!B30=0,0,SER_hh_tesh!B30/SER_summary!B$26)</f>
        <v>13.164611082158503</v>
      </c>
      <c r="C30" s="100">
        <f>IF(SER_hh_tesh!C30=0,0,SER_hh_tesh!C30/SER_summary!C$26)</f>
        <v>13.152216885249562</v>
      </c>
      <c r="D30" s="100">
        <f>IF(SER_hh_tesh!D30=0,0,SER_hh_tesh!D30/SER_summary!D$26)</f>
        <v>13.222117738677872</v>
      </c>
      <c r="E30" s="100">
        <f>IF(SER_hh_tesh!E30=0,0,SER_hh_tesh!E30/SER_summary!E$26)</f>
        <v>12.396560805380227</v>
      </c>
      <c r="F30" s="100">
        <f>IF(SER_hh_tesh!F30=0,0,SER_hh_tesh!F30/SER_summary!F$26)</f>
        <v>13.320736673108092</v>
      </c>
      <c r="G30" s="100">
        <f>IF(SER_hh_tesh!G30=0,0,SER_hh_tesh!G30/SER_summary!G$26)</f>
        <v>13.322208326156394</v>
      </c>
      <c r="H30" s="100">
        <f>IF(SER_hh_tesh!H30=0,0,SER_hh_tesh!H30/SER_summary!H$26)</f>
        <v>13.260311946965411</v>
      </c>
      <c r="I30" s="100">
        <f>IF(SER_hh_tesh!I30=0,0,SER_hh_tesh!I30/SER_summary!I$26)</f>
        <v>13.72385898022576</v>
      </c>
      <c r="J30" s="100">
        <f>IF(SER_hh_tesh!J30=0,0,SER_hh_tesh!J30/SER_summary!J$26)</f>
        <v>14.024854659880056</v>
      </c>
      <c r="K30" s="100">
        <f>IF(SER_hh_tesh!K30=0,0,SER_hh_tesh!K30/SER_summary!K$26)</f>
        <v>14.080906156900646</v>
      </c>
      <c r="L30" s="100">
        <f>IF(SER_hh_tesh!L30=0,0,SER_hh_tesh!L30/SER_summary!L$26)</f>
        <v>20.92817189180645</v>
      </c>
      <c r="M30" s="100">
        <f>IF(SER_hh_tesh!M30=0,0,SER_hh_tesh!M30/SER_summary!M$26)</f>
        <v>14.241768306504193</v>
      </c>
      <c r="N30" s="100">
        <f>IF(SER_hh_tesh!N30=0,0,SER_hh_tesh!N30/SER_summary!N$26)</f>
        <v>14.342804079712277</v>
      </c>
      <c r="O30" s="100">
        <f>IF(SER_hh_tesh!O30=0,0,SER_hh_tesh!O30/SER_summary!O$26)</f>
        <v>14.391201121233717</v>
      </c>
      <c r="P30" s="100">
        <f>IF(SER_hh_tesh!P30=0,0,SER_hh_tesh!P30/SER_summary!P$26)</f>
        <v>15.949359152301456</v>
      </c>
      <c r="Q30" s="100">
        <f>IF(SER_hh_tesh!Q30=0,0,SER_hh_tesh!Q30/SER_summary!Q$26)</f>
        <v>14.587512918200341</v>
      </c>
    </row>
    <row r="31" spans="1:17" ht="12" customHeight="1" x14ac:dyDescent="0.25">
      <c r="A31" s="88" t="s">
        <v>98</v>
      </c>
      <c r="B31" s="100">
        <f>IF(SER_hh_tesh!B31=0,0,SER_hh_tesh!B31/SER_summary!B$26)</f>
        <v>13.164611082158503</v>
      </c>
      <c r="C31" s="100">
        <f>IF(SER_hh_tesh!C31=0,0,SER_hh_tesh!C31/SER_summary!C$26)</f>
        <v>13.174985968911502</v>
      </c>
      <c r="D31" s="100">
        <f>IF(SER_hh_tesh!D31=0,0,SER_hh_tesh!D31/SER_summary!D$26)</f>
        <v>13.287219121922556</v>
      </c>
      <c r="E31" s="100">
        <f>IF(SER_hh_tesh!E31=0,0,SER_hh_tesh!E31/SER_summary!E$26)</f>
        <v>13.344000583437101</v>
      </c>
      <c r="F31" s="100">
        <f>IF(SER_hh_tesh!F31=0,0,SER_hh_tesh!F31/SER_summary!F$26)</f>
        <v>13.409126857842274</v>
      </c>
      <c r="G31" s="100">
        <f>IF(SER_hh_tesh!G31=0,0,SER_hh_tesh!G31/SER_summary!G$26)</f>
        <v>13.44645850628503</v>
      </c>
      <c r="H31" s="100">
        <f>IF(SER_hh_tesh!H31=0,0,SER_hh_tesh!H31/SER_summary!H$26)</f>
        <v>13.384784479277268</v>
      </c>
      <c r="I31" s="100">
        <f>IF(SER_hh_tesh!I31=0,0,SER_hh_tesh!I31/SER_summary!I$26)</f>
        <v>13.557647850475929</v>
      </c>
      <c r="J31" s="100">
        <f>IF(SER_hh_tesh!J31=0,0,SER_hh_tesh!J31/SER_summary!J$26)</f>
        <v>13.559086095674679</v>
      </c>
      <c r="K31" s="100">
        <f>IF(SER_hh_tesh!K31=0,0,SER_hh_tesh!K31/SER_summary!K$26)</f>
        <v>13.599781103535712</v>
      </c>
      <c r="L31" s="100">
        <f>IF(SER_hh_tesh!L31=0,0,SER_hh_tesh!L31/SER_summary!L$26)</f>
        <v>13.717490351936577</v>
      </c>
      <c r="M31" s="100">
        <f>IF(SER_hh_tesh!M31=0,0,SER_hh_tesh!M31/SER_summary!M$26)</f>
        <v>13.935544867708691</v>
      </c>
      <c r="N31" s="100">
        <f>IF(SER_hh_tesh!N31=0,0,SER_hh_tesh!N31/SER_summary!N$26)</f>
        <v>14.116356455933163</v>
      </c>
      <c r="O31" s="100">
        <f>IF(SER_hh_tesh!O31=0,0,SER_hh_tesh!O31/SER_summary!O$26)</f>
        <v>14.263571930289002</v>
      </c>
      <c r="P31" s="100">
        <f>IF(SER_hh_tesh!P31=0,0,SER_hh_tesh!P31/SER_summary!P$26)</f>
        <v>14.416739060637905</v>
      </c>
      <c r="Q31" s="100">
        <f>IF(SER_hh_tesh!Q31=0,0,SER_hh_tesh!Q31/SER_summary!Q$26)</f>
        <v>14.602813638256997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14.183068684399929</v>
      </c>
      <c r="K32" s="100">
        <f>IF(SER_hh_tesh!K32=0,0,SER_hh_tesh!K32/SER_summary!K$26)</f>
        <v>14.114453697381608</v>
      </c>
      <c r="L32" s="100">
        <f>IF(SER_hh_tesh!L32=0,0,SER_hh_tesh!L32/SER_summary!L$26)</f>
        <v>14.093571973503433</v>
      </c>
      <c r="M32" s="100">
        <f>IF(SER_hh_tesh!M32=0,0,SER_hh_tesh!M32/SER_summary!M$26)</f>
        <v>14.202094436558035</v>
      </c>
      <c r="N32" s="100">
        <f>IF(SER_hh_tesh!N32=0,0,SER_hh_tesh!N32/SER_summary!N$26)</f>
        <v>14.284452729490644</v>
      </c>
      <c r="O32" s="100">
        <f>IF(SER_hh_tesh!O32=0,0,SER_hh_tesh!O32/SER_summary!O$26)</f>
        <v>14.3351076008761</v>
      </c>
      <c r="P32" s="100">
        <f>IF(SER_hh_tesh!P32=0,0,SER_hh_tesh!P32/SER_summary!P$26)</f>
        <v>14.417486503988433</v>
      </c>
      <c r="Q32" s="100">
        <f>IF(SER_hh_tesh!Q32=0,0,SER_hh_tesh!Q32/SER_summary!Q$26)</f>
        <v>14.521824747081316</v>
      </c>
    </row>
    <row r="33" spans="1:17" ht="12" customHeight="1" x14ac:dyDescent="0.25">
      <c r="A33" s="49" t="s">
        <v>30</v>
      </c>
      <c r="B33" s="18">
        <f>IF(SER_hh_tesh!B33=0,0,SER_hh_tesh!B33/SER_summary!B$26)</f>
        <v>13.153193953816983</v>
      </c>
      <c r="C33" s="18">
        <f>IF(SER_hh_tesh!C33=0,0,SER_hh_tesh!C33/SER_summary!C$26)</f>
        <v>13.138294908909833</v>
      </c>
      <c r="D33" s="18">
        <f>IF(SER_hh_tesh!D33=0,0,SER_hh_tesh!D33/SER_summary!D$26)</f>
        <v>13.363232014706236</v>
      </c>
      <c r="E33" s="18">
        <f>IF(SER_hh_tesh!E33=0,0,SER_hh_tesh!E33/SER_summary!E$26)</f>
        <v>13.631600320574238</v>
      </c>
      <c r="F33" s="18">
        <f>IF(SER_hh_tesh!F33=0,0,SER_hh_tesh!F33/SER_summary!F$26)</f>
        <v>13.482996619833003</v>
      </c>
      <c r="G33" s="18">
        <f>IF(SER_hh_tesh!G33=0,0,SER_hh_tesh!G33/SER_summary!G$26)</f>
        <v>13.515026249979993</v>
      </c>
      <c r="H33" s="18">
        <f>IF(SER_hh_tesh!H33=0,0,SER_hh_tesh!H33/SER_summary!H$26)</f>
        <v>13.499240117390798</v>
      </c>
      <c r="I33" s="18">
        <f>IF(SER_hh_tesh!I33=0,0,SER_hh_tesh!I33/SER_summary!I$26)</f>
        <v>13.751824103494739</v>
      </c>
      <c r="J33" s="18">
        <f>IF(SER_hh_tesh!J33=0,0,SER_hh_tesh!J33/SER_summary!J$26)</f>
        <v>13.704630261707509</v>
      </c>
      <c r="K33" s="18">
        <f>IF(SER_hh_tesh!K33=0,0,SER_hh_tesh!K33/SER_summary!K$26)</f>
        <v>13.683863740434564</v>
      </c>
      <c r="L33" s="18">
        <f>IF(SER_hh_tesh!L33=0,0,SER_hh_tesh!L33/SER_summary!L$26)</f>
        <v>11.726099034679972</v>
      </c>
      <c r="M33" s="18">
        <f>IF(SER_hh_tesh!M33=0,0,SER_hh_tesh!M33/SER_summary!M$26)</f>
        <v>13.91925137431171</v>
      </c>
      <c r="N33" s="18">
        <f>IF(SER_hh_tesh!N33=0,0,SER_hh_tesh!N33/SER_summary!N$26)</f>
        <v>14.033167016527365</v>
      </c>
      <c r="O33" s="18">
        <f>IF(SER_hh_tesh!O33=0,0,SER_hh_tesh!O33/SER_summary!O$26)</f>
        <v>14.080023781665775</v>
      </c>
      <c r="P33" s="18">
        <f>IF(SER_hh_tesh!P33=0,0,SER_hh_tesh!P33/SER_summary!P$26)</f>
        <v>14.331512755459075</v>
      </c>
      <c r="Q33" s="18">
        <f>IF(SER_hh_tesh!Q33=0,0,SER_hh_tesh!Q33/SER_summary!Q$26)</f>
        <v>14.915052603137241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41.874057542404138</v>
      </c>
      <c r="C3" s="106">
        <f>IF(SER_hh_emih!C3=0,0,SER_hh_emih!C3/SER_summary!C$26)</f>
        <v>43.386918788979948</v>
      </c>
      <c r="D3" s="106">
        <f>IF(SER_hh_emih!D3=0,0,SER_hh_emih!D3/SER_summary!D$26)</f>
        <v>45.897878695176843</v>
      </c>
      <c r="E3" s="106">
        <f>IF(SER_hh_emih!E3=0,0,SER_hh_emih!E3/SER_summary!E$26)</f>
        <v>49.127012066334565</v>
      </c>
      <c r="F3" s="106">
        <f>IF(SER_hh_emih!F3=0,0,SER_hh_emih!F3/SER_summary!F$26)</f>
        <v>49.290286779140779</v>
      </c>
      <c r="G3" s="106">
        <f>IF(SER_hh_emih!G3=0,0,SER_hh_emih!G3/SER_summary!G$26)</f>
        <v>48.391454095838981</v>
      </c>
      <c r="H3" s="106">
        <f>IF(SER_hh_emih!H3=0,0,SER_hh_emih!H3/SER_summary!H$26)</f>
        <v>43.077401204531476</v>
      </c>
      <c r="I3" s="106">
        <f>IF(SER_hh_emih!I3=0,0,SER_hh_emih!I3/SER_summary!I$26)</f>
        <v>34.816025081130576</v>
      </c>
      <c r="J3" s="106">
        <f>IF(SER_hh_emih!J3=0,0,SER_hh_emih!J3/SER_summary!J$26)</f>
        <v>42.350749207235275</v>
      </c>
      <c r="K3" s="106">
        <f>IF(SER_hh_emih!K3=0,0,SER_hh_emih!K3/SER_summary!K$26)</f>
        <v>39.40070202704743</v>
      </c>
      <c r="L3" s="106">
        <f>IF(SER_hh_emih!L3=0,0,SER_hh_emih!L3/SER_summary!L$26)</f>
        <v>43.696695836647962</v>
      </c>
      <c r="M3" s="106">
        <f>IF(SER_hh_emih!M3=0,0,SER_hh_emih!M3/SER_summary!M$26)</f>
        <v>35.315809203147765</v>
      </c>
      <c r="N3" s="106">
        <f>IF(SER_hh_emih!N3=0,0,SER_hh_emih!N3/SER_summary!N$26)</f>
        <v>36.036887614225762</v>
      </c>
      <c r="O3" s="106">
        <f>IF(SER_hh_emih!O3=0,0,SER_hh_emih!O3/SER_summary!O$26)</f>
        <v>40.104590345426082</v>
      </c>
      <c r="P3" s="106">
        <f>IF(SER_hh_emih!P3=0,0,SER_hh_emih!P3/SER_summary!P$26)</f>
        <v>31.388673405350865</v>
      </c>
      <c r="Q3" s="106">
        <f>IF(SER_hh_emih!Q3=0,0,SER_hh_emih!Q3/SER_summary!Q$26)</f>
        <v>35.582749803487339</v>
      </c>
    </row>
    <row r="4" spans="1:17" ht="12.95" customHeight="1" x14ac:dyDescent="0.25">
      <c r="A4" s="90" t="s">
        <v>44</v>
      </c>
      <c r="B4" s="101">
        <f>IF(SER_hh_emih!B4=0,0,SER_hh_emih!B4/SER_summary!B$26)</f>
        <v>32.970743895112363</v>
      </c>
      <c r="C4" s="101">
        <f>IF(SER_hh_emih!C4=0,0,SER_hh_emih!C4/SER_summary!C$26)</f>
        <v>34.515829940413319</v>
      </c>
      <c r="D4" s="101">
        <f>IF(SER_hh_emih!D4=0,0,SER_hh_emih!D4/SER_summary!D$26)</f>
        <v>37.622528934747947</v>
      </c>
      <c r="E4" s="101">
        <f>IF(SER_hh_emih!E4=0,0,SER_hh_emih!E4/SER_summary!E$26)</f>
        <v>41.052541351589326</v>
      </c>
      <c r="F4" s="101">
        <f>IF(SER_hh_emih!F4=0,0,SER_hh_emih!F4/SER_summary!F$26)</f>
        <v>40.852033759660785</v>
      </c>
      <c r="G4" s="101">
        <f>IF(SER_hh_emih!G4=0,0,SER_hh_emih!G4/SER_summary!G$26)</f>
        <v>40.153520379676017</v>
      </c>
      <c r="H4" s="101">
        <f>IF(SER_hh_emih!H4=0,0,SER_hh_emih!H4/SER_summary!H$26)</f>
        <v>35.590871248103007</v>
      </c>
      <c r="I4" s="101">
        <f>IF(SER_hh_emih!I4=0,0,SER_hh_emih!I4/SER_summary!I$26)</f>
        <v>27.847841886609636</v>
      </c>
      <c r="J4" s="101">
        <f>IF(SER_hh_emih!J4=0,0,SER_hh_emih!J4/SER_summary!J$26)</f>
        <v>35.307538075028887</v>
      </c>
      <c r="K4" s="101">
        <f>IF(SER_hh_emih!K4=0,0,SER_hh_emih!K4/SER_summary!K$26)</f>
        <v>32.323738588782106</v>
      </c>
      <c r="L4" s="101">
        <f>IF(SER_hh_emih!L4=0,0,SER_hh_emih!L4/SER_summary!L$26)</f>
        <v>36.310480349371794</v>
      </c>
      <c r="M4" s="101">
        <f>IF(SER_hh_emih!M4=0,0,SER_hh_emih!M4/SER_summary!M$26)</f>
        <v>28.529269698580912</v>
      </c>
      <c r="N4" s="101">
        <f>IF(SER_hh_emih!N4=0,0,SER_hh_emih!N4/SER_summary!N$26)</f>
        <v>29.467185678057092</v>
      </c>
      <c r="O4" s="101">
        <f>IF(SER_hh_emih!O4=0,0,SER_hh_emih!O4/SER_summary!O$26)</f>
        <v>33.528665101291232</v>
      </c>
      <c r="P4" s="101">
        <f>IF(SER_hh_emih!P4=0,0,SER_hh_emih!P4/SER_summary!P$26)</f>
        <v>24.802084699812578</v>
      </c>
      <c r="Q4" s="101">
        <f>IF(SER_hh_emih!Q4=0,0,SER_hh_emih!Q4/SER_summary!Q$26)</f>
        <v>29.040062351119555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46.310829347273561</v>
      </c>
      <c r="C7" s="100">
        <f>IF(SER_hh_emih!C7=0,0,SER_hh_emih!C7/SER_summary!C$26)</f>
        <v>47.716711588349604</v>
      </c>
      <c r="D7" s="100">
        <f>IF(SER_hh_emih!D7=0,0,SER_hh_emih!D7/SER_summary!D$26)</f>
        <v>47.063877557993798</v>
      </c>
      <c r="E7" s="100">
        <f>IF(SER_hh_emih!E7=0,0,SER_hh_emih!E7/SER_summary!E$26)</f>
        <v>50.896936458201168</v>
      </c>
      <c r="F7" s="100">
        <f>IF(SER_hh_emih!F7=0,0,SER_hh_emih!F7/SER_summary!F$26)</f>
        <v>50.285500353094619</v>
      </c>
      <c r="G7" s="100">
        <f>IF(SER_hh_emih!G7=0,0,SER_hh_emih!G7/SER_summary!G$26)</f>
        <v>49.293416176714814</v>
      </c>
      <c r="H7" s="100">
        <f>IF(SER_hh_emih!H7=0,0,SER_hh_emih!H7/SER_summary!H$26)</f>
        <v>50.778757170431483</v>
      </c>
      <c r="I7" s="100">
        <f>IF(SER_hh_emih!I7=0,0,SER_hh_emih!I7/SER_summary!I$26)</f>
        <v>42.112227136096081</v>
      </c>
      <c r="J7" s="100">
        <f>IF(SER_hh_emih!J7=0,0,SER_hh_emih!J7/SER_summary!J$26)</f>
        <v>55.584190213562962</v>
      </c>
      <c r="K7" s="100">
        <f>IF(SER_hh_emih!K7=0,0,SER_hh_emih!K7/SER_summary!K$26)</f>
        <v>54.102492416325951</v>
      </c>
      <c r="L7" s="100">
        <f>IF(SER_hh_emih!L7=0,0,SER_hh_emih!L7/SER_summary!L$26)</f>
        <v>59.849938099822445</v>
      </c>
      <c r="M7" s="100">
        <f>IF(SER_hh_emih!M7=0,0,SER_hh_emih!M7/SER_summary!M$26)</f>
        <v>48.289314275616746</v>
      </c>
      <c r="N7" s="100">
        <f>IF(SER_hh_emih!N7=0,0,SER_hh_emih!N7/SER_summary!N$26)</f>
        <v>49.330294903524283</v>
      </c>
      <c r="O7" s="100">
        <f>IF(SER_hh_emih!O7=0,0,SER_hh_emih!O7/SER_summary!O$26)</f>
        <v>55.680499088872445</v>
      </c>
      <c r="P7" s="100">
        <f>IF(SER_hh_emih!P7=0,0,SER_hh_emih!P7/SER_summary!P$26)</f>
        <v>43.715564899814922</v>
      </c>
      <c r="Q7" s="100">
        <f>IF(SER_hh_emih!Q7=0,0,SER_hh_emih!Q7/SER_summary!Q$26)</f>
        <v>50.275559410467935</v>
      </c>
    </row>
    <row r="8" spans="1:17" ht="12" customHeight="1" x14ac:dyDescent="0.25">
      <c r="A8" s="88" t="s">
        <v>101</v>
      </c>
      <c r="B8" s="100">
        <f>IF(SER_hh_emih!B8=0,0,SER_hh_emih!B8/SER_summary!B$26)</f>
        <v>21.619569312450821</v>
      </c>
      <c r="C8" s="100">
        <f>IF(SER_hh_emih!C8=0,0,SER_hh_emih!C8/SER_summary!C$26)</f>
        <v>22.826780442406502</v>
      </c>
      <c r="D8" s="100">
        <f>IF(SER_hh_emih!D8=0,0,SER_hh_emih!D8/SER_summary!D$26)</f>
        <v>22.188987053294305</v>
      </c>
      <c r="E8" s="100">
        <f>IF(SER_hh_emih!E8=0,0,SER_hh_emih!E8/SER_summary!E$26)</f>
        <v>23.608626478036204</v>
      </c>
      <c r="F8" s="100">
        <f>IF(SER_hh_emih!F8=0,0,SER_hh_emih!F8/SER_summary!F$26)</f>
        <v>24.165346888866814</v>
      </c>
      <c r="G8" s="100">
        <f>IF(SER_hh_emih!G8=0,0,SER_hh_emih!G8/SER_summary!G$26)</f>
        <v>23.264474579433486</v>
      </c>
      <c r="H8" s="100">
        <f>IF(SER_hh_emih!H8=0,0,SER_hh_emih!H8/SER_summary!H$26)</f>
        <v>24.157846570330758</v>
      </c>
      <c r="I8" s="100">
        <f>IF(SER_hh_emih!I8=0,0,SER_hh_emih!I8/SER_summary!I$26)</f>
        <v>19.692368837381508</v>
      </c>
      <c r="J8" s="100">
        <f>IF(SER_hh_emih!J8=0,0,SER_hh_emih!J8/SER_summary!J$26)</f>
        <v>26.264971853681494</v>
      </c>
      <c r="K8" s="100">
        <f>IF(SER_hh_emih!K8=0,0,SER_hh_emih!K8/SER_summary!K$26)</f>
        <v>25.54888633485157</v>
      </c>
      <c r="L8" s="100">
        <f>IF(SER_hh_emih!L8=0,0,SER_hh_emih!L8/SER_summary!L$26)</f>
        <v>28.273841621269469</v>
      </c>
      <c r="M8" s="100">
        <f>IF(SER_hh_emih!M8=0,0,SER_hh_emih!M8/SER_summary!M$26)</f>
        <v>22.761673887841066</v>
      </c>
      <c r="N8" s="100">
        <f>IF(SER_hh_emih!N8=0,0,SER_hh_emih!N8/SER_summary!N$26)</f>
        <v>23.122434952804415</v>
      </c>
      <c r="O8" s="100">
        <f>IF(SER_hh_emih!O8=0,0,SER_hh_emih!O8/SER_summary!O$26)</f>
        <v>26.09383655509026</v>
      </c>
      <c r="P8" s="100">
        <f>IF(SER_hh_emih!P8=0,0,SER_hh_emih!P8/SER_summary!P$26)</f>
        <v>20.328870136972419</v>
      </c>
      <c r="Q8" s="100">
        <f>IF(SER_hh_emih!Q8=0,0,SER_hh_emih!Q8/SER_summary!Q$26)</f>
        <v>23.314720998675337</v>
      </c>
    </row>
    <row r="9" spans="1:17" ht="12" customHeight="1" x14ac:dyDescent="0.25">
      <c r="A9" s="88" t="s">
        <v>106</v>
      </c>
      <c r="B9" s="100">
        <f>IF(SER_hh_emih!B9=0,0,SER_hh_emih!B9/SER_summary!B$26)</f>
        <v>32.242351110207103</v>
      </c>
      <c r="C9" s="100">
        <f>IF(SER_hh_emih!C9=0,0,SER_hh_emih!C9/SER_summary!C$26)</f>
        <v>34.497697204872452</v>
      </c>
      <c r="D9" s="100">
        <f>IF(SER_hh_emih!D9=0,0,SER_hh_emih!D9/SER_summary!D$26)</f>
        <v>33.251702289570233</v>
      </c>
      <c r="E9" s="100">
        <f>IF(SER_hh_emih!E9=0,0,SER_hh_emih!E9/SER_summary!E$26)</f>
        <v>35.017853173289346</v>
      </c>
      <c r="F9" s="100">
        <f>IF(SER_hh_emih!F9=0,0,SER_hh_emih!F9/SER_summary!F$26)</f>
        <v>35.23715244829021</v>
      </c>
      <c r="G9" s="100">
        <f>IF(SER_hh_emih!G9=0,0,SER_hh_emih!G9/SER_summary!G$26)</f>
        <v>34.87055455873481</v>
      </c>
      <c r="H9" s="100">
        <f>IF(SER_hh_emih!H9=0,0,SER_hh_emih!H9/SER_summary!H$26)</f>
        <v>36.40810188226596</v>
      </c>
      <c r="I9" s="100">
        <f>IF(SER_hh_emih!I9=0,0,SER_hh_emih!I9/SER_summary!I$26)</f>
        <v>29.340020264972125</v>
      </c>
      <c r="J9" s="100">
        <f>IF(SER_hh_emih!J9=0,0,SER_hh_emih!J9/SER_summary!J$26)</f>
        <v>39.37177336674516</v>
      </c>
      <c r="K9" s="100">
        <f>IF(SER_hh_emih!K9=0,0,SER_hh_emih!K9/SER_summary!K$26)</f>
        <v>38.298345345742774</v>
      </c>
      <c r="L9" s="100">
        <f>IF(SER_hh_emih!L9=0,0,SER_hh_emih!L9/SER_summary!L$26)</f>
        <v>42.383113552198026</v>
      </c>
      <c r="M9" s="100">
        <f>IF(SER_hh_emih!M9=0,0,SER_hh_emih!M9/SER_summary!M$26)</f>
        <v>33.622416879517615</v>
      </c>
      <c r="N9" s="100">
        <f>IF(SER_hh_emih!N9=0,0,SER_hh_emih!N9/SER_summary!N$26)</f>
        <v>35.192942126760606</v>
      </c>
      <c r="O9" s="100">
        <f>IF(SER_hh_emih!O9=0,0,SER_hh_emih!O9/SER_summary!O$26)</f>
        <v>39.357769828759075</v>
      </c>
      <c r="P9" s="100">
        <f>IF(SER_hh_emih!P9=0,0,SER_hh_emih!P9/SER_summary!P$26)</f>
        <v>30.317228109892309</v>
      </c>
      <c r="Q9" s="100">
        <f>IF(SER_hh_emih!Q9=0,0,SER_hh_emih!Q9/SER_summary!Q$26)</f>
        <v>35.268993470249121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120.62814421739681</v>
      </c>
      <c r="G10" s="100">
        <f>IF(SER_hh_emih!G10=0,0,SER_hh_emih!G10/SER_summary!G$26)</f>
        <v>119.55879105741832</v>
      </c>
      <c r="H10" s="100">
        <f>IF(SER_hh_emih!H10=0,0,SER_hh_emih!H10/SER_summary!H$26)</f>
        <v>117.41502764962509</v>
      </c>
      <c r="I10" s="100">
        <f>IF(SER_hh_emih!I10=0,0,SER_hh_emih!I10/SER_summary!I$26)</f>
        <v>79.776728079005068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5.5483910201176052E-3</v>
      </c>
      <c r="C16" s="101">
        <f>IF(SER_hh_emih!C16=0,0,SER_hh_emih!C16/SER_summary!C$26)</f>
        <v>5.7094490413987153E-3</v>
      </c>
      <c r="D16" s="101">
        <f>IF(SER_hh_emih!D16=0,0,SER_hh_emih!D16/SER_summary!D$26)</f>
        <v>5.9273517380660518E-3</v>
      </c>
      <c r="E16" s="101">
        <f>IF(SER_hh_emih!E16=0,0,SER_hh_emih!E16/SER_summary!E$26)</f>
        <v>6.050117183689965E-3</v>
      </c>
      <c r="F16" s="101">
        <f>IF(SER_hh_emih!F16=0,0,SER_hh_emih!F16/SER_summary!F$26)</f>
        <v>6.8614621837167532E-3</v>
      </c>
      <c r="G16" s="101">
        <f>IF(SER_hh_emih!G16=0,0,SER_hh_emih!G16/SER_summary!G$26)</f>
        <v>7.8615099394929115E-3</v>
      </c>
      <c r="H16" s="101">
        <f>IF(SER_hh_emih!H16=0,0,SER_hh_emih!H16/SER_summary!H$26)</f>
        <v>9.1196793169105572E-3</v>
      </c>
      <c r="I16" s="101">
        <f>IF(SER_hh_emih!I16=0,0,SER_hh_emih!I16/SER_summary!I$26)</f>
        <v>9.0752952601943094E-3</v>
      </c>
      <c r="J16" s="101">
        <f>IF(SER_hh_emih!J16=0,0,SER_hh_emih!J16/SER_summary!J$26)</f>
        <v>1.0747118693336177E-2</v>
      </c>
      <c r="K16" s="101">
        <f>IF(SER_hh_emih!K16=0,0,SER_hh_emih!K16/SER_summary!K$26)</f>
        <v>1.203178258472928E-2</v>
      </c>
      <c r="L16" s="101">
        <f>IF(SER_hh_emih!L16=0,0,SER_hh_emih!L16/SER_summary!L$26)</f>
        <v>1.2404750310646773E-2</v>
      </c>
      <c r="M16" s="101">
        <f>IF(SER_hh_emih!M16=0,0,SER_hh_emih!M16/SER_summary!M$26)</f>
        <v>1.2879359631597065E-2</v>
      </c>
      <c r="N16" s="101">
        <f>IF(SER_hh_emih!N16=0,0,SER_hh_emih!N16/SER_summary!N$26)</f>
        <v>1.4457319712727477E-2</v>
      </c>
      <c r="O16" s="101">
        <f>IF(SER_hh_emih!O16=0,0,SER_hh_emih!O16/SER_summary!O$26)</f>
        <v>1.744991445490679E-2</v>
      </c>
      <c r="P16" s="101">
        <f>IF(SER_hh_emih!P16=0,0,SER_hh_emih!P16/SER_summary!P$26)</f>
        <v>2.2094871867625956E-2</v>
      </c>
      <c r="Q16" s="101">
        <f>IF(SER_hh_emih!Q16=0,0,SER_hh_emih!Q16/SER_summary!Q$26)</f>
        <v>2.9103687814401362E-2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0.24158433687365194</v>
      </c>
      <c r="C17" s="103">
        <f>IF(SER_hh_emih!C17=0,0,SER_hh_emih!C17/SER_summary!C$26)</f>
        <v>0.30794331510009432</v>
      </c>
      <c r="D17" s="103">
        <f>IF(SER_hh_emih!D17=0,0,SER_hh_emih!D17/SER_summary!D$26)</f>
        <v>0.40263662775342846</v>
      </c>
      <c r="E17" s="103">
        <f>IF(SER_hh_emih!E17=0,0,SER_hh_emih!E17/SER_summary!E$26)</f>
        <v>0.47508145800782725</v>
      </c>
      <c r="F17" s="103">
        <f>IF(SER_hh_emih!F17=0,0,SER_hh_emih!F17/SER_summary!F$26)</f>
        <v>0.56821926428403913</v>
      </c>
      <c r="G17" s="103">
        <f>IF(SER_hh_emih!G17=0,0,SER_hh_emih!G17/SER_summary!G$26)</f>
        <v>0.67594872177204024</v>
      </c>
      <c r="H17" s="103">
        <f>IF(SER_hh_emih!H17=0,0,SER_hh_emih!H17/SER_summary!H$26)</f>
        <v>0.78820125038462907</v>
      </c>
      <c r="I17" s="103">
        <f>IF(SER_hh_emih!I17=0,0,SER_hh_emih!I17/SER_summary!I$26)</f>
        <v>0.92448689710882503</v>
      </c>
      <c r="J17" s="103">
        <f>IF(SER_hh_emih!J17=0,0,SER_hh_emih!J17/SER_summary!J$26)</f>
        <v>1.0266843132963055</v>
      </c>
      <c r="K17" s="103">
        <f>IF(SER_hh_emih!K17=0,0,SER_hh_emih!K17/SER_summary!K$26)</f>
        <v>1.1494562127605283</v>
      </c>
      <c r="L17" s="103">
        <f>IF(SER_hh_emih!L17=0,0,SER_hh_emih!L17/SER_summary!L$26)</f>
        <v>1.2586978773814612</v>
      </c>
      <c r="M17" s="103">
        <f>IF(SER_hh_emih!M17=0,0,SER_hh_emih!M17/SER_summary!M$26)</f>
        <v>1.2836940886284418</v>
      </c>
      <c r="N17" s="103">
        <f>IF(SER_hh_emih!N17=0,0,SER_hh_emih!N17/SER_summary!N$26)</f>
        <v>1.2962345391833348</v>
      </c>
      <c r="O17" s="103">
        <f>IF(SER_hh_emih!O17=0,0,SER_hh_emih!O17/SER_summary!O$26)</f>
        <v>1.3295983194050722</v>
      </c>
      <c r="P17" s="103">
        <f>IF(SER_hh_emih!P17=0,0,SER_hh_emih!P17/SER_summary!P$26)</f>
        <v>1.3866886491261872</v>
      </c>
      <c r="Q17" s="103">
        <f>IF(SER_hh_emih!Q17=0,0,SER_hh_emih!Q17/SER_summary!Q$26)</f>
        <v>1.4305394264175535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4.8775571028817213</v>
      </c>
      <c r="C19" s="101">
        <f>IF(SER_hh_emih!C19=0,0,SER_hh_emih!C19/SER_summary!C$26)</f>
        <v>4.8183949827435022</v>
      </c>
      <c r="D19" s="101">
        <f>IF(SER_hh_emih!D19=0,0,SER_hh_emih!D19/SER_summary!D$26)</f>
        <v>4.6304909507894054</v>
      </c>
      <c r="E19" s="101">
        <f>IF(SER_hh_emih!E19=0,0,SER_hh_emih!E19/SER_summary!E$26)</f>
        <v>4.6099456858557275</v>
      </c>
      <c r="F19" s="101">
        <f>IF(SER_hh_emih!F19=0,0,SER_hh_emih!F19/SER_summary!F$26)</f>
        <v>4.9770662486427284</v>
      </c>
      <c r="G19" s="101">
        <f>IF(SER_hh_emih!G19=0,0,SER_hh_emih!G19/SER_summary!G$26)</f>
        <v>4.9233251388935617</v>
      </c>
      <c r="H19" s="101">
        <f>IF(SER_hh_emih!H19=0,0,SER_hh_emih!H19/SER_summary!H$26)</f>
        <v>4.4118042286110581</v>
      </c>
      <c r="I19" s="101">
        <f>IF(SER_hh_emih!I19=0,0,SER_hh_emih!I19/SER_summary!I$26)</f>
        <v>4.214875212840659</v>
      </c>
      <c r="J19" s="101">
        <f>IF(SER_hh_emih!J19=0,0,SER_hh_emih!J19/SER_summary!J$26)</f>
        <v>4.1058161505259845</v>
      </c>
      <c r="K19" s="101">
        <f>IF(SER_hh_emih!K19=0,0,SER_hh_emih!K19/SER_summary!K$26)</f>
        <v>3.9811726859739682</v>
      </c>
      <c r="L19" s="101">
        <f>IF(SER_hh_emih!L19=0,0,SER_hh_emih!L19/SER_summary!L$26)</f>
        <v>3.8575871218166378</v>
      </c>
      <c r="M19" s="101">
        <f>IF(SER_hh_emih!M19=0,0,SER_hh_emih!M19/SER_summary!M$26)</f>
        <v>3.8297238002555392</v>
      </c>
      <c r="N19" s="101">
        <f>IF(SER_hh_emih!N19=0,0,SER_hh_emih!N19/SER_summary!N$26)</f>
        <v>3.8095826259727299</v>
      </c>
      <c r="O19" s="101">
        <f>IF(SER_hh_emih!O19=0,0,SER_hh_emih!O19/SER_summary!O$26)</f>
        <v>3.7947271615489515</v>
      </c>
      <c r="P19" s="101">
        <f>IF(SER_hh_emih!P19=0,0,SER_hh_emih!P19/SER_summary!P$26)</f>
        <v>3.7543851259332612</v>
      </c>
      <c r="Q19" s="101">
        <f>IF(SER_hh_emih!Q19=0,0,SER_hh_emih!Q19/SER_summary!Q$26)</f>
        <v>3.7458330404806817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6.2918479664205949</v>
      </c>
      <c r="C21" s="100">
        <f>IF(SER_hh_emih!C21=0,0,SER_hh_emih!C21/SER_summary!C$26)</f>
        <v>6.2846135054242342</v>
      </c>
      <c r="D21" s="100">
        <f>IF(SER_hh_emih!D21=0,0,SER_hh_emih!D21/SER_summary!D$26)</f>
        <v>6.2951637033329222</v>
      </c>
      <c r="E21" s="100">
        <f>IF(SER_hh_emih!E21=0,0,SER_hh_emih!E21/SER_summary!E$26)</f>
        <v>6.2921538811501989</v>
      </c>
      <c r="F21" s="100">
        <f>IF(SER_hh_emih!F21=0,0,SER_hh_emih!F21/SER_summary!F$26)</f>
        <v>6.0679560913604815</v>
      </c>
      <c r="G21" s="100">
        <f>IF(SER_hh_emih!G21=0,0,SER_hh_emih!G21/SER_summary!G$26)</f>
        <v>6.0795853055410731</v>
      </c>
      <c r="H21" s="100">
        <f>IF(SER_hh_emih!H21=0,0,SER_hh_emih!H21/SER_summary!H$26)</f>
        <v>6.0576205678869899</v>
      </c>
      <c r="I21" s="100">
        <f>IF(SER_hh_emih!I21=0,0,SER_hh_emih!I21/SER_summary!I$26)</f>
        <v>5.9867396609306835</v>
      </c>
      <c r="J21" s="100">
        <f>IF(SER_hh_emih!J21=0,0,SER_hh_emih!J21/SER_summary!J$26)</f>
        <v>5.9795743499368834</v>
      </c>
      <c r="K21" s="100">
        <f>IF(SER_hh_emih!K21=0,0,SER_hh_emih!K21/SER_summary!K$26)</f>
        <v>5.8570828332677767</v>
      </c>
      <c r="L21" s="100">
        <f>IF(SER_hh_emih!L21=0,0,SER_hh_emih!L21/SER_summary!L$26)</f>
        <v>5.9099351385581311</v>
      </c>
      <c r="M21" s="100">
        <f>IF(SER_hh_emih!M21=0,0,SER_hh_emih!M21/SER_summary!M$26)</f>
        <v>5.9406455422319722</v>
      </c>
      <c r="N21" s="100">
        <f>IF(SER_hh_emih!N21=0,0,SER_hh_emih!N21/SER_summary!N$26)</f>
        <v>6.0267221684805534</v>
      </c>
      <c r="O21" s="100">
        <f>IF(SER_hh_emih!O21=0,0,SER_hh_emih!O21/SER_summary!O$26)</f>
        <v>6.0937684882485605</v>
      </c>
      <c r="P21" s="100">
        <f>IF(SER_hh_emih!P21=0,0,SER_hh_emih!P21/SER_summary!P$26)</f>
        <v>6.1113072367115731</v>
      </c>
      <c r="Q21" s="100">
        <f>IF(SER_hh_emih!Q21=0,0,SER_hh_emih!Q21/SER_summary!Q$26)</f>
        <v>6.1604163200325868</v>
      </c>
    </row>
    <row r="22" spans="1:17" ht="12" customHeight="1" x14ac:dyDescent="0.25">
      <c r="A22" s="88" t="s">
        <v>99</v>
      </c>
      <c r="B22" s="100">
        <f>IF(SER_hh_emih!B22=0,0,SER_hh_emih!B22/SER_summary!B$26)</f>
        <v>7.6171779807132216</v>
      </c>
      <c r="C22" s="100">
        <f>IF(SER_hh_emih!C22=0,0,SER_hh_emih!C22/SER_summary!C$26)</f>
        <v>7.5998547750175067</v>
      </c>
      <c r="D22" s="100">
        <f>IF(SER_hh_emih!D22=0,0,SER_hh_emih!D22/SER_summary!D$26)</f>
        <v>7.6092108227290769</v>
      </c>
      <c r="E22" s="100">
        <f>IF(SER_hh_emih!E22=0,0,SER_hh_emih!E22/SER_summary!E$26)</f>
        <v>7.5461758045778256</v>
      </c>
      <c r="F22" s="100">
        <f>IF(SER_hh_emih!F22=0,0,SER_hh_emih!F22/SER_summary!F$26)</f>
        <v>7.4134213532063766</v>
      </c>
      <c r="G22" s="100">
        <f>IF(SER_hh_emih!G22=0,0,SER_hh_emih!G22/SER_summary!G$26)</f>
        <v>7.4131977571391214</v>
      </c>
      <c r="H22" s="100">
        <f>IF(SER_hh_emih!H22=0,0,SER_hh_emih!H22/SER_summary!H$26)</f>
        <v>7.3229520318614503</v>
      </c>
      <c r="I22" s="100">
        <f>IF(SER_hh_emih!I22=0,0,SER_hh_emih!I22/SER_summary!I$26)</f>
        <v>7.2400100932004818</v>
      </c>
      <c r="J22" s="100">
        <f>IF(SER_hh_emih!J22=0,0,SER_hh_emih!J22/SER_summary!J$26)</f>
        <v>7.2172622182770212</v>
      </c>
      <c r="K22" s="100">
        <f>IF(SER_hh_emih!K22=0,0,SER_hh_emih!K22/SER_summary!K$26)</f>
        <v>7.0671355121603989</v>
      </c>
      <c r="L22" s="100">
        <f>IF(SER_hh_emih!L22=0,0,SER_hh_emih!L22/SER_summary!L$26)</f>
        <v>7.1283355928959748</v>
      </c>
      <c r="M22" s="100">
        <f>IF(SER_hh_emih!M22=0,0,SER_hh_emih!M22/SER_summary!M$26)</f>
        <v>7.1730927418337069</v>
      </c>
      <c r="N22" s="100">
        <f>IF(SER_hh_emih!N22=0,0,SER_hh_emih!N22/SER_summary!N$26)</f>
        <v>7.2734395843116744</v>
      </c>
      <c r="O22" s="100">
        <f>IF(SER_hh_emih!O22=0,0,SER_hh_emih!O22/SER_summary!O$26)</f>
        <v>7.3500735845412128</v>
      </c>
      <c r="P22" s="100">
        <f>IF(SER_hh_emih!P22=0,0,SER_hh_emih!P22/SER_summary!P$26)</f>
        <v>7.3672463942169593</v>
      </c>
      <c r="Q22" s="100">
        <f>IF(SER_hh_emih!Q22=0,0,SER_hh_emih!Q22/SER_summary!Q$26)</f>
        <v>7.4173278178072</v>
      </c>
    </row>
    <row r="23" spans="1:17" ht="12" customHeight="1" x14ac:dyDescent="0.25">
      <c r="A23" s="88" t="s">
        <v>98</v>
      </c>
      <c r="B23" s="100">
        <f>IF(SER_hh_emih!B23=0,0,SER_hh_emih!B23/SER_summary!B$26)</f>
        <v>5.3677841614321187</v>
      </c>
      <c r="C23" s="100">
        <f>IF(SER_hh_emih!C23=0,0,SER_hh_emih!C23/SER_summary!C$26)</f>
        <v>5.3512661821328926</v>
      </c>
      <c r="D23" s="100">
        <f>IF(SER_hh_emih!D23=0,0,SER_hh_emih!D23/SER_summary!D$26)</f>
        <v>5.3623043778402488</v>
      </c>
      <c r="E23" s="100">
        <f>IF(SER_hh_emih!E23=0,0,SER_hh_emih!E23/SER_summary!E$26)</f>
        <v>5.3611702250345354</v>
      </c>
      <c r="F23" s="100">
        <f>IF(SER_hh_emih!F23=0,0,SER_hh_emih!F23/SER_summary!F$26)</f>
        <v>5.1770656397681307</v>
      </c>
      <c r="G23" s="100">
        <f>IF(SER_hh_emih!G23=0,0,SER_hh_emih!G23/SER_summary!G$26)</f>
        <v>5.1868418569764367</v>
      </c>
      <c r="H23" s="100">
        <f>IF(SER_hh_emih!H23=0,0,SER_hh_emih!H23/SER_summary!H$26)</f>
        <v>5.167443355250839</v>
      </c>
      <c r="I23" s="100">
        <f>IF(SER_hh_emih!I23=0,0,SER_hh_emih!I23/SER_summary!I$26)</f>
        <v>5.1032401855590406</v>
      </c>
      <c r="J23" s="100">
        <f>IF(SER_hh_emih!J23=0,0,SER_hh_emih!J23/SER_summary!J$26)</f>
        <v>5.0975349840354598</v>
      </c>
      <c r="K23" s="100">
        <f>IF(SER_hh_emih!K23=0,0,SER_hh_emih!K23/SER_summary!K$26)</f>
        <v>4.9883876359477908</v>
      </c>
      <c r="L23" s="100">
        <f>IF(SER_hh_emih!L23=0,0,SER_hh_emih!L23/SER_summary!L$26)</f>
        <v>5.033514531038513</v>
      </c>
      <c r="M23" s="100">
        <f>IF(SER_hh_emih!M23=0,0,SER_hh_emih!M23/SER_summary!M$26)</f>
        <v>5.0483306641679819</v>
      </c>
      <c r="N23" s="100">
        <f>IF(SER_hh_emih!N23=0,0,SER_hh_emih!N23/SER_summary!N$26)</f>
        <v>5.087189701447671</v>
      </c>
      <c r="O23" s="100">
        <f>IF(SER_hh_emih!O23=0,0,SER_hh_emih!O23/SER_summary!O$26)</f>
        <v>5.1438980566354173</v>
      </c>
      <c r="P23" s="100">
        <f>IF(SER_hh_emih!P23=0,0,SER_hh_emih!P23/SER_summary!P$26)</f>
        <v>5.1281062450207662</v>
      </c>
      <c r="Q23" s="100">
        <f>IF(SER_hh_emih!Q23=0,0,SER_hh_emih!Q23/SER_summary!Q$26)</f>
        <v>5.1676295004402206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4.0254357733339443</v>
      </c>
      <c r="C29" s="101">
        <f>IF(SER_hh_emih!C29=0,0,SER_hh_emih!C29/SER_summary!C$26)</f>
        <v>4.0522558497464258</v>
      </c>
      <c r="D29" s="101">
        <f>IF(SER_hh_emih!D29=0,0,SER_hh_emih!D29/SER_summary!D$26)</f>
        <v>3.6442459614417788</v>
      </c>
      <c r="E29" s="101">
        <f>IF(SER_hh_emih!E29=0,0,SER_hh_emih!E29/SER_summary!E$26)</f>
        <v>3.463775263581363</v>
      </c>
      <c r="F29" s="101">
        <f>IF(SER_hh_emih!F29=0,0,SER_hh_emih!F29/SER_summary!F$26)</f>
        <v>3.4601599800888581</v>
      </c>
      <c r="G29" s="101">
        <f>IF(SER_hh_emih!G29=0,0,SER_hh_emih!G29/SER_summary!G$26)</f>
        <v>3.313194968885639</v>
      </c>
      <c r="H29" s="101">
        <f>IF(SER_hh_emih!H29=0,0,SER_hh_emih!H29/SER_summary!H$26)</f>
        <v>3.0727952335727973</v>
      </c>
      <c r="I29" s="101">
        <f>IF(SER_hh_emih!I29=0,0,SER_hh_emih!I29/SER_summary!I$26)</f>
        <v>2.7510385163127204</v>
      </c>
      <c r="J29" s="101">
        <f>IF(SER_hh_emih!J29=0,0,SER_hh_emih!J29/SER_summary!J$26)</f>
        <v>2.9343776496740301</v>
      </c>
      <c r="K29" s="101">
        <f>IF(SER_hh_emih!K29=0,0,SER_hh_emih!K29/SER_summary!K$26)</f>
        <v>3.0919753806278778</v>
      </c>
      <c r="L29" s="101">
        <f>IF(SER_hh_emih!L29=0,0,SER_hh_emih!L29/SER_summary!L$26)</f>
        <v>3.5242970056904457</v>
      </c>
      <c r="M29" s="101">
        <f>IF(SER_hh_emih!M29=0,0,SER_hh_emih!M29/SER_summary!M$26)</f>
        <v>2.9521717430692562</v>
      </c>
      <c r="N29" s="101">
        <f>IF(SER_hh_emih!N29=0,0,SER_hh_emih!N29/SER_summary!N$26)</f>
        <v>2.7548911994518521</v>
      </c>
      <c r="O29" s="101">
        <f>IF(SER_hh_emih!O29=0,0,SER_hh_emih!O29/SER_summary!O$26)</f>
        <v>2.7748552235237018</v>
      </c>
      <c r="P29" s="101">
        <f>IF(SER_hh_emih!P29=0,0,SER_hh_emih!P29/SER_summary!P$26)</f>
        <v>2.8239287142090803</v>
      </c>
      <c r="Q29" s="101">
        <f>IF(SER_hh_emih!Q29=0,0,SER_hh_emih!Q29/SER_summary!Q$26)</f>
        <v>2.7855548577630262</v>
      </c>
    </row>
    <row r="30" spans="1:17" ht="12" customHeight="1" x14ac:dyDescent="0.25">
      <c r="A30" s="88" t="s">
        <v>66</v>
      </c>
      <c r="B30" s="100">
        <f>IF(SER_hh_emih!B30=0,0,SER_hh_emih!B30/SER_summary!B$26)</f>
        <v>6.4498333501050062</v>
      </c>
      <c r="C30" s="100">
        <f>IF(SER_hh_emih!C30=0,0,SER_hh_emih!C30/SER_summary!C$26)</f>
        <v>6.4289135868641614</v>
      </c>
      <c r="D30" s="100">
        <f>IF(SER_hh_emih!D30=0,0,SER_hh_emih!D30/SER_summary!D$26)</f>
        <v>6.4575972891113365</v>
      </c>
      <c r="E30" s="100">
        <f>IF(SER_hh_emih!E30=0,0,SER_hh_emih!E30/SER_summary!E$26)</f>
        <v>6.0485085931285392</v>
      </c>
      <c r="F30" s="100">
        <f>IF(SER_hh_emih!F30=0,0,SER_hh_emih!F30/SER_summary!F$26)</f>
        <v>6.4514540656552732</v>
      </c>
      <c r="G30" s="100">
        <f>IF(SER_hh_emih!G30=0,0,SER_hh_emih!G30/SER_summary!G$26)</f>
        <v>6.4380824508261814</v>
      </c>
      <c r="H30" s="100">
        <f>IF(SER_hh_emih!H30=0,0,SER_hh_emih!H30/SER_summary!H$26)</f>
        <v>6.3771987208375549</v>
      </c>
      <c r="I30" s="100">
        <f>IF(SER_hh_emih!I30=0,0,SER_hh_emih!I30/SER_summary!I$26)</f>
        <v>6.434924299518018</v>
      </c>
      <c r="J30" s="100">
        <f>IF(SER_hh_emih!J30=0,0,SER_hh_emih!J30/SER_summary!J$26)</f>
        <v>6.399197496843156</v>
      </c>
      <c r="K30" s="100">
        <f>IF(SER_hh_emih!K30=0,0,SER_hh_emih!K30/SER_summary!K$26)</f>
        <v>6.368239397228475</v>
      </c>
      <c r="L30" s="100">
        <f>IF(SER_hh_emih!L30=0,0,SER_hh_emih!L30/SER_summary!L$26)</f>
        <v>9.4295462643422887</v>
      </c>
      <c r="M30" s="100">
        <f>IF(SER_hh_emih!M30=0,0,SER_hh_emih!M30/SER_summary!M$26)</f>
        <v>6.4077894780294224</v>
      </c>
      <c r="N30" s="100">
        <f>IF(SER_hh_emih!N30=0,0,SER_hh_emih!N30/SER_summary!N$26)</f>
        <v>6.4432171673276351</v>
      </c>
      <c r="O30" s="100">
        <f>IF(SER_hh_emih!O30=0,0,SER_hh_emih!O30/SER_summary!O$26)</f>
        <v>6.4634293373253708</v>
      </c>
      <c r="P30" s="100">
        <f>IF(SER_hh_emih!P30=0,0,SER_hh_emih!P30/SER_summary!P$26)</f>
        <v>7.1518816008619597</v>
      </c>
      <c r="Q30" s="100">
        <f>IF(SER_hh_emih!Q30=0,0,SER_hh_emih!Q30/SER_summary!Q$26)</f>
        <v>6.5397140837069871</v>
      </c>
    </row>
    <row r="31" spans="1:17" ht="12" customHeight="1" x14ac:dyDescent="0.25">
      <c r="A31" s="88" t="s">
        <v>98</v>
      </c>
      <c r="B31" s="100">
        <f>IF(SER_hh_emih!B31=0,0,SER_hh_emih!B31/SER_summary!B$26)</f>
        <v>5.3224231779267575</v>
      </c>
      <c r="C31" s="100">
        <f>IF(SER_hh_emih!C31=0,0,SER_hh_emih!C31/SER_summary!C$26)</f>
        <v>5.294923034074869</v>
      </c>
      <c r="D31" s="100">
        <f>IF(SER_hh_emih!D31=0,0,SER_hh_emih!D31/SER_summary!D$26)</f>
        <v>5.320586096412069</v>
      </c>
      <c r="E31" s="100">
        <f>IF(SER_hh_emih!E31=0,0,SER_hh_emih!E31/SER_summary!E$26)</f>
        <v>5.3185654069868242</v>
      </c>
      <c r="F31" s="100">
        <f>IF(SER_hh_emih!F31=0,0,SER_hh_emih!F31/SER_summary!F$26)</f>
        <v>5.3240599238730182</v>
      </c>
      <c r="G31" s="100">
        <f>IF(SER_hh_emih!G31=0,0,SER_hh_emih!G31/SER_summary!G$26)</f>
        <v>5.3128758569904138</v>
      </c>
      <c r="H31" s="100">
        <f>IF(SER_hh_emih!H31=0,0,SER_hh_emih!H31/SER_summary!H$26)</f>
        <v>5.2619618089903701</v>
      </c>
      <c r="I31" s="100">
        <f>IF(SER_hh_emih!I31=0,0,SER_hh_emih!I31/SER_summary!I$26)</f>
        <v>5.3057057656310151</v>
      </c>
      <c r="J31" s="100">
        <f>IF(SER_hh_emih!J31=0,0,SER_hh_emih!J31/SER_summary!J$26)</f>
        <v>5.2766652338408653</v>
      </c>
      <c r="K31" s="100">
        <f>IF(SER_hh_emih!K31=0,0,SER_hh_emih!K31/SER_summary!K$26)</f>
        <v>5.2461691937094228</v>
      </c>
      <c r="L31" s="100">
        <f>IF(SER_hh_emih!L31=0,0,SER_hh_emih!L31/SER_summary!L$26)</f>
        <v>5.2385257289491243</v>
      </c>
      <c r="M31" s="100">
        <f>IF(SER_hh_emih!M31=0,0,SER_hh_emih!M31/SER_summary!M$26)</f>
        <v>5.2669712297510305</v>
      </c>
      <c r="N31" s="100">
        <f>IF(SER_hh_emih!N31=0,0,SER_hh_emih!N31/SER_summary!N$26)</f>
        <v>5.2614720322430646</v>
      </c>
      <c r="O31" s="100">
        <f>IF(SER_hh_emih!O31=0,0,SER_hh_emih!O31/SER_summary!O$26)</f>
        <v>5.2782036407993509</v>
      </c>
      <c r="P31" s="100">
        <f>IF(SER_hh_emih!P31=0,0,SER_hh_emih!P31/SER_summary!P$26)</f>
        <v>5.2743022886817492</v>
      </c>
      <c r="Q31" s="100">
        <f>IF(SER_hh_emih!Q31=0,0,SER_hh_emih!Q31/SER_summary!Q$26)</f>
        <v>5.3062487815702628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12088.24278905863</v>
      </c>
      <c r="D3" s="98">
        <f t="shared" si="0"/>
        <v>24285.32600024392</v>
      </c>
      <c r="E3" s="98">
        <f t="shared" si="0"/>
        <v>12579.008471510824</v>
      </c>
      <c r="F3" s="98">
        <f t="shared" si="0"/>
        <v>17589.227610429512</v>
      </c>
      <c r="G3" s="98">
        <f t="shared" si="0"/>
        <v>15400.779416483081</v>
      </c>
      <c r="H3" s="98">
        <f t="shared" si="0"/>
        <v>17234.806749112213</v>
      </c>
      <c r="I3" s="98">
        <f t="shared" si="0"/>
        <v>18478.887930228986</v>
      </c>
      <c r="J3" s="98">
        <f t="shared" si="0"/>
        <v>15420.690683091649</v>
      </c>
      <c r="K3" s="98">
        <f t="shared" si="0"/>
        <v>9653.7886178861772</v>
      </c>
      <c r="L3" s="98">
        <f t="shared" si="0"/>
        <v>17740.974440442129</v>
      </c>
      <c r="M3" s="98">
        <f t="shared" si="0"/>
        <v>16177.215393218916</v>
      </c>
      <c r="N3" s="98">
        <f t="shared" si="0"/>
        <v>13067.123707484507</v>
      </c>
      <c r="O3" s="98">
        <f t="shared" si="0"/>
        <v>12307.971465524013</v>
      </c>
      <c r="P3" s="98">
        <f t="shared" si="0"/>
        <v>12917.885044498518</v>
      </c>
      <c r="Q3" s="98">
        <f t="shared" si="0"/>
        <v>11541.997993394012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12088.24278905863</v>
      </c>
      <c r="D4" s="89">
        <f t="shared" ref="D4:Q4" si="2">SUM(D5:D14)</f>
        <v>24285.32600024392</v>
      </c>
      <c r="E4" s="89">
        <f t="shared" si="2"/>
        <v>12579.008471510824</v>
      </c>
      <c r="F4" s="89">
        <f t="shared" si="2"/>
        <v>17589.227610429512</v>
      </c>
      <c r="G4" s="89">
        <f t="shared" si="2"/>
        <v>15400.779416483081</v>
      </c>
      <c r="H4" s="89">
        <f t="shared" si="2"/>
        <v>17234.806749112213</v>
      </c>
      <c r="I4" s="89">
        <f t="shared" si="2"/>
        <v>18478.887930228986</v>
      </c>
      <c r="J4" s="89">
        <f t="shared" si="2"/>
        <v>15420.690683091649</v>
      </c>
      <c r="K4" s="89">
        <f t="shared" si="2"/>
        <v>9653.7886178861772</v>
      </c>
      <c r="L4" s="89">
        <f t="shared" si="2"/>
        <v>17740.974440442129</v>
      </c>
      <c r="M4" s="89">
        <f t="shared" si="2"/>
        <v>16177.215393218916</v>
      </c>
      <c r="N4" s="89">
        <f t="shared" si="2"/>
        <v>13067.123707484507</v>
      </c>
      <c r="O4" s="89">
        <f t="shared" si="2"/>
        <v>12307.971465524013</v>
      </c>
      <c r="P4" s="89">
        <f t="shared" si="2"/>
        <v>12917.885044498518</v>
      </c>
      <c r="Q4" s="89">
        <f t="shared" si="2"/>
        <v>11541.997993394012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3261.790776713086</v>
      </c>
      <c r="D7" s="87">
        <v>18762.210217049062</v>
      </c>
      <c r="E7" s="87">
        <v>8111.5541616395112</v>
      </c>
      <c r="F7" s="87">
        <v>4266.4207297270887</v>
      </c>
      <c r="G7" s="87">
        <v>5443.3600792277903</v>
      </c>
      <c r="H7" s="87">
        <v>0</v>
      </c>
      <c r="I7" s="87">
        <v>4109.115314169002</v>
      </c>
      <c r="J7" s="87">
        <v>0</v>
      </c>
      <c r="K7" s="87">
        <v>0</v>
      </c>
      <c r="L7" s="87">
        <v>5035.0265103482207</v>
      </c>
      <c r="M7" s="87">
        <v>2607.9960833366199</v>
      </c>
      <c r="N7" s="87">
        <v>0</v>
      </c>
      <c r="O7" s="87">
        <v>0</v>
      </c>
      <c r="P7" s="87">
        <v>0</v>
      </c>
      <c r="Q7" s="87">
        <v>2156.0601806249674</v>
      </c>
    </row>
    <row r="8" spans="1:17" ht="12" customHeight="1" x14ac:dyDescent="0.25">
      <c r="A8" s="88" t="s">
        <v>101</v>
      </c>
      <c r="B8" s="87"/>
      <c r="C8" s="87">
        <v>13.148916459017203</v>
      </c>
      <c r="D8" s="87">
        <v>8.5945979034671609</v>
      </c>
      <c r="E8" s="87">
        <v>7.1802630945777519</v>
      </c>
      <c r="F8" s="87">
        <v>15.904556797329652</v>
      </c>
      <c r="G8" s="87">
        <v>17.285253046512906</v>
      </c>
      <c r="H8" s="87">
        <v>6.9378230082752426</v>
      </c>
      <c r="I8" s="87">
        <v>9.586492307613538</v>
      </c>
      <c r="J8" s="87">
        <v>8.244730066891222</v>
      </c>
      <c r="K8" s="87">
        <v>8.4133296658556702</v>
      </c>
      <c r="L8" s="87">
        <v>14.852249890955761</v>
      </c>
      <c r="M8" s="87">
        <v>23.21484500438898</v>
      </c>
      <c r="N8" s="87">
        <v>22.36198977062153</v>
      </c>
      <c r="O8" s="87">
        <v>17.874966369146534</v>
      </c>
      <c r="P8" s="87">
        <v>23.348885567166366</v>
      </c>
      <c r="Q8" s="87">
        <v>15.018201161813193</v>
      </c>
    </row>
    <row r="9" spans="1:17" ht="12" customHeight="1" x14ac:dyDescent="0.25">
      <c r="A9" s="88" t="s">
        <v>106</v>
      </c>
      <c r="B9" s="87"/>
      <c r="C9" s="87">
        <v>6670.2583272901438</v>
      </c>
      <c r="D9" s="87">
        <v>5300.7586915938837</v>
      </c>
      <c r="E9" s="87">
        <v>4222.5647158686161</v>
      </c>
      <c r="F9" s="87">
        <v>12414.056163223753</v>
      </c>
      <c r="G9" s="87">
        <v>8540.4618817308256</v>
      </c>
      <c r="H9" s="87">
        <v>0</v>
      </c>
      <c r="I9" s="87">
        <v>3139.4808753664438</v>
      </c>
      <c r="J9" s="87">
        <v>6722.3486015537319</v>
      </c>
      <c r="K9" s="87">
        <v>6266.7859402032191</v>
      </c>
      <c r="L9" s="87">
        <v>11639.619747526887</v>
      </c>
      <c r="M9" s="87">
        <v>6587.6055907707942</v>
      </c>
      <c r="N9" s="87">
        <v>10252.328916437496</v>
      </c>
      <c r="O9" s="87">
        <v>10057.713610366103</v>
      </c>
      <c r="P9" s="87">
        <v>1577.0549328693896</v>
      </c>
      <c r="Q9" s="87">
        <v>3884.8583739562537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0</v>
      </c>
      <c r="F10" s="87">
        <v>284.53257859760197</v>
      </c>
      <c r="G10" s="87">
        <v>72.497914805439507</v>
      </c>
      <c r="H10" s="87">
        <v>1.4097148518595846</v>
      </c>
      <c r="I10" s="87">
        <v>90.778542391560919</v>
      </c>
      <c r="J10" s="87">
        <v>0</v>
      </c>
      <c r="K10" s="87">
        <v>0</v>
      </c>
      <c r="L10" s="87">
        <v>112.04266069925333</v>
      </c>
      <c r="M10" s="87">
        <v>127.5118131857527</v>
      </c>
      <c r="N10" s="87">
        <v>851.80940956572988</v>
      </c>
      <c r="O10" s="87">
        <v>1.5448007147418037</v>
      </c>
      <c r="P10" s="87">
        <v>168.54146512219663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53.876165213858592</v>
      </c>
      <c r="D12" s="87">
        <v>193.55978919810394</v>
      </c>
      <c r="E12" s="87">
        <v>216.28803360523941</v>
      </c>
      <c r="F12" s="87">
        <v>308.94960665443216</v>
      </c>
      <c r="G12" s="87">
        <v>0</v>
      </c>
      <c r="H12" s="87">
        <v>560.91422200306465</v>
      </c>
      <c r="I12" s="87">
        <v>1191.1899690948967</v>
      </c>
      <c r="J12" s="87">
        <v>791.44178860046804</v>
      </c>
      <c r="K12" s="87">
        <v>145.72618453464625</v>
      </c>
      <c r="L12" s="87">
        <v>342.0083811713979</v>
      </c>
      <c r="M12" s="87">
        <v>1300.7556552073897</v>
      </c>
      <c r="N12" s="87">
        <v>0</v>
      </c>
      <c r="O12" s="87">
        <v>219.45771009495633</v>
      </c>
      <c r="P12" s="87">
        <v>247.69424079630056</v>
      </c>
      <c r="Q12" s="87">
        <v>22.382185268276512</v>
      </c>
    </row>
    <row r="13" spans="1:17" ht="12" customHeight="1" x14ac:dyDescent="0.25">
      <c r="A13" s="88" t="s">
        <v>105</v>
      </c>
      <c r="B13" s="87"/>
      <c r="C13" s="87">
        <v>87.91813516231575</v>
      </c>
      <c r="D13" s="87">
        <v>20.202704499402476</v>
      </c>
      <c r="E13" s="87">
        <v>21.421297302881285</v>
      </c>
      <c r="F13" s="87">
        <v>89.255453464164489</v>
      </c>
      <c r="G13" s="87">
        <v>327.91897049686736</v>
      </c>
      <c r="H13" s="87">
        <v>2561.8141901055378</v>
      </c>
      <c r="I13" s="87">
        <v>2436.1843099923617</v>
      </c>
      <c r="J13" s="87">
        <v>2167.0140684261496</v>
      </c>
      <c r="K13" s="87">
        <v>905.39515725699698</v>
      </c>
      <c r="L13" s="87">
        <v>597.42489080541122</v>
      </c>
      <c r="M13" s="87">
        <v>2661.7275689566263</v>
      </c>
      <c r="N13" s="87">
        <v>1940.6233917106588</v>
      </c>
      <c r="O13" s="87">
        <v>2011.3803779790649</v>
      </c>
      <c r="P13" s="87">
        <v>10341.15543977097</v>
      </c>
      <c r="Q13" s="87">
        <v>5463.6790523827021</v>
      </c>
    </row>
    <row r="14" spans="1:17" ht="12" customHeight="1" x14ac:dyDescent="0.25">
      <c r="A14" s="51" t="s">
        <v>104</v>
      </c>
      <c r="B14" s="94"/>
      <c r="C14" s="94">
        <v>2001.2504682202082</v>
      </c>
      <c r="D14" s="94">
        <v>0</v>
      </c>
      <c r="E14" s="94">
        <v>0</v>
      </c>
      <c r="F14" s="94">
        <v>210.10852196514364</v>
      </c>
      <c r="G14" s="94">
        <v>999.25531717564559</v>
      </c>
      <c r="H14" s="94">
        <v>14103.730799143477</v>
      </c>
      <c r="I14" s="94">
        <v>7502.5524269071057</v>
      </c>
      <c r="J14" s="94">
        <v>5731.6414944444077</v>
      </c>
      <c r="K14" s="94">
        <v>2327.4680062254597</v>
      </c>
      <c r="L14" s="94">
        <v>0</v>
      </c>
      <c r="M14" s="94">
        <v>2868.4038367573453</v>
      </c>
      <c r="N14" s="94">
        <v>0</v>
      </c>
      <c r="O14" s="94">
        <v>0</v>
      </c>
      <c r="P14" s="94">
        <v>560.09008037249453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9999.0741856761051</v>
      </c>
      <c r="D15" s="96">
        <f t="shared" ref="D15:Q15" si="4">SUM(D5:D12)</f>
        <v>24265.123295744517</v>
      </c>
      <c r="E15" s="96">
        <f t="shared" si="4"/>
        <v>12557.587174207943</v>
      </c>
      <c r="F15" s="96">
        <f t="shared" si="4"/>
        <v>17289.863635000205</v>
      </c>
      <c r="G15" s="96">
        <f t="shared" si="4"/>
        <v>14073.605128810568</v>
      </c>
      <c r="H15" s="96">
        <f t="shared" si="4"/>
        <v>569.26175986319947</v>
      </c>
      <c r="I15" s="96">
        <f t="shared" si="4"/>
        <v>8540.1511933295169</v>
      </c>
      <c r="J15" s="96">
        <f t="shared" si="4"/>
        <v>7522.0351202210913</v>
      </c>
      <c r="K15" s="96">
        <f t="shared" si="4"/>
        <v>6420.9254544037212</v>
      </c>
      <c r="L15" s="96">
        <f t="shared" si="4"/>
        <v>17143.549549636718</v>
      </c>
      <c r="M15" s="96">
        <f t="shared" si="4"/>
        <v>10647.083987504944</v>
      </c>
      <c r="N15" s="96">
        <f t="shared" si="4"/>
        <v>11126.500315773848</v>
      </c>
      <c r="O15" s="96">
        <f t="shared" si="4"/>
        <v>10296.591087544948</v>
      </c>
      <c r="P15" s="96">
        <f t="shared" si="4"/>
        <v>2016.6395243550533</v>
      </c>
      <c r="Q15" s="96">
        <f t="shared" si="4"/>
        <v>6078.3189410113109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6603.1601258627725</v>
      </c>
      <c r="D16" s="89">
        <f t="shared" ref="D16:Q16" si="6">SUM(D17:D18)</f>
        <v>10655.062198542473</v>
      </c>
      <c r="E16" s="89">
        <f t="shared" si="6"/>
        <v>7744.0700009142975</v>
      </c>
      <c r="F16" s="89">
        <f t="shared" si="6"/>
        <v>10515.786981020126</v>
      </c>
      <c r="G16" s="89">
        <f t="shared" si="6"/>
        <v>12207.59788357742</v>
      </c>
      <c r="H16" s="89">
        <f t="shared" si="6"/>
        <v>13598.310126213397</v>
      </c>
      <c r="I16" s="89">
        <f t="shared" si="6"/>
        <v>16912.699538056058</v>
      </c>
      <c r="J16" s="89">
        <f t="shared" si="6"/>
        <v>13624.108789293508</v>
      </c>
      <c r="K16" s="89">
        <f t="shared" si="6"/>
        <v>9653.7886178861809</v>
      </c>
      <c r="L16" s="89">
        <f t="shared" si="6"/>
        <v>15455.968255900478</v>
      </c>
      <c r="M16" s="89">
        <f t="shared" si="6"/>
        <v>6880.9651355024935</v>
      </c>
      <c r="N16" s="89">
        <f t="shared" si="6"/>
        <v>1556.1132762736827</v>
      </c>
      <c r="O16" s="89">
        <f t="shared" si="6"/>
        <v>1596.8790218570286</v>
      </c>
      <c r="P16" s="89">
        <f t="shared" si="6"/>
        <v>5619.564345435303</v>
      </c>
      <c r="Q16" s="89">
        <f t="shared" si="6"/>
        <v>6256.7058694867137</v>
      </c>
    </row>
    <row r="17" spans="1:17" ht="12.95" customHeight="1" x14ac:dyDescent="0.25">
      <c r="A17" s="88" t="s">
        <v>101</v>
      </c>
      <c r="B17" s="87"/>
      <c r="C17" s="87">
        <v>37.160125862767629</v>
      </c>
      <c r="D17" s="87">
        <v>58.062198542475187</v>
      </c>
      <c r="E17" s="87">
        <v>26.070000914294123</v>
      </c>
      <c r="F17" s="87">
        <v>97.786981020124543</v>
      </c>
      <c r="G17" s="87">
        <v>117.59788357742154</v>
      </c>
      <c r="H17" s="87">
        <v>153.31012621338363</v>
      </c>
      <c r="I17" s="87">
        <v>24.699538056071823</v>
      </c>
      <c r="J17" s="87">
        <v>206.10878929350361</v>
      </c>
      <c r="K17" s="87">
        <v>101.01637105438628</v>
      </c>
      <c r="L17" s="87">
        <v>75.968255900468634</v>
      </c>
      <c r="M17" s="87">
        <v>93.965135502515068</v>
      </c>
      <c r="N17" s="87">
        <v>182.11327627365904</v>
      </c>
      <c r="O17" s="87">
        <v>313.87902185704138</v>
      </c>
      <c r="P17" s="87">
        <v>511.56434543529804</v>
      </c>
      <c r="Q17" s="87">
        <v>814.70586948670598</v>
      </c>
    </row>
    <row r="18" spans="1:17" ht="12" customHeight="1" x14ac:dyDescent="0.25">
      <c r="A18" s="88" t="s">
        <v>100</v>
      </c>
      <c r="B18" s="87"/>
      <c r="C18" s="87">
        <v>6566.0000000000045</v>
      </c>
      <c r="D18" s="87">
        <v>10596.999999999998</v>
      </c>
      <c r="E18" s="87">
        <v>7718.0000000000036</v>
      </c>
      <c r="F18" s="87">
        <v>10418.000000000002</v>
      </c>
      <c r="G18" s="87">
        <v>12089.999999999998</v>
      </c>
      <c r="H18" s="87">
        <v>13445.000000000013</v>
      </c>
      <c r="I18" s="87">
        <v>16887.999999999985</v>
      </c>
      <c r="J18" s="87">
        <v>13418.000000000005</v>
      </c>
      <c r="K18" s="87">
        <v>9552.7722468317952</v>
      </c>
      <c r="L18" s="87">
        <v>15380.000000000009</v>
      </c>
      <c r="M18" s="87">
        <v>6786.9999999999782</v>
      </c>
      <c r="N18" s="87">
        <v>1374.0000000000236</v>
      </c>
      <c r="O18" s="87">
        <v>1282.9999999999873</v>
      </c>
      <c r="P18" s="87">
        <v>5108.0000000000055</v>
      </c>
      <c r="Q18" s="87">
        <v>5442.0000000000082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12088.242789058631</v>
      </c>
      <c r="D19" s="89">
        <f t="shared" ref="D19:Q19" si="8">SUM(D20:D26)</f>
        <v>24285.326000243927</v>
      </c>
      <c r="E19" s="89">
        <f t="shared" si="8"/>
        <v>12579.00847151083</v>
      </c>
      <c r="F19" s="89">
        <f t="shared" si="8"/>
        <v>17589.227610429516</v>
      </c>
      <c r="G19" s="89">
        <f t="shared" si="8"/>
        <v>15400.779416483078</v>
      </c>
      <c r="H19" s="89">
        <f t="shared" si="8"/>
        <v>17234.806749112216</v>
      </c>
      <c r="I19" s="89">
        <f t="shared" si="8"/>
        <v>18478.887930228986</v>
      </c>
      <c r="J19" s="89">
        <f t="shared" si="8"/>
        <v>15420.690683091645</v>
      </c>
      <c r="K19" s="89">
        <f t="shared" si="8"/>
        <v>9653.7886178861754</v>
      </c>
      <c r="L19" s="89">
        <f t="shared" si="8"/>
        <v>17740.974440442125</v>
      </c>
      <c r="M19" s="89">
        <f t="shared" si="8"/>
        <v>16177.215393218921</v>
      </c>
      <c r="N19" s="89">
        <f t="shared" si="8"/>
        <v>13067.123707484505</v>
      </c>
      <c r="O19" s="89">
        <f t="shared" si="8"/>
        <v>12307.971465524017</v>
      </c>
      <c r="P19" s="89">
        <f t="shared" si="8"/>
        <v>12917.885044498518</v>
      </c>
      <c r="Q19" s="89">
        <f t="shared" si="8"/>
        <v>11541.997993394014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425.78206752847706</v>
      </c>
      <c r="D21" s="87">
        <v>1218.3166870045629</v>
      </c>
      <c r="E21" s="87">
        <v>819.03619757923616</v>
      </c>
      <c r="F21" s="87">
        <v>322.39427065522398</v>
      </c>
      <c r="G21" s="87">
        <v>410.39803796978794</v>
      </c>
      <c r="H21" s="87">
        <v>306.5540014286031</v>
      </c>
      <c r="I21" s="87">
        <v>822.8952307084279</v>
      </c>
      <c r="J21" s="87">
        <v>844.66158381859498</v>
      </c>
      <c r="K21" s="87">
        <v>1067.2979237411018</v>
      </c>
      <c r="L21" s="87">
        <v>469.00350130090629</v>
      </c>
      <c r="M21" s="87">
        <v>408.7464888584268</v>
      </c>
      <c r="N21" s="87">
        <v>300.33337835954148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2420.3191443064024</v>
      </c>
      <c r="D22" s="87">
        <v>3288.7926893940612</v>
      </c>
      <c r="E22" s="87">
        <v>3102.314527258201</v>
      </c>
      <c r="F22" s="87">
        <v>1844.2504795283958</v>
      </c>
      <c r="G22" s="87">
        <v>3418.9582560716044</v>
      </c>
      <c r="H22" s="87">
        <v>1504.3092273075599</v>
      </c>
      <c r="I22" s="87">
        <v>3203.2790005903917</v>
      </c>
      <c r="J22" s="87">
        <v>3414.8341931603522</v>
      </c>
      <c r="K22" s="87">
        <v>1105.0619358653591</v>
      </c>
      <c r="L22" s="87">
        <v>2526.8461877598647</v>
      </c>
      <c r="M22" s="87">
        <v>3284.5848740654619</v>
      </c>
      <c r="N22" s="87">
        <v>1947.5823481169446</v>
      </c>
      <c r="O22" s="87">
        <v>2450.1693099542508</v>
      </c>
      <c r="P22" s="87">
        <v>3104.6571982266846</v>
      </c>
      <c r="Q22" s="87">
        <v>2826.9253781566008</v>
      </c>
    </row>
    <row r="23" spans="1:17" ht="12" customHeight="1" x14ac:dyDescent="0.25">
      <c r="A23" s="88" t="s">
        <v>98</v>
      </c>
      <c r="B23" s="87"/>
      <c r="C23" s="87">
        <v>5626.4143037600243</v>
      </c>
      <c r="D23" s="87">
        <v>7383.2058579919603</v>
      </c>
      <c r="E23" s="87">
        <v>5829.9828213481487</v>
      </c>
      <c r="F23" s="87">
        <v>15290.062487149451</v>
      </c>
      <c r="G23" s="87">
        <v>6446.376762672533</v>
      </c>
      <c r="H23" s="87">
        <v>0</v>
      </c>
      <c r="I23" s="87">
        <v>4187.1145636820047</v>
      </c>
      <c r="J23" s="87">
        <v>3376.2322565446843</v>
      </c>
      <c r="K23" s="87">
        <v>4505.2641870042935</v>
      </c>
      <c r="L23" s="87">
        <v>3665.1457504793161</v>
      </c>
      <c r="M23" s="87">
        <v>6866.9515524518638</v>
      </c>
      <c r="N23" s="87">
        <v>5117.9141377191072</v>
      </c>
      <c r="O23" s="87">
        <v>5158.7565596151999</v>
      </c>
      <c r="P23" s="87">
        <v>5460.3442465530024</v>
      </c>
      <c r="Q23" s="87">
        <v>4895.130401557105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171.12210101458629</v>
      </c>
      <c r="D25" s="87">
        <v>201.82505200746607</v>
      </c>
      <c r="E25" s="87">
        <v>0</v>
      </c>
      <c r="F25" s="87">
        <v>132.52037309644712</v>
      </c>
      <c r="G25" s="87">
        <v>83.611098276486473</v>
      </c>
      <c r="H25" s="87">
        <v>213.26621999793176</v>
      </c>
      <c r="I25" s="87">
        <v>1427.0899210025636</v>
      </c>
      <c r="J25" s="87">
        <v>921.12899076381382</v>
      </c>
      <c r="K25" s="87">
        <v>298.29276103592815</v>
      </c>
      <c r="L25" s="87">
        <v>387.48518913763161</v>
      </c>
      <c r="M25" s="87">
        <v>1165.1350044098167</v>
      </c>
      <c r="N25" s="87">
        <v>0</v>
      </c>
      <c r="O25" s="87">
        <v>309.41693785716302</v>
      </c>
      <c r="P25" s="87">
        <v>630.18328863307966</v>
      </c>
      <c r="Q25" s="87">
        <v>271.95077894072131</v>
      </c>
    </row>
    <row r="26" spans="1:17" ht="12" customHeight="1" x14ac:dyDescent="0.25">
      <c r="A26" s="88" t="s">
        <v>30</v>
      </c>
      <c r="B26" s="94"/>
      <c r="C26" s="94">
        <v>3444.6051724491426</v>
      </c>
      <c r="D26" s="94">
        <v>12193.185713845878</v>
      </c>
      <c r="E26" s="94">
        <v>2827.6749253252442</v>
      </c>
      <c r="F26" s="94">
        <v>0</v>
      </c>
      <c r="G26" s="94">
        <v>5041.4352614926656</v>
      </c>
      <c r="H26" s="94">
        <v>15210.677300378122</v>
      </c>
      <c r="I26" s="94">
        <v>8838.5092142455997</v>
      </c>
      <c r="J26" s="94">
        <v>6863.8336588041993</v>
      </c>
      <c r="K26" s="94">
        <v>2677.8718102394923</v>
      </c>
      <c r="L26" s="94">
        <v>10692.493811764407</v>
      </c>
      <c r="M26" s="94">
        <v>4451.7974734333538</v>
      </c>
      <c r="N26" s="94">
        <v>5701.2938432889114</v>
      </c>
      <c r="O26" s="94">
        <v>4389.628658097402</v>
      </c>
      <c r="P26" s="94">
        <v>3722.7003110857504</v>
      </c>
      <c r="Q26" s="94">
        <v>3547.9914347395857</v>
      </c>
    </row>
    <row r="27" spans="1:17" ht="12" customHeight="1" x14ac:dyDescent="0.25">
      <c r="A27" s="93" t="s">
        <v>33</v>
      </c>
      <c r="B27" s="119"/>
      <c r="C27" s="119">
        <v>60.494344997544744</v>
      </c>
      <c r="D27" s="119">
        <v>107.9232056645765</v>
      </c>
      <c r="E27" s="119">
        <v>55.661546543002487</v>
      </c>
      <c r="F27" s="119">
        <v>86.67222104865138</v>
      </c>
      <c r="G27" s="119">
        <v>85.936161266258864</v>
      </c>
      <c r="H27" s="119">
        <v>80.849784605236749</v>
      </c>
      <c r="I27" s="119">
        <v>314.35205316600172</v>
      </c>
      <c r="J27" s="119">
        <v>577.30532555515504</v>
      </c>
      <c r="K27" s="119">
        <v>529.94289188897483</v>
      </c>
      <c r="L27" s="119">
        <v>94.347749184657005</v>
      </c>
      <c r="M27" s="119">
        <v>51.91999948843268</v>
      </c>
      <c r="N27" s="119">
        <v>94.748116887145088</v>
      </c>
      <c r="O27" s="119">
        <v>77.232460795994953</v>
      </c>
      <c r="P27" s="119">
        <v>53.374378682510198</v>
      </c>
      <c r="Q27" s="119">
        <v>71.966537149732659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12088.24278905863</v>
      </c>
      <c r="D29" s="89">
        <f t="shared" ref="D29:Q29" si="10">SUM(D30:D33)</f>
        <v>24285.326000243924</v>
      </c>
      <c r="E29" s="89">
        <f t="shared" si="10"/>
        <v>12579.008471510828</v>
      </c>
      <c r="F29" s="89">
        <f t="shared" si="10"/>
        <v>17589.227610429516</v>
      </c>
      <c r="G29" s="89">
        <f t="shared" si="10"/>
        <v>15400.779416483078</v>
      </c>
      <c r="H29" s="89">
        <f t="shared" si="10"/>
        <v>17234.806749112213</v>
      </c>
      <c r="I29" s="89">
        <f t="shared" si="10"/>
        <v>18478.887930228986</v>
      </c>
      <c r="J29" s="89">
        <f t="shared" si="10"/>
        <v>15420.690683091645</v>
      </c>
      <c r="K29" s="89">
        <f t="shared" si="10"/>
        <v>9653.7886178861791</v>
      </c>
      <c r="L29" s="89">
        <f t="shared" si="10"/>
        <v>17740.974440442129</v>
      </c>
      <c r="M29" s="89">
        <f t="shared" si="10"/>
        <v>16177.215393218919</v>
      </c>
      <c r="N29" s="89">
        <f t="shared" si="10"/>
        <v>13067.123707484508</v>
      </c>
      <c r="O29" s="89">
        <f t="shared" si="10"/>
        <v>12307.971465524013</v>
      </c>
      <c r="P29" s="89">
        <f t="shared" si="10"/>
        <v>12917.885044498515</v>
      </c>
      <c r="Q29" s="89">
        <f t="shared" si="10"/>
        <v>11541.997993394009</v>
      </c>
    </row>
    <row r="30" spans="1:17" s="28" customFormat="1" ht="12" customHeight="1" x14ac:dyDescent="0.25">
      <c r="A30" s="88" t="s">
        <v>66</v>
      </c>
      <c r="B30" s="87"/>
      <c r="C30" s="87">
        <v>1464.1695106219174</v>
      </c>
      <c r="D30" s="87">
        <v>0</v>
      </c>
      <c r="E30" s="87">
        <v>0</v>
      </c>
      <c r="F30" s="87">
        <v>1891.0564645672875</v>
      </c>
      <c r="G30" s="87">
        <v>0</v>
      </c>
      <c r="H30" s="87">
        <v>0</v>
      </c>
      <c r="I30" s="87">
        <v>3305.845568393815</v>
      </c>
      <c r="J30" s="87">
        <v>10960.783032942532</v>
      </c>
      <c r="K30" s="87">
        <v>4650.693447580461</v>
      </c>
      <c r="L30" s="87">
        <v>2506.1572498833984</v>
      </c>
      <c r="M30" s="87">
        <v>0</v>
      </c>
      <c r="N30" s="87">
        <v>0</v>
      </c>
      <c r="O30" s="87">
        <v>0</v>
      </c>
      <c r="P30" s="87">
        <v>545.34081661959067</v>
      </c>
      <c r="Q30" s="87">
        <v>135.10189874822487</v>
      </c>
    </row>
    <row r="31" spans="1:17" ht="12" customHeight="1" x14ac:dyDescent="0.25">
      <c r="A31" s="88" t="s">
        <v>98</v>
      </c>
      <c r="B31" s="87"/>
      <c r="C31" s="87">
        <v>8472.5169594159597</v>
      </c>
      <c r="D31" s="87">
        <v>7918.7812418869144</v>
      </c>
      <c r="E31" s="87">
        <v>6921.5015727150103</v>
      </c>
      <c r="F31" s="87">
        <v>9186.3297861081264</v>
      </c>
      <c r="G31" s="87">
        <v>6971.7053587221899</v>
      </c>
      <c r="H31" s="87">
        <v>6090.9301049800315</v>
      </c>
      <c r="I31" s="87">
        <v>0</v>
      </c>
      <c r="J31" s="87">
        <v>4234.5850679397881</v>
      </c>
      <c r="K31" s="87">
        <v>5003.0951703057181</v>
      </c>
      <c r="L31" s="87">
        <v>11255.737667860747</v>
      </c>
      <c r="M31" s="87">
        <v>6203.2512131558651</v>
      </c>
      <c r="N31" s="87">
        <v>6372.9742174919957</v>
      </c>
      <c r="O31" s="87">
        <v>12307.971465524013</v>
      </c>
      <c r="P31" s="87">
        <v>2584.3564724348903</v>
      </c>
      <c r="Q31" s="87">
        <v>5467.0546905641386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225.3225822093242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2151.5563190207522</v>
      </c>
      <c r="D33" s="86">
        <v>16366.544758357009</v>
      </c>
      <c r="E33" s="86">
        <v>5657.5068987958175</v>
      </c>
      <c r="F33" s="86">
        <v>6511.8413597541039</v>
      </c>
      <c r="G33" s="86">
        <v>8429.0740577608867</v>
      </c>
      <c r="H33" s="86">
        <v>11143.876644132182</v>
      </c>
      <c r="I33" s="86">
        <v>15173.042361835172</v>
      </c>
      <c r="J33" s="86">
        <v>0</v>
      </c>
      <c r="K33" s="86">
        <v>0</v>
      </c>
      <c r="L33" s="86">
        <v>3979.0795226979831</v>
      </c>
      <c r="M33" s="86">
        <v>9973.9641800630543</v>
      </c>
      <c r="N33" s="86">
        <v>6694.1494899925119</v>
      </c>
      <c r="O33" s="86">
        <v>0</v>
      </c>
      <c r="P33" s="86">
        <v>9788.1877554440325</v>
      </c>
      <c r="Q33" s="86">
        <v>5939.841404081646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102.32218737500898</v>
      </c>
      <c r="D3" s="106">
        <f t="shared" si="0"/>
        <v>207.22061851715787</v>
      </c>
      <c r="E3" s="106">
        <f t="shared" si="0"/>
        <v>114.09662955102658</v>
      </c>
      <c r="F3" s="106">
        <f t="shared" si="0"/>
        <v>154.06195277748603</v>
      </c>
      <c r="G3" s="106">
        <f t="shared" si="0"/>
        <v>132.42298405042462</v>
      </c>
      <c r="H3" s="106">
        <f t="shared" si="0"/>
        <v>137.05327760337917</v>
      </c>
      <c r="I3" s="106">
        <f t="shared" si="0"/>
        <v>132.48237927117015</v>
      </c>
      <c r="J3" s="106">
        <f t="shared" si="0"/>
        <v>136.24575604767037</v>
      </c>
      <c r="K3" s="106">
        <f t="shared" si="0"/>
        <v>86.084662009403914</v>
      </c>
      <c r="L3" s="106">
        <f t="shared" si="0"/>
        <v>177.20225657449808</v>
      </c>
      <c r="M3" s="106">
        <f t="shared" si="0"/>
        <v>122.55332780341007</v>
      </c>
      <c r="N3" s="106">
        <f t="shared" si="0"/>
        <v>102.21401733732012</v>
      </c>
      <c r="O3" s="106">
        <f t="shared" si="0"/>
        <v>104.07139909776448</v>
      </c>
      <c r="P3" s="106">
        <f t="shared" si="0"/>
        <v>62.720843179993288</v>
      </c>
      <c r="Q3" s="106">
        <f t="shared" si="0"/>
        <v>78.499479312141816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74.64913405734471</v>
      </c>
      <c r="D4" s="101">
        <f t="shared" si="1"/>
        <v>158.52153394261364</v>
      </c>
      <c r="E4" s="101">
        <f t="shared" si="1"/>
        <v>86.110418819790752</v>
      </c>
      <c r="F4" s="101">
        <f t="shared" si="1"/>
        <v>115.04306977209961</v>
      </c>
      <c r="G4" s="101">
        <f t="shared" si="1"/>
        <v>98.256912583878105</v>
      </c>
      <c r="H4" s="101">
        <f t="shared" si="1"/>
        <v>101.26972305082998</v>
      </c>
      <c r="I4" s="101">
        <f t="shared" si="1"/>
        <v>92.376341949945115</v>
      </c>
      <c r="J4" s="101">
        <f t="shared" si="1"/>
        <v>99.011107878976119</v>
      </c>
      <c r="K4" s="101">
        <f t="shared" si="1"/>
        <v>62.444638681787644</v>
      </c>
      <c r="L4" s="101">
        <f t="shared" si="1"/>
        <v>136.57178569463144</v>
      </c>
      <c r="M4" s="101">
        <f t="shared" si="1"/>
        <v>91.218309320253539</v>
      </c>
      <c r="N4" s="101">
        <f t="shared" si="1"/>
        <v>78.649115547525852</v>
      </c>
      <c r="O4" s="101">
        <f t="shared" si="1"/>
        <v>79.837408239309156</v>
      </c>
      <c r="P4" s="101">
        <f t="shared" si="1"/>
        <v>37.629487748070531</v>
      </c>
      <c r="Q4" s="101">
        <f t="shared" si="1"/>
        <v>54.620779632193369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21.993444170228159</v>
      </c>
      <c r="D7" s="100">
        <v>125.0277860436635</v>
      </c>
      <c r="E7" s="100">
        <v>58.317945031651853</v>
      </c>
      <c r="F7" s="100">
        <v>30.145172162277301</v>
      </c>
      <c r="G7" s="100">
        <v>37.559874793869952</v>
      </c>
      <c r="H7" s="100">
        <v>0</v>
      </c>
      <c r="I7" s="100">
        <v>24.059543508977917</v>
      </c>
      <c r="J7" s="100">
        <v>0</v>
      </c>
      <c r="K7" s="100">
        <v>0</v>
      </c>
      <c r="L7" s="100">
        <v>41.889729947031938</v>
      </c>
      <c r="M7" s="100">
        <v>17.406110583584976</v>
      </c>
      <c r="N7" s="100">
        <v>0</v>
      </c>
      <c r="O7" s="100">
        <v>0</v>
      </c>
      <c r="P7" s="100">
        <v>0</v>
      </c>
      <c r="Q7" s="100">
        <v>14.766041995637726</v>
      </c>
    </row>
    <row r="8" spans="1:17" ht="12" customHeight="1" x14ac:dyDescent="0.25">
      <c r="A8" s="88" t="s">
        <v>101</v>
      </c>
      <c r="B8" s="100"/>
      <c r="C8" s="100">
        <v>5.595145056955169E-2</v>
      </c>
      <c r="D8" s="100">
        <v>3.532679172300577E-2</v>
      </c>
      <c r="E8" s="100">
        <v>3.1314666492877341E-2</v>
      </c>
      <c r="F8" s="100">
        <v>7.0761011030421456E-2</v>
      </c>
      <c r="G8" s="100">
        <v>7.400023242586759E-2</v>
      </c>
      <c r="H8" s="100">
        <v>3.076563322706569E-2</v>
      </c>
      <c r="I8" s="100">
        <v>3.4562052562619738E-2</v>
      </c>
      <c r="J8" s="100">
        <v>3.9552651150521541E-2</v>
      </c>
      <c r="K8" s="100">
        <v>3.9379381850722969E-2</v>
      </c>
      <c r="L8" s="100">
        <v>7.6876104949870488E-2</v>
      </c>
      <c r="M8" s="100">
        <v>9.6755047013316414E-2</v>
      </c>
      <c r="N8" s="100">
        <v>9.5066232785949126E-2</v>
      </c>
      <c r="O8" s="100">
        <v>8.5222149035064712E-2</v>
      </c>
      <c r="P8" s="100">
        <v>8.6320582627482045E-2</v>
      </c>
      <c r="Q8" s="100">
        <v>6.2771544000476784E-2</v>
      </c>
    </row>
    <row r="9" spans="1:17" ht="12" customHeight="1" x14ac:dyDescent="0.25">
      <c r="A9" s="88" t="s">
        <v>106</v>
      </c>
      <c r="B9" s="100"/>
      <c r="C9" s="100">
        <v>39.637008353752137</v>
      </c>
      <c r="D9" s="100">
        <v>30.291050585245401</v>
      </c>
      <c r="E9" s="100">
        <v>25.414767038003589</v>
      </c>
      <c r="F9" s="100">
        <v>75.448637339055807</v>
      </c>
      <c r="G9" s="100">
        <v>51.519390731582426</v>
      </c>
      <c r="H9" s="100">
        <v>0</v>
      </c>
      <c r="I9" s="100">
        <v>15.870728361975646</v>
      </c>
      <c r="J9" s="100">
        <v>45.781913435259547</v>
      </c>
      <c r="K9" s="100">
        <v>42.022496026327367</v>
      </c>
      <c r="L9" s="100">
        <v>87.059025212797934</v>
      </c>
      <c r="M9" s="100">
        <v>39.285983144357232</v>
      </c>
      <c r="N9" s="100">
        <v>64.90039075825652</v>
      </c>
      <c r="O9" s="100">
        <v>71.764455398598372</v>
      </c>
      <c r="P9" s="100">
        <v>8.7372757004256822</v>
      </c>
      <c r="Q9" s="100">
        <v>25.178068636652586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2.5797338783243329</v>
      </c>
      <c r="G10" s="100">
        <v>0.65108998977937071</v>
      </c>
      <c r="H10" s="100">
        <v>1.2285244378852596E-2</v>
      </c>
      <c r="I10" s="100">
        <v>0.660159480481054</v>
      </c>
      <c r="J10" s="100">
        <v>0</v>
      </c>
      <c r="K10" s="100">
        <v>0</v>
      </c>
      <c r="L10" s="100">
        <v>1.1802804888197747</v>
      </c>
      <c r="M10" s="100">
        <v>1.0769201789352123</v>
      </c>
      <c r="N10" s="100">
        <v>7.6956049013513343</v>
      </c>
      <c r="O10" s="100">
        <v>1.4276593368767168E-2</v>
      </c>
      <c r="P10" s="100">
        <v>1.2686243589258106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0.29033518643187972</v>
      </c>
      <c r="D12" s="100">
        <v>1.0223671810252599</v>
      </c>
      <c r="E12" s="100">
        <v>1.1301552498739187</v>
      </c>
      <c r="F12" s="100">
        <v>3.8110821877472554</v>
      </c>
      <c r="G12" s="100">
        <v>0</v>
      </c>
      <c r="H12" s="100">
        <v>3.1762164533410573</v>
      </c>
      <c r="I12" s="100">
        <v>5.5264423771849147</v>
      </c>
      <c r="J12" s="100">
        <v>4.904902160202754</v>
      </c>
      <c r="K12" s="100">
        <v>0.87892548232986567</v>
      </c>
      <c r="L12" s="100">
        <v>2.2783244836701293</v>
      </c>
      <c r="M12" s="100">
        <v>8.9141849942058808</v>
      </c>
      <c r="N12" s="100">
        <v>0</v>
      </c>
      <c r="O12" s="100">
        <v>1.2750892741774045</v>
      </c>
      <c r="P12" s="100">
        <v>1.4768523752983274</v>
      </c>
      <c r="Q12" s="100">
        <v>0.12787683004932404</v>
      </c>
    </row>
    <row r="13" spans="1:17" ht="12" customHeight="1" x14ac:dyDescent="0.25">
      <c r="A13" s="88" t="s">
        <v>105</v>
      </c>
      <c r="B13" s="100"/>
      <c r="C13" s="100">
        <v>0.30528723890148834</v>
      </c>
      <c r="D13" s="100">
        <v>6.8372133767837462E-2</v>
      </c>
      <c r="E13" s="100">
        <v>7.7330296266816881E-2</v>
      </c>
      <c r="F13" s="100">
        <v>0.33102970359212458</v>
      </c>
      <c r="G13" s="100">
        <v>1.181848553931292</v>
      </c>
      <c r="H13" s="100">
        <v>9.673984044520008</v>
      </c>
      <c r="I13" s="100">
        <v>7.5065953465825892</v>
      </c>
      <c r="J13" s="100">
        <v>8.9051547011995442</v>
      </c>
      <c r="K13" s="100">
        <v>3.6218879581863006</v>
      </c>
      <c r="L13" s="100">
        <v>2.1567966295880452</v>
      </c>
      <c r="M13" s="100">
        <v>6.9764210375022548</v>
      </c>
      <c r="N13" s="100">
        <v>4.9010749560275251</v>
      </c>
      <c r="O13" s="100">
        <v>5.5712091741185832</v>
      </c>
      <c r="P13" s="100">
        <v>23.002915659152819</v>
      </c>
      <c r="Q13" s="100">
        <v>13.889129818426049</v>
      </c>
    </row>
    <row r="14" spans="1:17" ht="12" customHeight="1" x14ac:dyDescent="0.25">
      <c r="A14" s="51" t="s">
        <v>104</v>
      </c>
      <c r="B14" s="22"/>
      <c r="C14" s="22">
        <v>11.529496005321308</v>
      </c>
      <c r="D14" s="22">
        <v>0</v>
      </c>
      <c r="E14" s="22">
        <v>0</v>
      </c>
      <c r="F14" s="22">
        <v>1.3085483924347057</v>
      </c>
      <c r="G14" s="22">
        <v>6.0115271647710236</v>
      </c>
      <c r="H14" s="22">
        <v>88.362710633093002</v>
      </c>
      <c r="I14" s="22">
        <v>38.125953057296229</v>
      </c>
      <c r="J14" s="22">
        <v>38.666958155232834</v>
      </c>
      <c r="K14" s="22">
        <v>15.239059034229841</v>
      </c>
      <c r="L14" s="22">
        <v>0</v>
      </c>
      <c r="M14" s="22">
        <v>16.571690040963837</v>
      </c>
      <c r="N14" s="22">
        <v>0</v>
      </c>
      <c r="O14" s="22">
        <v>0</v>
      </c>
      <c r="P14" s="22">
        <v>2.9052374018323324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0.83761165214018307</v>
      </c>
      <c r="D15" s="104">
        <v>2.0766312071886452</v>
      </c>
      <c r="E15" s="104">
        <v>1.1389065375016978</v>
      </c>
      <c r="F15" s="104">
        <v>1.3481050976376683</v>
      </c>
      <c r="G15" s="104">
        <v>1.2591811175181769</v>
      </c>
      <c r="H15" s="104">
        <v>1.3761042269991409E-2</v>
      </c>
      <c r="I15" s="104">
        <v>0.59235776488414149</v>
      </c>
      <c r="J15" s="104">
        <v>0.71262677593092882</v>
      </c>
      <c r="K15" s="104">
        <v>0.64289079886354539</v>
      </c>
      <c r="L15" s="104">
        <v>1.9307528277737349</v>
      </c>
      <c r="M15" s="104">
        <v>0.89024429369082925</v>
      </c>
      <c r="N15" s="104">
        <v>1.056978699104524</v>
      </c>
      <c r="O15" s="104">
        <v>1.1271556500109803</v>
      </c>
      <c r="P15" s="104">
        <v>0.15226166980807929</v>
      </c>
      <c r="Q15" s="104">
        <v>0.59689080742721135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4.6367483772064118</v>
      </c>
      <c r="D16" s="101">
        <f t="shared" si="2"/>
        <v>6.9441657861303367</v>
      </c>
      <c r="E16" s="101">
        <f t="shared" si="2"/>
        <v>4.8713633659429441</v>
      </c>
      <c r="F16" s="101">
        <f t="shared" si="2"/>
        <v>6.4064076380970887</v>
      </c>
      <c r="G16" s="101">
        <f t="shared" si="2"/>
        <v>7.2741115190620906</v>
      </c>
      <c r="H16" s="101">
        <f t="shared" si="2"/>
        <v>7.944618899781033</v>
      </c>
      <c r="I16" s="101">
        <f t="shared" si="2"/>
        <v>9.8005311464534053</v>
      </c>
      <c r="J16" s="101">
        <f t="shared" si="2"/>
        <v>7.6831662475903215</v>
      </c>
      <c r="K16" s="101">
        <f t="shared" si="2"/>
        <v>5.3799778156817126</v>
      </c>
      <c r="L16" s="101">
        <f t="shared" si="2"/>
        <v>8.5278807977071338</v>
      </c>
      <c r="M16" s="101">
        <f t="shared" si="2"/>
        <v>3.6343468400617795</v>
      </c>
      <c r="N16" s="101">
        <f t="shared" si="2"/>
        <v>0.75363625220123076</v>
      </c>
      <c r="O16" s="101">
        <f t="shared" si="2"/>
        <v>0.71436957244266519</v>
      </c>
      <c r="P16" s="101">
        <f t="shared" si="2"/>
        <v>2.5770005265263336</v>
      </c>
      <c r="Q16" s="101">
        <f t="shared" si="2"/>
        <v>2.6254504612523504</v>
      </c>
    </row>
    <row r="17" spans="1:17" ht="12.95" customHeight="1" x14ac:dyDescent="0.25">
      <c r="A17" s="88" t="s">
        <v>101</v>
      </c>
      <c r="B17" s="103"/>
      <c r="C17" s="103">
        <v>1.9438566340911727E-3</v>
      </c>
      <c r="D17" s="103">
        <v>4.0425013195661925E-3</v>
      </c>
      <c r="E17" s="103">
        <v>2.1594611538924302E-3</v>
      </c>
      <c r="F17" s="103">
        <v>9.8317590224690186E-3</v>
      </c>
      <c r="G17" s="103">
        <v>1.4229087192811695E-2</v>
      </c>
      <c r="H17" s="103">
        <v>2.1808207603569111E-2</v>
      </c>
      <c r="I17" s="103">
        <v>4.1016962369800998E-3</v>
      </c>
      <c r="J17" s="103">
        <v>3.8127905096623768E-2</v>
      </c>
      <c r="K17" s="103">
        <v>2.0806660482674776E-2</v>
      </c>
      <c r="L17" s="103">
        <v>1.6890482167639519E-2</v>
      </c>
      <c r="M17" s="103">
        <v>2.1006730274419193E-2</v>
      </c>
      <c r="N17" s="103">
        <v>4.083190385327487E-2</v>
      </c>
      <c r="O17" s="103">
        <v>7.0345758491196952E-2</v>
      </c>
      <c r="P17" s="103">
        <v>0.119193918478911</v>
      </c>
      <c r="Q17" s="103">
        <v>0.193009125305351</v>
      </c>
    </row>
    <row r="18" spans="1:17" ht="12" customHeight="1" x14ac:dyDescent="0.25">
      <c r="A18" s="88" t="s">
        <v>100</v>
      </c>
      <c r="B18" s="103"/>
      <c r="C18" s="103">
        <v>4.6348045205723203</v>
      </c>
      <c r="D18" s="103">
        <v>6.9401232848107703</v>
      </c>
      <c r="E18" s="103">
        <v>4.8692039047890514</v>
      </c>
      <c r="F18" s="103">
        <v>6.3965758790746197</v>
      </c>
      <c r="G18" s="103">
        <v>7.2598824318692792</v>
      </c>
      <c r="H18" s="103">
        <v>7.9228106921774639</v>
      </c>
      <c r="I18" s="103">
        <v>9.7964294502164257</v>
      </c>
      <c r="J18" s="103">
        <v>7.6450383424936978</v>
      </c>
      <c r="K18" s="103">
        <v>5.3591711551990375</v>
      </c>
      <c r="L18" s="103">
        <v>8.5109903155394946</v>
      </c>
      <c r="M18" s="103">
        <v>3.6133401097873605</v>
      </c>
      <c r="N18" s="103">
        <v>0.71280434834795592</v>
      </c>
      <c r="O18" s="103">
        <v>0.64402381395146824</v>
      </c>
      <c r="P18" s="103">
        <v>2.4578066080474228</v>
      </c>
      <c r="Q18" s="103">
        <v>2.4324413359469994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11.571432163513766</v>
      </c>
      <c r="D19" s="101">
        <f t="shared" si="3"/>
        <v>22.113666946070705</v>
      </c>
      <c r="E19" s="101">
        <f t="shared" si="3"/>
        <v>12.167072080962971</v>
      </c>
      <c r="F19" s="101">
        <f t="shared" si="3"/>
        <v>16.956029255874572</v>
      </c>
      <c r="G19" s="101">
        <f t="shared" si="3"/>
        <v>14.034114152753201</v>
      </c>
      <c r="H19" s="101">
        <f t="shared" si="3"/>
        <v>14.013419361187431</v>
      </c>
      <c r="I19" s="101">
        <f t="shared" si="3"/>
        <v>15.845514061387437</v>
      </c>
      <c r="J19" s="101">
        <f t="shared" si="3"/>
        <v>13.360047376412863</v>
      </c>
      <c r="K19" s="101">
        <f t="shared" si="3"/>
        <v>8.4258627228698249</v>
      </c>
      <c r="L19" s="101">
        <f t="shared" si="3"/>
        <v>14.827292983881327</v>
      </c>
      <c r="M19" s="101">
        <f t="shared" si="3"/>
        <v>14.451688190926312</v>
      </c>
      <c r="N19" s="101">
        <f t="shared" si="3"/>
        <v>11.64186105887871</v>
      </c>
      <c r="O19" s="101">
        <f t="shared" si="3"/>
        <v>11.192987322599979</v>
      </c>
      <c r="P19" s="101">
        <f t="shared" si="3"/>
        <v>11.997537820015893</v>
      </c>
      <c r="Q19" s="101">
        <f t="shared" si="3"/>
        <v>10.924885682006972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0.43629924382952456</v>
      </c>
      <c r="D21" s="100">
        <v>1.2464074943487347</v>
      </c>
      <c r="E21" s="100">
        <v>0.8383692912852686</v>
      </c>
      <c r="F21" s="100">
        <v>0.3171713783542045</v>
      </c>
      <c r="G21" s="100">
        <v>0.40355099555087665</v>
      </c>
      <c r="H21" s="100">
        <v>0.29957690923516311</v>
      </c>
      <c r="I21" s="100">
        <v>0.79240015467316716</v>
      </c>
      <c r="J21" s="100">
        <v>0.81024745776509721</v>
      </c>
      <c r="K21" s="100">
        <v>1.0048290503517028</v>
      </c>
      <c r="L21" s="100">
        <v>0.45002419964032603</v>
      </c>
      <c r="M21" s="100">
        <v>0.39560325099624466</v>
      </c>
      <c r="N21" s="100">
        <v>0.29498428545575989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2.5833961055353702</v>
      </c>
      <c r="D22" s="100">
        <v>3.4840233167694192</v>
      </c>
      <c r="E22" s="100">
        <v>3.2487288037010758</v>
      </c>
      <c r="F22" s="100">
        <v>1.8881768416941331</v>
      </c>
      <c r="G22" s="100">
        <v>3.4916828355441458</v>
      </c>
      <c r="H22" s="100">
        <v>1.5119422325699006</v>
      </c>
      <c r="I22" s="100">
        <v>3.1592516415542864</v>
      </c>
      <c r="J22" s="100">
        <v>3.3429433456401796</v>
      </c>
      <c r="K22" s="100">
        <v>1.0135563830350574</v>
      </c>
      <c r="L22" s="100">
        <v>2.4725179254848095</v>
      </c>
      <c r="M22" s="100">
        <v>3.2432473963593553</v>
      </c>
      <c r="N22" s="100">
        <v>1.9561512095619962</v>
      </c>
      <c r="O22" s="100">
        <v>2.5020679067336449</v>
      </c>
      <c r="P22" s="100">
        <v>3.2020456092258782</v>
      </c>
      <c r="Q22" s="100">
        <v>2.9579997426930094</v>
      </c>
    </row>
    <row r="23" spans="1:17" ht="12" customHeight="1" x14ac:dyDescent="0.25">
      <c r="A23" s="88" t="s">
        <v>98</v>
      </c>
      <c r="B23" s="100"/>
      <c r="C23" s="100">
        <v>5.6086458887745039</v>
      </c>
      <c r="D23" s="100">
        <v>7.3117147636941171</v>
      </c>
      <c r="E23" s="100">
        <v>5.757767768298705</v>
      </c>
      <c r="F23" s="100">
        <v>14.63262800449335</v>
      </c>
      <c r="G23" s="100">
        <v>6.160771376635668</v>
      </c>
      <c r="H23" s="100">
        <v>0</v>
      </c>
      <c r="I23" s="100">
        <v>3.8829764996577185</v>
      </c>
      <c r="J23" s="100">
        <v>3.0780485627413379</v>
      </c>
      <c r="K23" s="100">
        <v>4.0099475213010161</v>
      </c>
      <c r="L23" s="100">
        <v>3.3782715217616719</v>
      </c>
      <c r="M23" s="100">
        <v>6.3785065963592986</v>
      </c>
      <c r="N23" s="100">
        <v>4.8344813423191217</v>
      </c>
      <c r="O23" s="100">
        <v>4.9529353821287589</v>
      </c>
      <c r="P23" s="100">
        <v>5.2896424245229126</v>
      </c>
      <c r="Q23" s="100">
        <v>4.7992768800839176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0.13412366427543393</v>
      </c>
      <c r="D25" s="100">
        <v>0.15697293315447639</v>
      </c>
      <c r="E25" s="100">
        <v>0</v>
      </c>
      <c r="F25" s="100">
        <v>9.836133142590564E-2</v>
      </c>
      <c r="G25" s="100">
        <v>6.1875042583617743E-2</v>
      </c>
      <c r="H25" s="100">
        <v>0.15716519226856035</v>
      </c>
      <c r="I25" s="100">
        <v>1.050677066487657</v>
      </c>
      <c r="J25" s="100">
        <v>0.67834833847360076</v>
      </c>
      <c r="K25" s="100">
        <v>0.2116361320837562</v>
      </c>
      <c r="L25" s="100">
        <v>0.28344835034856752</v>
      </c>
      <c r="M25" s="100">
        <v>1.033835258884104</v>
      </c>
      <c r="N25" s="100">
        <v>0</v>
      </c>
      <c r="O25" s="100">
        <v>0.23980070047525737</v>
      </c>
      <c r="P25" s="100">
        <v>0.49150881880989244</v>
      </c>
      <c r="Q25" s="100">
        <v>0.21447423771560781</v>
      </c>
    </row>
    <row r="26" spans="1:17" ht="12" customHeight="1" x14ac:dyDescent="0.25">
      <c r="A26" s="88" t="s">
        <v>30</v>
      </c>
      <c r="B26" s="22"/>
      <c r="C26" s="22">
        <v>2.7986231333037663</v>
      </c>
      <c r="D26" s="22">
        <v>9.8969123972392676</v>
      </c>
      <c r="E26" s="22">
        <v>2.3087238323585568</v>
      </c>
      <c r="F26" s="22">
        <v>0</v>
      </c>
      <c r="G26" s="22">
        <v>3.8983394230319472</v>
      </c>
      <c r="H26" s="22">
        <v>12.025048576817063</v>
      </c>
      <c r="I26" s="22">
        <v>6.8832508988343699</v>
      </c>
      <c r="J26" s="22">
        <v>5.3108747735909985</v>
      </c>
      <c r="K26" s="22">
        <v>1.9839896087257325</v>
      </c>
      <c r="L26" s="22">
        <v>8.2223867939448567</v>
      </c>
      <c r="M26" s="22">
        <v>3.3864152747856733</v>
      </c>
      <c r="N26" s="22">
        <v>4.5376540687862983</v>
      </c>
      <c r="O26" s="22">
        <v>3.4842905293144204</v>
      </c>
      <c r="P26" s="22">
        <v>3.0041761676823713</v>
      </c>
      <c r="Q26" s="22">
        <v>2.9388225092074438</v>
      </c>
    </row>
    <row r="27" spans="1:17" ht="12" customHeight="1" x14ac:dyDescent="0.25">
      <c r="A27" s="93" t="s">
        <v>33</v>
      </c>
      <c r="B27" s="121"/>
      <c r="C27" s="121">
        <v>1.0344127795167874E-2</v>
      </c>
      <c r="D27" s="121">
        <v>1.7636040864690863E-2</v>
      </c>
      <c r="E27" s="121">
        <v>1.3482385319364297E-2</v>
      </c>
      <c r="F27" s="121">
        <v>1.9691699906980092E-2</v>
      </c>
      <c r="G27" s="121">
        <v>1.7894479406947078E-2</v>
      </c>
      <c r="H27" s="121">
        <v>1.9686450296743336E-2</v>
      </c>
      <c r="I27" s="121">
        <v>7.6957800180239039E-2</v>
      </c>
      <c r="J27" s="121">
        <v>0.13958489820164841</v>
      </c>
      <c r="K27" s="121">
        <v>0.20190402737255947</v>
      </c>
      <c r="L27" s="121">
        <v>2.0644192701095212E-2</v>
      </c>
      <c r="M27" s="121">
        <v>1.4080413541638475E-2</v>
      </c>
      <c r="N27" s="121">
        <v>1.8590152755534085E-2</v>
      </c>
      <c r="O27" s="121">
        <v>1.3892803947896781E-2</v>
      </c>
      <c r="P27" s="121">
        <v>1.0164799774837623E-2</v>
      </c>
      <c r="Q27" s="121">
        <v>1.4312312306992482E-2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11.464872776944084</v>
      </c>
      <c r="D29" s="101">
        <f t="shared" si="4"/>
        <v>19.641251842343202</v>
      </c>
      <c r="E29" s="101">
        <f t="shared" si="4"/>
        <v>10.947775284329916</v>
      </c>
      <c r="F29" s="101">
        <f t="shared" si="4"/>
        <v>15.656446111414734</v>
      </c>
      <c r="G29" s="101">
        <f t="shared" si="4"/>
        <v>12.857845794731228</v>
      </c>
      <c r="H29" s="101">
        <f t="shared" si="4"/>
        <v>13.82551629158073</v>
      </c>
      <c r="I29" s="101">
        <f t="shared" si="4"/>
        <v>14.459992113384191</v>
      </c>
      <c r="J29" s="101">
        <f t="shared" si="4"/>
        <v>16.191434544691056</v>
      </c>
      <c r="K29" s="101">
        <f t="shared" si="4"/>
        <v>9.8341827890647426</v>
      </c>
      <c r="L29" s="101">
        <f t="shared" si="4"/>
        <v>17.27529709827818</v>
      </c>
      <c r="M29" s="101">
        <f t="shared" si="4"/>
        <v>13.248983452168424</v>
      </c>
      <c r="N29" s="101">
        <f t="shared" si="4"/>
        <v>11.169404478714313</v>
      </c>
      <c r="O29" s="101">
        <f t="shared" si="4"/>
        <v>12.326633963412695</v>
      </c>
      <c r="P29" s="101">
        <f t="shared" si="4"/>
        <v>10.516817085380533</v>
      </c>
      <c r="Q29" s="101">
        <f t="shared" si="4"/>
        <v>10.328363536689125</v>
      </c>
    </row>
    <row r="30" spans="1:17" s="28" customFormat="1" ht="12" customHeight="1" x14ac:dyDescent="0.25">
      <c r="A30" s="88" t="s">
        <v>66</v>
      </c>
      <c r="B30" s="100"/>
      <c r="C30" s="100">
        <v>1.5525940183530511</v>
      </c>
      <c r="D30" s="100">
        <v>0</v>
      </c>
      <c r="E30" s="100">
        <v>0</v>
      </c>
      <c r="F30" s="100">
        <v>1.9750150847797296</v>
      </c>
      <c r="G30" s="100">
        <v>0</v>
      </c>
      <c r="H30" s="100">
        <v>0</v>
      </c>
      <c r="I30" s="100">
        <v>3.4901462733013524</v>
      </c>
      <c r="J30" s="100">
        <v>11.795428767604822</v>
      </c>
      <c r="K30" s="100">
        <v>5.0146057462164837</v>
      </c>
      <c r="L30" s="100">
        <v>3.9890666410145239</v>
      </c>
      <c r="M30" s="100">
        <v>0</v>
      </c>
      <c r="N30" s="100">
        <v>0</v>
      </c>
      <c r="O30" s="100">
        <v>0</v>
      </c>
      <c r="P30" s="100">
        <v>0.65829819884192264</v>
      </c>
      <c r="Q30" s="100">
        <v>0.14916603596136985</v>
      </c>
    </row>
    <row r="31" spans="1:17" ht="12" customHeight="1" x14ac:dyDescent="0.25">
      <c r="A31" s="88" t="s">
        <v>98</v>
      </c>
      <c r="B31" s="100"/>
      <c r="C31" s="100">
        <v>8.3568049904647879</v>
      </c>
      <c r="D31" s="100">
        <v>7.7655975171244549</v>
      </c>
      <c r="E31" s="100">
        <v>6.7814056450168492</v>
      </c>
      <c r="F31" s="100">
        <v>8.9745796348807492</v>
      </c>
      <c r="G31" s="100">
        <v>6.7875252813669134</v>
      </c>
      <c r="H31" s="100">
        <v>5.8622948027835164</v>
      </c>
      <c r="I31" s="100">
        <v>0</v>
      </c>
      <c r="J31" s="100">
        <v>4.0767237111832211</v>
      </c>
      <c r="K31" s="100">
        <v>4.8195770428482589</v>
      </c>
      <c r="L31" s="100">
        <v>10.868456507668835</v>
      </c>
      <c r="M31" s="100">
        <v>6.0727225811954311</v>
      </c>
      <c r="N31" s="100">
        <v>6.3173604606960438</v>
      </c>
      <c r="O31" s="100">
        <v>12.326633963412695</v>
      </c>
      <c r="P31" s="100">
        <v>2.6165631713596036</v>
      </c>
      <c r="Q31" s="100">
        <v>5.6064228942359549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0.31928206590301245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1.5554737681262447</v>
      </c>
      <c r="D33" s="18">
        <v>11.875654325218747</v>
      </c>
      <c r="E33" s="18">
        <v>4.1663696393130669</v>
      </c>
      <c r="F33" s="18">
        <v>4.7068513917542552</v>
      </c>
      <c r="G33" s="18">
        <v>6.0703205133643143</v>
      </c>
      <c r="H33" s="18">
        <v>7.9632214887972124</v>
      </c>
      <c r="I33" s="18">
        <v>10.969845840082838</v>
      </c>
      <c r="J33" s="18">
        <v>0</v>
      </c>
      <c r="K33" s="18">
        <v>0</v>
      </c>
      <c r="L33" s="18">
        <v>2.4177739495948223</v>
      </c>
      <c r="M33" s="18">
        <v>7.1762608709729934</v>
      </c>
      <c r="N33" s="18">
        <v>4.8520440180182689</v>
      </c>
      <c r="O33" s="18">
        <v>0</v>
      </c>
      <c r="P33" s="18">
        <v>7.2419557151790057</v>
      </c>
      <c r="Q33" s="18">
        <v>4.5727746064917998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77.201344506418167</v>
      </c>
      <c r="D3" s="106">
        <f t="shared" si="0"/>
        <v>150.23941083213558</v>
      </c>
      <c r="E3" s="106">
        <f t="shared" si="0"/>
        <v>84.847483763459365</v>
      </c>
      <c r="F3" s="106">
        <f t="shared" si="0"/>
        <v>120.15838462359147</v>
      </c>
      <c r="G3" s="106">
        <f t="shared" si="0"/>
        <v>106.83233833684619</v>
      </c>
      <c r="H3" s="106">
        <f t="shared" si="0"/>
        <v>124.92055514116493</v>
      </c>
      <c r="I3" s="106">
        <f t="shared" si="0"/>
        <v>118.84516730545786</v>
      </c>
      <c r="J3" s="106">
        <f t="shared" si="0"/>
        <v>120.97741738524053</v>
      </c>
      <c r="K3" s="106">
        <f t="shared" si="0"/>
        <v>76.322570775040077</v>
      </c>
      <c r="L3" s="106">
        <f t="shared" si="0"/>
        <v>149.46599537754926</v>
      </c>
      <c r="M3" s="106">
        <f t="shared" si="0"/>
        <v>109.48193730833421</v>
      </c>
      <c r="N3" s="106">
        <f t="shared" si="0"/>
        <v>88.053559131931365</v>
      </c>
      <c r="O3" s="106">
        <f t="shared" si="0"/>
        <v>91.846936815946108</v>
      </c>
      <c r="P3" s="106">
        <f t="shared" si="0"/>
        <v>88.431194793348851</v>
      </c>
      <c r="Q3" s="106">
        <f t="shared" si="0"/>
        <v>88.053260846521766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55.830360960770143</v>
      </c>
      <c r="D4" s="101">
        <f t="shared" si="1"/>
        <v>110.04300550061066</v>
      </c>
      <c r="E4" s="101">
        <f t="shared" si="1"/>
        <v>61.316816650596834</v>
      </c>
      <c r="F4" s="101">
        <f t="shared" si="1"/>
        <v>87.909321225228638</v>
      </c>
      <c r="G4" s="101">
        <f t="shared" si="1"/>
        <v>74.94085015672259</v>
      </c>
      <c r="H4" s="101">
        <f t="shared" si="1"/>
        <v>89.022830585575036</v>
      </c>
      <c r="I4" s="101">
        <f t="shared" si="1"/>
        <v>77.271888558621896</v>
      </c>
      <c r="J4" s="101">
        <f t="shared" si="1"/>
        <v>86.847948773699699</v>
      </c>
      <c r="K4" s="101">
        <f t="shared" si="1"/>
        <v>53.625699193096892</v>
      </c>
      <c r="L4" s="101">
        <f t="shared" si="1"/>
        <v>109.7573394869854</v>
      </c>
      <c r="M4" s="101">
        <f t="shared" si="1"/>
        <v>82.240522740657269</v>
      </c>
      <c r="N4" s="101">
        <f t="shared" si="1"/>
        <v>70.706578983294477</v>
      </c>
      <c r="O4" s="101">
        <f t="shared" si="1"/>
        <v>75.244646401062852</v>
      </c>
      <c r="P4" s="101">
        <f t="shared" si="1"/>
        <v>65.665919759454169</v>
      </c>
      <c r="Q4" s="101">
        <f t="shared" si="1"/>
        <v>65.634724413090012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14.476279087056065</v>
      </c>
      <c r="D7" s="100">
        <v>83.30296546246197</v>
      </c>
      <c r="E7" s="100">
        <v>39.101546329863169</v>
      </c>
      <c r="F7" s="100">
        <v>20.363394283197412</v>
      </c>
      <c r="G7" s="100">
        <v>25.543612835630476</v>
      </c>
      <c r="H7" s="100">
        <v>0</v>
      </c>
      <c r="I7" s="100">
        <v>16.609874626650512</v>
      </c>
      <c r="J7" s="100">
        <v>0</v>
      </c>
      <c r="K7" s="100">
        <v>0</v>
      </c>
      <c r="L7" s="100">
        <v>29.470361517798072</v>
      </c>
      <c r="M7" s="100">
        <v>12.320360437275488</v>
      </c>
      <c r="N7" s="100">
        <v>0</v>
      </c>
      <c r="O7" s="100">
        <v>0</v>
      </c>
      <c r="P7" s="100">
        <v>0</v>
      </c>
      <c r="Q7" s="100">
        <v>10.649702252610968</v>
      </c>
    </row>
    <row r="8" spans="1:17" ht="12" customHeight="1" x14ac:dyDescent="0.25">
      <c r="A8" s="88" t="s">
        <v>101</v>
      </c>
      <c r="B8" s="100"/>
      <c r="C8" s="100">
        <v>6.027395498120118E-2</v>
      </c>
      <c r="D8" s="100">
        <v>3.8429228987101105E-2</v>
      </c>
      <c r="E8" s="100">
        <v>3.4259817949531889E-2</v>
      </c>
      <c r="F8" s="100">
        <v>7.798094615062999E-2</v>
      </c>
      <c r="G8" s="100">
        <v>8.2080494199300663E-2</v>
      </c>
      <c r="H8" s="100">
        <v>3.4361002445838076E-2</v>
      </c>
      <c r="I8" s="100">
        <v>3.8876768147657344E-2</v>
      </c>
      <c r="J8" s="100">
        <v>4.4763370706714795E-2</v>
      </c>
      <c r="K8" s="100">
        <v>4.4769356657238094E-2</v>
      </c>
      <c r="L8" s="100">
        <v>8.7988923357329052E-2</v>
      </c>
      <c r="M8" s="100">
        <v>0.11171261746754518</v>
      </c>
      <c r="N8" s="100">
        <v>0.11102012185613536</v>
      </c>
      <c r="O8" s="100">
        <v>0.1010051252981503</v>
      </c>
      <c r="P8" s="100">
        <v>0.10429081072811154</v>
      </c>
      <c r="Q8" s="100">
        <v>7.7767057162246619E-2</v>
      </c>
    </row>
    <row r="9" spans="1:17" ht="12" customHeight="1" x14ac:dyDescent="0.25">
      <c r="A9" s="88" t="s">
        <v>106</v>
      </c>
      <c r="B9" s="100"/>
      <c r="C9" s="100">
        <v>30.514192400784179</v>
      </c>
      <c r="D9" s="100">
        <v>23.576606915530384</v>
      </c>
      <c r="E9" s="100">
        <v>19.911421039061818</v>
      </c>
      <c r="F9" s="100">
        <v>59.631636944772872</v>
      </c>
      <c r="G9" s="100">
        <v>41.022239369014969</v>
      </c>
      <c r="H9" s="100">
        <v>0</v>
      </c>
      <c r="I9" s="100">
        <v>12.824828011174356</v>
      </c>
      <c r="J9" s="100">
        <v>37.252665822129572</v>
      </c>
      <c r="K9" s="100">
        <v>34.380246299842973</v>
      </c>
      <c r="L9" s="100">
        <v>71.743308608180769</v>
      </c>
      <c r="M9" s="100">
        <v>32.597889257123676</v>
      </c>
      <c r="N9" s="100">
        <v>54.227073981160657</v>
      </c>
      <c r="O9" s="100">
        <v>60.370356785994034</v>
      </c>
      <c r="P9" s="100">
        <v>7.3983062981837113</v>
      </c>
      <c r="Q9" s="100">
        <v>21.458302330481022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1.5770480004364564</v>
      </c>
      <c r="G10" s="100">
        <v>0.40055883292269867</v>
      </c>
      <c r="H10" s="100">
        <v>7.6096166979779936E-3</v>
      </c>
      <c r="I10" s="100">
        <v>0.4118272684778651</v>
      </c>
      <c r="J10" s="100">
        <v>0</v>
      </c>
      <c r="K10" s="100">
        <v>0</v>
      </c>
      <c r="L10" s="100">
        <v>0.74904457041569139</v>
      </c>
      <c r="M10" s="100">
        <v>0.68711454887495615</v>
      </c>
      <c r="N10" s="100">
        <v>4.9308980636602628</v>
      </c>
      <c r="O10" s="100">
        <v>9.1789174503505277E-3</v>
      </c>
      <c r="P10" s="100">
        <v>0.81787734935550449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0.24405153574237951</v>
      </c>
      <c r="D12" s="100">
        <v>0.867869188603692</v>
      </c>
      <c r="E12" s="100">
        <v>0.96495386961456087</v>
      </c>
      <c r="F12" s="100">
        <v>3.2779537983465112</v>
      </c>
      <c r="G12" s="100">
        <v>0</v>
      </c>
      <c r="H12" s="100">
        <v>2.7700152641915277</v>
      </c>
      <c r="I12" s="100">
        <v>4.8555672747056384</v>
      </c>
      <c r="J12" s="100">
        <v>4.3362843707378635</v>
      </c>
      <c r="K12" s="100">
        <v>0.78049026806096466</v>
      </c>
      <c r="L12" s="100">
        <v>2.0367421972875968</v>
      </c>
      <c r="M12" s="100">
        <v>8.0119570045159367</v>
      </c>
      <c r="N12" s="100">
        <v>0</v>
      </c>
      <c r="O12" s="100">
        <v>1.1543313930242123</v>
      </c>
      <c r="P12" s="100">
        <v>1.3404458033105418</v>
      </c>
      <c r="Q12" s="100">
        <v>0.11632028538150897</v>
      </c>
    </row>
    <row r="13" spans="1:17" ht="12" customHeight="1" x14ac:dyDescent="0.25">
      <c r="A13" s="88" t="s">
        <v>105</v>
      </c>
      <c r="B13" s="100"/>
      <c r="C13" s="100">
        <v>0.41090780051648951</v>
      </c>
      <c r="D13" s="100">
        <v>9.2029424937076887E-2</v>
      </c>
      <c r="E13" s="100">
        <v>0.10408728660300011</v>
      </c>
      <c r="F13" s="100">
        <v>0.44554710907320205</v>
      </c>
      <c r="G13" s="100">
        <v>1.5903892896615466</v>
      </c>
      <c r="H13" s="100">
        <v>13.014187977164955</v>
      </c>
      <c r="I13" s="100">
        <v>10.098264443005393</v>
      </c>
      <c r="J13" s="100">
        <v>11.979560486142864</v>
      </c>
      <c r="K13" s="100">
        <v>4.8722752982741326</v>
      </c>
      <c r="L13" s="100">
        <v>3.6003784586980956</v>
      </c>
      <c r="M13" s="100">
        <v>13.40756469321949</v>
      </c>
      <c r="N13" s="100">
        <v>10.306086704869371</v>
      </c>
      <c r="O13" s="100">
        <v>12.40937179912682</v>
      </c>
      <c r="P13" s="100">
        <v>53.319873939861679</v>
      </c>
      <c r="Q13" s="100">
        <v>32.700945161709257</v>
      </c>
    </row>
    <row r="14" spans="1:17" ht="12" customHeight="1" x14ac:dyDescent="0.25">
      <c r="A14" s="51" t="s">
        <v>104</v>
      </c>
      <c r="B14" s="22"/>
      <c r="C14" s="22">
        <v>9.2165027567056246</v>
      </c>
      <c r="D14" s="22">
        <v>0</v>
      </c>
      <c r="E14" s="22">
        <v>0</v>
      </c>
      <c r="F14" s="22">
        <v>1.0696881877943083</v>
      </c>
      <c r="G14" s="22">
        <v>4.9451890956898055</v>
      </c>
      <c r="H14" s="22">
        <v>73.182273752138954</v>
      </c>
      <c r="I14" s="22">
        <v>31.799752513246084</v>
      </c>
      <c r="J14" s="22">
        <v>32.447548937496165</v>
      </c>
      <c r="K14" s="22">
        <v>12.844786304795416</v>
      </c>
      <c r="L14" s="22">
        <v>0</v>
      </c>
      <c r="M14" s="22">
        <v>14.151311560590576</v>
      </c>
      <c r="N14" s="22">
        <v>0</v>
      </c>
      <c r="O14" s="22">
        <v>0</v>
      </c>
      <c r="P14" s="22">
        <v>2.5239637329213305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0.9081534249842087</v>
      </c>
      <c r="D15" s="104">
        <v>2.1651052800904242</v>
      </c>
      <c r="E15" s="104">
        <v>1.2005483075047536</v>
      </c>
      <c r="F15" s="104">
        <v>1.466071955457223</v>
      </c>
      <c r="G15" s="104">
        <v>1.3567802396037973</v>
      </c>
      <c r="H15" s="104">
        <v>1.4382972935774197E-2</v>
      </c>
      <c r="I15" s="104">
        <v>0.63289765321439551</v>
      </c>
      <c r="J15" s="104">
        <v>0.78712578648651643</v>
      </c>
      <c r="K15" s="104">
        <v>0.70313166546616201</v>
      </c>
      <c r="L15" s="104">
        <v>2.0695152112478672</v>
      </c>
      <c r="M15" s="104">
        <v>0.95261262158960169</v>
      </c>
      <c r="N15" s="104">
        <v>1.1315001117480545</v>
      </c>
      <c r="O15" s="104">
        <v>1.2004023801692731</v>
      </c>
      <c r="P15" s="104">
        <v>0.16116182509328716</v>
      </c>
      <c r="Q15" s="104">
        <v>0.63168732574500741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7.6401478686223632</v>
      </c>
      <c r="D16" s="101">
        <f t="shared" si="2"/>
        <v>12.395612716900345</v>
      </c>
      <c r="E16" s="101">
        <f t="shared" si="2"/>
        <v>9.0476724155163843</v>
      </c>
      <c r="F16" s="101">
        <f t="shared" si="2"/>
        <v>12.312482739258817</v>
      </c>
      <c r="G16" s="101">
        <f t="shared" si="2"/>
        <v>14.374899033869767</v>
      </c>
      <c r="H16" s="101">
        <f t="shared" si="2"/>
        <v>16.08045176587526</v>
      </c>
      <c r="I16" s="101">
        <f t="shared" si="2"/>
        <v>20.296523711658974</v>
      </c>
      <c r="J16" s="101">
        <f t="shared" si="2"/>
        <v>16.236098434861525</v>
      </c>
      <c r="K16" s="101">
        <f t="shared" si="2"/>
        <v>11.605385695748492</v>
      </c>
      <c r="L16" s="101">
        <f t="shared" si="2"/>
        <v>18.820759614816822</v>
      </c>
      <c r="M16" s="101">
        <f t="shared" si="2"/>
        <v>8.2835833782095651</v>
      </c>
      <c r="N16" s="101">
        <f t="shared" si="2"/>
        <v>1.8057719839519881</v>
      </c>
      <c r="O16" s="101">
        <f t="shared" si="2"/>
        <v>1.8145733558416388</v>
      </c>
      <c r="P16" s="101">
        <f t="shared" si="2"/>
        <v>7.076339489198892</v>
      </c>
      <c r="Q16" s="101">
        <f t="shared" si="2"/>
        <v>8.1116040147458488</v>
      </c>
    </row>
    <row r="17" spans="1:17" ht="12.95" customHeight="1" x14ac:dyDescent="0.25">
      <c r="A17" s="88" t="s">
        <v>101</v>
      </c>
      <c r="B17" s="103"/>
      <c r="C17" s="103">
        <v>3.9120368962385797E-3</v>
      </c>
      <c r="D17" s="103">
        <v>8.2167579903567999E-3</v>
      </c>
      <c r="E17" s="103">
        <v>4.4340781369606262E-3</v>
      </c>
      <c r="F17" s="103">
        <v>2.0422751674519787E-2</v>
      </c>
      <c r="G17" s="103">
        <v>2.994037035468566E-2</v>
      </c>
      <c r="H17" s="103">
        <v>4.6578739195472368E-2</v>
      </c>
      <c r="I17" s="103">
        <v>8.9177712467726628E-3</v>
      </c>
      <c r="J17" s="103">
        <v>8.4675737595148529E-2</v>
      </c>
      <c r="K17" s="103">
        <v>4.7378080178651735E-2</v>
      </c>
      <c r="L17" s="103">
        <v>3.9605637569880218E-2</v>
      </c>
      <c r="M17" s="103">
        <v>5.1285252594792712E-2</v>
      </c>
      <c r="N17" s="103">
        <v>0.105132345325768</v>
      </c>
      <c r="O17" s="103">
        <v>0.19418564215237369</v>
      </c>
      <c r="P17" s="103">
        <v>0.36043557891256967</v>
      </c>
      <c r="Q17" s="103">
        <v>0.65615814092747393</v>
      </c>
    </row>
    <row r="18" spans="1:17" ht="12" customHeight="1" x14ac:dyDescent="0.25">
      <c r="A18" s="88" t="s">
        <v>100</v>
      </c>
      <c r="B18" s="103"/>
      <c r="C18" s="103">
        <v>7.6362358317261245</v>
      </c>
      <c r="D18" s="103">
        <v>12.387395958909988</v>
      </c>
      <c r="E18" s="103">
        <v>9.0432383373794245</v>
      </c>
      <c r="F18" s="103">
        <v>12.292059987584297</v>
      </c>
      <c r="G18" s="103">
        <v>14.344958663515081</v>
      </c>
      <c r="H18" s="103">
        <v>16.033873026679789</v>
      </c>
      <c r="I18" s="103">
        <v>20.287605940412202</v>
      </c>
      <c r="J18" s="103">
        <v>16.151422697266376</v>
      </c>
      <c r="K18" s="103">
        <v>11.55800761556984</v>
      </c>
      <c r="L18" s="103">
        <v>18.781153977246941</v>
      </c>
      <c r="M18" s="103">
        <v>8.232298125614772</v>
      </c>
      <c r="N18" s="103">
        <v>1.7006396386262201</v>
      </c>
      <c r="O18" s="103">
        <v>1.620387713689265</v>
      </c>
      <c r="P18" s="103">
        <v>6.7159039102863227</v>
      </c>
      <c r="Q18" s="103">
        <v>7.4554458738183742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7.5756434524465419</v>
      </c>
      <c r="D19" s="101">
        <f t="shared" si="3"/>
        <v>15.318705230626856</v>
      </c>
      <c r="E19" s="101">
        <f t="shared" si="3"/>
        <v>7.9499025712379634</v>
      </c>
      <c r="F19" s="101">
        <f t="shared" si="3"/>
        <v>10.838869932691932</v>
      </c>
      <c r="G19" s="101">
        <f t="shared" si="3"/>
        <v>9.5122039621899503</v>
      </c>
      <c r="H19" s="101">
        <f t="shared" si="3"/>
        <v>10.873766057091286</v>
      </c>
      <c r="I19" s="101">
        <f t="shared" si="3"/>
        <v>11.476613732869604</v>
      </c>
      <c r="J19" s="101">
        <f t="shared" si="3"/>
        <v>9.6144412183037229</v>
      </c>
      <c r="K19" s="101">
        <f t="shared" si="3"/>
        <v>5.9274163516305025</v>
      </c>
      <c r="L19" s="101">
        <f t="shared" si="3"/>
        <v>11.087370105914014</v>
      </c>
      <c r="M19" s="101">
        <f t="shared" si="3"/>
        <v>10.240588877753247</v>
      </c>
      <c r="N19" s="101">
        <f t="shared" si="3"/>
        <v>8.4185092420629566</v>
      </c>
      <c r="O19" s="101">
        <f t="shared" si="3"/>
        <v>7.9861275498597708</v>
      </c>
      <c r="P19" s="101">
        <f t="shared" si="3"/>
        <v>8.4695880724829653</v>
      </c>
      <c r="Q19" s="101">
        <f t="shared" si="3"/>
        <v>7.7017262950967362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0.26687427524442858</v>
      </c>
      <c r="D21" s="100">
        <v>0.77037790811714923</v>
      </c>
      <c r="E21" s="100">
        <v>0.52136021403140931</v>
      </c>
      <c r="F21" s="100">
        <v>0.19865661382917243</v>
      </c>
      <c r="G21" s="100">
        <v>0.25441247356220786</v>
      </c>
      <c r="H21" s="100">
        <v>0.19021239626663025</v>
      </c>
      <c r="I21" s="100">
        <v>0.50655655832926638</v>
      </c>
      <c r="J21" s="100">
        <v>0.52113113794063814</v>
      </c>
      <c r="K21" s="100">
        <v>0.64963596326863948</v>
      </c>
      <c r="L21" s="100">
        <v>0.29297236294266704</v>
      </c>
      <c r="M21" s="100">
        <v>0.25840664744240255</v>
      </c>
      <c r="N21" s="100">
        <v>0.19296653751379056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1.5137037799404793</v>
      </c>
      <c r="D22" s="100">
        <v>2.0620139786349241</v>
      </c>
      <c r="E22" s="100">
        <v>1.9345433490894357</v>
      </c>
      <c r="F22" s="100">
        <v>1.1323010468054004</v>
      </c>
      <c r="G22" s="100">
        <v>2.1080314736611578</v>
      </c>
      <c r="H22" s="100">
        <v>0.91928326896904999</v>
      </c>
      <c r="I22" s="100">
        <v>1.9323632552797485</v>
      </c>
      <c r="J22" s="100">
        <v>2.0570651444305108</v>
      </c>
      <c r="K22" s="100">
        <v>0.62631143402991807</v>
      </c>
      <c r="L22" s="100">
        <v>1.5421345973371041</v>
      </c>
      <c r="M22" s="100">
        <v>2.0298062870874292</v>
      </c>
      <c r="N22" s="100">
        <v>1.2262595130388074</v>
      </c>
      <c r="O22" s="100">
        <v>1.5697285182423493</v>
      </c>
      <c r="P22" s="100">
        <v>2.0094961253557133</v>
      </c>
      <c r="Q22" s="100">
        <v>1.8562657136625007</v>
      </c>
    </row>
    <row r="23" spans="1:17" ht="12" customHeight="1" x14ac:dyDescent="0.25">
      <c r="A23" s="88" t="s">
        <v>98</v>
      </c>
      <c r="B23" s="100"/>
      <c r="C23" s="100">
        <v>3.5224563912158611</v>
      </c>
      <c r="D23" s="100">
        <v>4.638098822217815</v>
      </c>
      <c r="E23" s="100">
        <v>3.67441059991818</v>
      </c>
      <c r="F23" s="100">
        <v>9.4103067496692603</v>
      </c>
      <c r="G23" s="100">
        <v>3.9871456430246095</v>
      </c>
      <c r="H23" s="100">
        <v>0</v>
      </c>
      <c r="I23" s="100">
        <v>2.5456490017092723</v>
      </c>
      <c r="J23" s="100">
        <v>2.0288004212192638</v>
      </c>
      <c r="K23" s="100">
        <v>2.6591062883250909</v>
      </c>
      <c r="L23" s="100">
        <v>2.2568170023146537</v>
      </c>
      <c r="M23" s="100">
        <v>4.2752943895316768</v>
      </c>
      <c r="N23" s="100">
        <v>3.245551324519103</v>
      </c>
      <c r="O23" s="100">
        <v>3.3276029477734799</v>
      </c>
      <c r="P23" s="100">
        <v>3.5548117236100762</v>
      </c>
      <c r="Q23" s="100">
        <v>3.2256305427283531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0.10701444807390752</v>
      </c>
      <c r="D25" s="100">
        <v>0.12648369200553472</v>
      </c>
      <c r="E25" s="100">
        <v>0</v>
      </c>
      <c r="F25" s="100">
        <v>8.0291621298771834E-2</v>
      </c>
      <c r="G25" s="100">
        <v>5.0827235793939794E-2</v>
      </c>
      <c r="H25" s="100">
        <v>0.13006626196889715</v>
      </c>
      <c r="I25" s="100">
        <v>0.87622873295092596</v>
      </c>
      <c r="J25" s="100">
        <v>0.56917246632933194</v>
      </c>
      <c r="K25" s="100">
        <v>0.17835443825434952</v>
      </c>
      <c r="L25" s="100">
        <v>0.24054329010240411</v>
      </c>
      <c r="M25" s="100">
        <v>0.88021728822063361</v>
      </c>
      <c r="N25" s="100">
        <v>0</v>
      </c>
      <c r="O25" s="100">
        <v>0.2044615168319957</v>
      </c>
      <c r="P25" s="100">
        <v>0.41924088189660641</v>
      </c>
      <c r="Q25" s="100">
        <v>0.18297562735557027</v>
      </c>
    </row>
    <row r="26" spans="1:17" ht="12" customHeight="1" x14ac:dyDescent="0.25">
      <c r="A26" s="88" t="s">
        <v>30</v>
      </c>
      <c r="B26" s="22"/>
      <c r="C26" s="22">
        <v>2.1573019254476598</v>
      </c>
      <c r="D26" s="22">
        <v>7.7067027041722511</v>
      </c>
      <c r="E26" s="22">
        <v>1.8081978096584954</v>
      </c>
      <c r="F26" s="22">
        <v>0</v>
      </c>
      <c r="G26" s="22">
        <v>3.095472857091266</v>
      </c>
      <c r="H26" s="22">
        <v>9.6149500519900748</v>
      </c>
      <c r="I26" s="22">
        <v>5.5420076492091912</v>
      </c>
      <c r="J26" s="22">
        <v>4.3016261754397762</v>
      </c>
      <c r="K26" s="22">
        <v>1.6139609054141995</v>
      </c>
      <c r="L26" s="22">
        <v>6.7339401608965748</v>
      </c>
      <c r="M26" s="22">
        <v>2.782639980832152</v>
      </c>
      <c r="N26" s="22">
        <v>3.7348716059024927</v>
      </c>
      <c r="O26" s="22">
        <v>2.8702239164652066</v>
      </c>
      <c r="P26" s="22">
        <v>2.4757015589627436</v>
      </c>
      <c r="Q26" s="22">
        <v>2.4222771833222887</v>
      </c>
    </row>
    <row r="27" spans="1:17" ht="12" customHeight="1" x14ac:dyDescent="0.25">
      <c r="A27" s="93" t="s">
        <v>33</v>
      </c>
      <c r="B27" s="121"/>
      <c r="C27" s="121">
        <v>8.2926325242065509E-3</v>
      </c>
      <c r="D27" s="121">
        <v>1.502812547918116E-2</v>
      </c>
      <c r="E27" s="121">
        <v>1.1390598540442476E-2</v>
      </c>
      <c r="F27" s="121">
        <v>1.7313901089326764E-2</v>
      </c>
      <c r="G27" s="121">
        <v>1.6314279056770117E-2</v>
      </c>
      <c r="H27" s="121">
        <v>1.9254077896634442E-2</v>
      </c>
      <c r="I27" s="121">
        <v>7.380853539119922E-2</v>
      </c>
      <c r="J27" s="121">
        <v>0.13664587294420147</v>
      </c>
      <c r="K27" s="121">
        <v>0.20004732233830499</v>
      </c>
      <c r="L27" s="121">
        <v>2.0962692320610876E-2</v>
      </c>
      <c r="M27" s="121">
        <v>1.4224284638953101E-2</v>
      </c>
      <c r="N27" s="121">
        <v>1.8860261088762337E-2</v>
      </c>
      <c r="O27" s="121">
        <v>1.4110650546740034E-2</v>
      </c>
      <c r="P27" s="121">
        <v>1.0337782657825706E-2</v>
      </c>
      <c r="Q27" s="121">
        <v>1.4577228028023428E-2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6.1551922245791131</v>
      </c>
      <c r="D29" s="101">
        <f t="shared" si="4"/>
        <v>12.48208738399771</v>
      </c>
      <c r="E29" s="101">
        <f t="shared" si="4"/>
        <v>6.5330921261081834</v>
      </c>
      <c r="F29" s="101">
        <f t="shared" si="4"/>
        <v>9.0977107264120818</v>
      </c>
      <c r="G29" s="101">
        <f t="shared" si="4"/>
        <v>8.0043851840638975</v>
      </c>
      <c r="H29" s="101">
        <f t="shared" si="4"/>
        <v>8.9435067326233408</v>
      </c>
      <c r="I29" s="101">
        <f t="shared" si="4"/>
        <v>9.8001413023073756</v>
      </c>
      <c r="J29" s="101">
        <f t="shared" si="4"/>
        <v>8.2789289583755679</v>
      </c>
      <c r="K29" s="101">
        <f t="shared" si="4"/>
        <v>5.164069534564188</v>
      </c>
      <c r="L29" s="101">
        <f t="shared" si="4"/>
        <v>9.8005261698330397</v>
      </c>
      <c r="M29" s="101">
        <f t="shared" si="4"/>
        <v>8.7172423117141289</v>
      </c>
      <c r="N29" s="101">
        <f t="shared" si="4"/>
        <v>7.1226989226219493</v>
      </c>
      <c r="O29" s="101">
        <f t="shared" si="4"/>
        <v>6.8015895091818406</v>
      </c>
      <c r="P29" s="101">
        <f t="shared" si="4"/>
        <v>7.2193474722128377</v>
      </c>
      <c r="Q29" s="101">
        <f t="shared" si="4"/>
        <v>6.6052061235891735</v>
      </c>
    </row>
    <row r="30" spans="1:17" s="28" customFormat="1" ht="12" customHeight="1" x14ac:dyDescent="0.25">
      <c r="A30" s="88" t="s">
        <v>66</v>
      </c>
      <c r="B30" s="100"/>
      <c r="C30" s="100">
        <v>0.74475646921383565</v>
      </c>
      <c r="D30" s="100">
        <v>0</v>
      </c>
      <c r="E30" s="100">
        <v>0</v>
      </c>
      <c r="F30" s="100">
        <v>0.96922058986102266</v>
      </c>
      <c r="G30" s="100">
        <v>0</v>
      </c>
      <c r="H30" s="100">
        <v>0</v>
      </c>
      <c r="I30" s="100">
        <v>1.748819080918967</v>
      </c>
      <c r="J30" s="100">
        <v>5.9426323433704749</v>
      </c>
      <c r="K30" s="100">
        <v>2.5365958320709967</v>
      </c>
      <c r="L30" s="100">
        <v>2.0311887998495903</v>
      </c>
      <c r="M30" s="100">
        <v>0</v>
      </c>
      <c r="N30" s="100">
        <v>0</v>
      </c>
      <c r="O30" s="100">
        <v>0</v>
      </c>
      <c r="P30" s="100">
        <v>0.3373036832192472</v>
      </c>
      <c r="Q30" s="100">
        <v>7.6446846948748967E-2</v>
      </c>
    </row>
    <row r="31" spans="1:17" ht="12" customHeight="1" x14ac:dyDescent="0.25">
      <c r="A31" s="88" t="s">
        <v>98</v>
      </c>
      <c r="B31" s="100"/>
      <c r="C31" s="100">
        <v>4.317199558732268</v>
      </c>
      <c r="D31" s="100">
        <v>4.0512640631637922</v>
      </c>
      <c r="E31" s="100">
        <v>3.5583300113032639</v>
      </c>
      <c r="F31" s="100">
        <v>4.7435402311958397</v>
      </c>
      <c r="G31" s="100">
        <v>3.6108029691260408</v>
      </c>
      <c r="H31" s="100">
        <v>3.1401930892535712</v>
      </c>
      <c r="I31" s="100">
        <v>0</v>
      </c>
      <c r="J31" s="100">
        <v>2.2126204839777524</v>
      </c>
      <c r="K31" s="100">
        <v>2.6274737024931913</v>
      </c>
      <c r="L31" s="100">
        <v>5.9646985317595878</v>
      </c>
      <c r="M31" s="100">
        <v>3.3432181674617665</v>
      </c>
      <c r="N31" s="100">
        <v>3.4832435131232162</v>
      </c>
      <c r="O31" s="100">
        <v>6.8015895091818406</v>
      </c>
      <c r="P31" s="100">
        <v>1.4442245438487897</v>
      </c>
      <c r="Q31" s="100">
        <v>3.0947097157003469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0.12367613102734022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1.0932361966330097</v>
      </c>
      <c r="D33" s="18">
        <v>8.4308233208339178</v>
      </c>
      <c r="E33" s="18">
        <v>2.9747621148049195</v>
      </c>
      <c r="F33" s="18">
        <v>3.3849499053552199</v>
      </c>
      <c r="G33" s="18">
        <v>4.3935822149378572</v>
      </c>
      <c r="H33" s="18">
        <v>5.8033136433697701</v>
      </c>
      <c r="I33" s="18">
        <v>8.0513222213884088</v>
      </c>
      <c r="J33" s="18">
        <v>0</v>
      </c>
      <c r="K33" s="18">
        <v>0</v>
      </c>
      <c r="L33" s="18">
        <v>1.8046388382238616</v>
      </c>
      <c r="M33" s="18">
        <v>5.3740241442523624</v>
      </c>
      <c r="N33" s="18">
        <v>3.639455409498733</v>
      </c>
      <c r="O33" s="18">
        <v>0</v>
      </c>
      <c r="P33" s="18">
        <v>5.4378192451448006</v>
      </c>
      <c r="Q33" s="18">
        <v>3.4340495609400774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0.75449271059341827</v>
      </c>
      <c r="D3" s="115">
        <f>IF(SER_hh_tes_in!D3=0,"",SER_hh_tes_in!D3/SER_hh_fec_in!D3)</f>
        <v>0.7250215345713571</v>
      </c>
      <c r="E3" s="115">
        <f>IF(SER_hh_tes_in!E3=0,"",SER_hh_tes_in!E3/SER_hh_fec_in!E3)</f>
        <v>0.74364583859607936</v>
      </c>
      <c r="F3" s="115">
        <f>IF(SER_hh_tes_in!F3=0,"",SER_hh_tes_in!F3/SER_hh_fec_in!F3)</f>
        <v>0.77993548995927642</v>
      </c>
      <c r="G3" s="115">
        <f>IF(SER_hh_tes_in!G3=0,"",SER_hh_tes_in!G3/SER_hh_fec_in!G3)</f>
        <v>0.80675072460356345</v>
      </c>
      <c r="H3" s="115">
        <f>IF(SER_hh_tes_in!H3=0,"",SER_hh_tes_in!H3/SER_hh_fec_in!H3)</f>
        <v>0.9114744085338452</v>
      </c>
      <c r="I3" s="115">
        <f>IF(SER_hh_tes_in!I3=0,"",SER_hh_tes_in!I3/SER_hh_fec_in!I3)</f>
        <v>0.89706395642397774</v>
      </c>
      <c r="J3" s="115">
        <f>IF(SER_hh_tes_in!J3=0,"",SER_hh_tes_in!J3/SER_hh_fec_in!J3)</f>
        <v>0.88793530818613042</v>
      </c>
      <c r="K3" s="115">
        <f>IF(SER_hh_tes_in!K3=0,"",SER_hh_tes_in!K3/SER_hh_fec_in!K3)</f>
        <v>0.88659894798335359</v>
      </c>
      <c r="L3" s="115">
        <f>IF(SER_hh_tes_in!L3=0,"",SER_hh_tes_in!L3/SER_hh_fec_in!L3)</f>
        <v>0.84347681720809153</v>
      </c>
      <c r="M3" s="115">
        <f>IF(SER_hh_tes_in!M3=0,"",SER_hh_tes_in!M3/SER_hh_fec_in!M3)</f>
        <v>0.89334120313694043</v>
      </c>
      <c r="N3" s="115">
        <f>IF(SER_hh_tes_in!N3=0,"",SER_hh_tes_in!N3/SER_hh_fec_in!N3)</f>
        <v>0.86146265870113181</v>
      </c>
      <c r="O3" s="115">
        <f>IF(SER_hh_tes_in!O3=0,"",SER_hh_tes_in!O3/SER_hh_fec_in!O3)</f>
        <v>0.88253773478787634</v>
      </c>
      <c r="P3" s="115">
        <f>IF(SER_hh_tes_in!P3=0,"",SER_hh_tes_in!P3/SER_hh_fec_in!P3)</f>
        <v>1.4099171871713079</v>
      </c>
      <c r="Q3" s="115">
        <f>IF(SER_hh_tes_in!Q3=0,"",SER_hh_tes_in!Q3/SER_hh_fec_in!Q3)</f>
        <v>1.1217050306332699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0.7479036651367158</v>
      </c>
      <c r="D4" s="110">
        <f>IF(SER_hh_tes_in!D4=0,"",SER_hh_tes_in!D4/SER_hh_fec_in!D4)</f>
        <v>0.69418332490049783</v>
      </c>
      <c r="E4" s="110">
        <f>IF(SER_hh_tes_in!E4=0,"",SER_hh_tes_in!E4/SER_hh_fec_in!E4)</f>
        <v>0.71207198258922411</v>
      </c>
      <c r="F4" s="110">
        <f>IF(SER_hh_tes_in!F4=0,"",SER_hh_tes_in!F4/SER_hh_fec_in!F4)</f>
        <v>0.76414269368313148</v>
      </c>
      <c r="G4" s="110">
        <f>IF(SER_hh_tes_in!G4=0,"",SER_hh_tes_in!G4/SER_hh_fec_in!G4)</f>
        <v>0.76270308302989376</v>
      </c>
      <c r="H4" s="110">
        <f>IF(SER_hh_tes_in!H4=0,"",SER_hh_tes_in!H4/SER_hh_fec_in!H4)</f>
        <v>0.87906659467106574</v>
      </c>
      <c r="I4" s="110">
        <f>IF(SER_hh_tes_in!I4=0,"",SER_hh_tes_in!I4/SER_hh_fec_in!I4)</f>
        <v>0.83649002469152012</v>
      </c>
      <c r="J4" s="110">
        <f>IF(SER_hh_tes_in!J4=0,"",SER_hh_tes_in!J4/SER_hh_fec_in!J4)</f>
        <v>0.87715359048255703</v>
      </c>
      <c r="K4" s="110">
        <f>IF(SER_hh_tes_in!K4=0,"",SER_hh_tes_in!K4/SER_hh_fec_in!K4)</f>
        <v>0.85877187097468388</v>
      </c>
      <c r="L4" s="110">
        <f>IF(SER_hh_tes_in!L4=0,"",SER_hh_tes_in!L4/SER_hh_fec_in!L4)</f>
        <v>0.80366042611757327</v>
      </c>
      <c r="M4" s="110">
        <f>IF(SER_hh_tes_in!M4=0,"",SER_hh_tes_in!M4/SER_hh_fec_in!M4)</f>
        <v>0.90157911666531076</v>
      </c>
      <c r="N4" s="110">
        <f>IF(SER_hh_tes_in!N4=0,"",SER_hh_tes_in!N4/SER_hh_fec_in!N4)</f>
        <v>0.89901302120261117</v>
      </c>
      <c r="O4" s="110">
        <f>IF(SER_hh_tes_in!O4=0,"",SER_hh_tes_in!O4/SER_hh_fec_in!O4)</f>
        <v>0.94247356045827912</v>
      </c>
      <c r="P4" s="110">
        <f>IF(SER_hh_tes_in!P4=0,"",SER_hh_tes_in!P4/SER_hh_fec_in!P4)</f>
        <v>1.7450654709702027</v>
      </c>
      <c r="Q4" s="110">
        <f>IF(SER_hh_tes_in!Q4=0,"",SER_hh_tes_in!Q4/SER_hh_fec_in!Q4)</f>
        <v>1.2016438588951419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0.65820882691271043</v>
      </c>
      <c r="D7" s="109">
        <f>IF(SER_hh_tes_in!D7=0,"",SER_hh_tes_in!D7/SER_hh_fec_in!D7)</f>
        <v>0.66627561839229921</v>
      </c>
      <c r="E7" s="109">
        <f>IF(SER_hh_tes_in!E7=0,"",SER_hh_tes_in!E7/SER_hh_fec_in!E7)</f>
        <v>0.6704890974577542</v>
      </c>
      <c r="F7" s="109">
        <f>IF(SER_hh_tes_in!F7=0,"",SER_hh_tes_in!F7/SER_hh_fec_in!F7)</f>
        <v>0.67551096320091708</v>
      </c>
      <c r="G7" s="109">
        <f>IF(SER_hh_tes_in!G7=0,"",SER_hh_tes_in!G7/SER_hh_fec_in!G7)</f>
        <v>0.68007715616238906</v>
      </c>
      <c r="H7" s="109" t="str">
        <f>IF(SER_hh_tes_in!H7=0,"",SER_hh_tes_in!H7/SER_hh_fec_in!H7)</f>
        <v/>
      </c>
      <c r="I7" s="109">
        <f>IF(SER_hh_tes_in!I7=0,"",SER_hh_tes_in!I7/SER_hh_fec_in!I7)</f>
        <v>0.69036532719136878</v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>
        <f>IF(SER_hh_tes_in!L7=0,"",SER_hh_tes_in!L7/SER_hh_fec_in!L7)</f>
        <v>0.70352235631650739</v>
      </c>
      <c r="M7" s="109">
        <f>IF(SER_hh_tes_in!M7=0,"",SER_hh_tes_in!M7/SER_hh_fec_in!M7)</f>
        <v>0.70781811813228046</v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>
        <f>IF(SER_hh_tes_in!Q7=0,"",SER_hh_tes_in!Q7/SER_hh_fec_in!Q7)</f>
        <v>0.72122930814887076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1.0772545549337689</v>
      </c>
      <c r="D8" s="109">
        <f>IF(SER_hh_tes_in!D8=0,"",SER_hh_tes_in!D8/SER_hh_fec_in!D8)</f>
        <v>1.087821087417767</v>
      </c>
      <c r="E8" s="109">
        <f>IF(SER_hh_tes_in!E8=0,"",SER_hh_tes_in!E8/SER_hh_fec_in!E8)</f>
        <v>1.0940502258685858</v>
      </c>
      <c r="F8" s="109">
        <f>IF(SER_hh_tes_in!F8=0,"",SER_hh_tes_in!F8/SER_hh_fec_in!F8)</f>
        <v>1.1020326732910097</v>
      </c>
      <c r="G8" s="109">
        <f>IF(SER_hh_tes_in!G8=0,"",SER_hh_tes_in!G8/SER_hh_fec_in!G8)</f>
        <v>1.1091923837067372</v>
      </c>
      <c r="H8" s="109">
        <f>IF(SER_hh_tes_in!H8=0,"",SER_hh_tes_in!H8/SER_hh_fec_in!H8)</f>
        <v>1.1168631632652177</v>
      </c>
      <c r="I8" s="109">
        <f>IF(SER_hh_tes_in!I8=0,"",SER_hh_tes_in!I8/SER_hh_fec_in!I8)</f>
        <v>1.1248396800861342</v>
      </c>
      <c r="J8" s="109">
        <f>IF(SER_hh_tes_in!J8=0,"",SER_hh_tes_in!J8/SER_hh_fec_in!J8)</f>
        <v>1.1317413474096425</v>
      </c>
      <c r="K8" s="109">
        <f>IF(SER_hh_tes_in!K8=0,"",SER_hh_tes_in!K8/SER_hh_fec_in!K8)</f>
        <v>1.1368730171272652</v>
      </c>
      <c r="L8" s="109">
        <f>IF(SER_hh_tes_in!L8=0,"",SER_hh_tes_in!L8/SER_hh_fec_in!L8)</f>
        <v>1.1445549096784369</v>
      </c>
      <c r="M8" s="109">
        <f>IF(SER_hh_tes_in!M8=0,"",SER_hh_tes_in!M8/SER_hh_fec_in!M8)</f>
        <v>1.1545921470346674</v>
      </c>
      <c r="N8" s="109">
        <f>IF(SER_hh_tes_in!N8=0,"",SER_hh_tes_in!N8/SER_hh_fec_in!N8)</f>
        <v>1.1678186733885623</v>
      </c>
      <c r="O8" s="109">
        <f>IF(SER_hh_tes_in!O8=0,"",SER_hh_tes_in!O8/SER_hh_fec_in!O8)</f>
        <v>1.1851980552214385</v>
      </c>
      <c r="P8" s="109">
        <f>IF(SER_hh_tes_in!P8=0,"",SER_hh_tes_in!P8/SER_hh_fec_in!P8)</f>
        <v>1.2081801066864937</v>
      </c>
      <c r="Q8" s="109">
        <f>IF(SER_hh_tes_in!Q8=0,"",SER_hh_tes_in!Q8/SER_hh_fec_in!Q8)</f>
        <v>1.2388903029317861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0.76984095591804746</v>
      </c>
      <c r="D9" s="109">
        <f>IF(SER_hh_tes_in!D9=0,"",SER_hh_tes_in!D9/SER_hh_fec_in!D9)</f>
        <v>0.77833572821057639</v>
      </c>
      <c r="E9" s="109">
        <f>IF(SER_hh_tes_in!E9=0,"",SER_hh_tes_in!E9/SER_hh_fec_in!E9)</f>
        <v>0.78345872733311206</v>
      </c>
      <c r="F9" s="109">
        <f>IF(SER_hh_tes_in!F9=0,"",SER_hh_tes_in!F9/SER_hh_fec_in!F9)</f>
        <v>0.79036068838190532</v>
      </c>
      <c r="G9" s="109">
        <f>IF(SER_hh_tes_in!G9=0,"",SER_hh_tes_in!G9/SER_hh_fec_in!G9)</f>
        <v>0.79624853451280253</v>
      </c>
      <c r="H9" s="109" t="str">
        <f>IF(SER_hh_tes_in!H9=0,"",SER_hh_tes_in!H9/SER_hh_fec_in!H9)</f>
        <v/>
      </c>
      <c r="I9" s="109">
        <f>IF(SER_hh_tes_in!I9=0,"",SER_hh_tes_in!I9/SER_hh_fec_in!I9)</f>
        <v>0.80808061978435086</v>
      </c>
      <c r="J9" s="109">
        <f>IF(SER_hh_tes_in!J9=0,"",SER_hh_tes_in!J9/SER_hh_fec_in!J9)</f>
        <v>0.81369831505205148</v>
      </c>
      <c r="K9" s="109">
        <f>IF(SER_hh_tes_in!K9=0,"",SER_hh_tes_in!K9/SER_hh_fec_in!K9)</f>
        <v>0.81813908146492598</v>
      </c>
      <c r="L9" s="109">
        <f>IF(SER_hh_tes_in!L9=0,"",SER_hh_tes_in!L9/SER_hh_fec_in!L9)</f>
        <v>0.82407663574016554</v>
      </c>
      <c r="M9" s="109">
        <f>IF(SER_hh_tes_in!M9=0,"",SER_hh_tes_in!M9/SER_hh_fec_in!M9)</f>
        <v>0.8297587752186828</v>
      </c>
      <c r="N9" s="109">
        <f>IF(SER_hh_tes_in!N9=0,"",SER_hh_tes_in!N9/SER_hh_fec_in!N9)</f>
        <v>0.83554310455768677</v>
      </c>
      <c r="O9" s="109">
        <f>IF(SER_hh_tes_in!O9=0,"",SER_hh_tes_in!O9/SER_hh_fec_in!O9)</f>
        <v>0.84122921926574146</v>
      </c>
      <c r="P9" s="109">
        <f>IF(SER_hh_tes_in!P9=0,"",SER_hh_tes_in!P9/SER_hh_fec_in!P9)</f>
        <v>0.84675207145211906</v>
      </c>
      <c r="Q9" s="109">
        <f>IF(SER_hh_tes_in!Q9=0,"",SER_hh_tes_in!Q9/SER_hh_fec_in!Q9)</f>
        <v>0.85226165041282909</v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>
        <f>IF(SER_hh_tes_in!F10=0,"",SER_hh_tes_in!F10/SER_hh_fec_in!F10)</f>
        <v>0.61132197149762924</v>
      </c>
      <c r="G10" s="109">
        <f>IF(SER_hh_tes_in!G10=0,"",SER_hh_tes_in!G10/SER_hh_fec_in!G10)</f>
        <v>0.61521270363630165</v>
      </c>
      <c r="H10" s="109">
        <f>IF(SER_hh_tes_in!H10=0,"",SER_hh_tes_in!H10/SER_hh_fec_in!H10)</f>
        <v>0.61941109702928909</v>
      </c>
      <c r="I10" s="109">
        <f>IF(SER_hh_tes_in!I10=0,"",SER_hh_tes_in!I10/SER_hh_fec_in!I10)</f>
        <v>0.62382996935493407</v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>
        <f>IF(SER_hh_tes_in!L10=0,"",SER_hh_tes_in!L10/SER_hh_fec_in!L10)</f>
        <v>0.63463268054587685</v>
      </c>
      <c r="M10" s="109">
        <f>IF(SER_hh_tes_in!M10=0,"",SER_hh_tes_in!M10/SER_hh_fec_in!M10)</f>
        <v>0.63803665519048003</v>
      </c>
      <c r="N10" s="109">
        <f>IF(SER_hh_tes_in!N10=0,"",SER_hh_tes_in!N10/SER_hh_fec_in!N10)</f>
        <v>0.64074210239073037</v>
      </c>
      <c r="O10" s="109">
        <f>IF(SER_hh_tes_in!O10=0,"",SER_hh_tes_in!O10/SER_hh_fec_in!O10)</f>
        <v>0.64293471231247634</v>
      </c>
      <c r="P10" s="109">
        <f>IF(SER_hh_tes_in!P10=0,"",SER_hh_tes_in!P10/SER_hh_fec_in!P10)</f>
        <v>0.64469623620346561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0.84058545828250975</v>
      </c>
      <c r="D12" s="109">
        <f>IF(SER_hh_tes_in!D12=0,"",SER_hh_tes_in!D12/SER_hh_fec_in!D12)</f>
        <v>0.84888208924446029</v>
      </c>
      <c r="E12" s="109">
        <f>IF(SER_hh_tes_in!E12=0,"",SER_hh_tes_in!E12/SER_hh_fec_in!E12)</f>
        <v>0.85382417125630494</v>
      </c>
      <c r="F12" s="109">
        <f>IF(SER_hh_tes_in!F12=0,"",SER_hh_tes_in!F12/SER_hh_fec_in!F12)</f>
        <v>0.86011102276545803</v>
      </c>
      <c r="G12" s="109" t="str">
        <f>IF(SER_hh_tes_in!G12=0,"",SER_hh_tes_in!G12/SER_hh_fec_in!G12)</f>
        <v/>
      </c>
      <c r="H12" s="109">
        <f>IF(SER_hh_tes_in!H12=0,"",SER_hh_tes_in!H12/SER_hh_fec_in!H12)</f>
        <v>0.87211161609522958</v>
      </c>
      <c r="I12" s="109">
        <f>IF(SER_hh_tes_in!I12=0,"",SER_hh_tes_in!I12/SER_hh_fec_in!I12)</f>
        <v>0.87860633357023987</v>
      </c>
      <c r="J12" s="109">
        <f>IF(SER_hh_tes_in!J12=0,"",SER_hh_tes_in!J12/SER_hh_fec_in!J12)</f>
        <v>0.88407153274564287</v>
      </c>
      <c r="K12" s="109">
        <f>IF(SER_hh_tes_in!K12=0,"",SER_hh_tes_in!K12/SER_hh_fec_in!K12)</f>
        <v>0.88800505134068042</v>
      </c>
      <c r="L12" s="109">
        <f>IF(SER_hh_tes_in!L12=0,"",SER_hh_tes_in!L12/SER_hh_fec_in!L12)</f>
        <v>0.8939649342689896</v>
      </c>
      <c r="M12" s="109">
        <f>IF(SER_hh_tes_in!M12=0,"",SER_hh_tes_in!M12/SER_hh_fec_in!M12)</f>
        <v>0.89878738322388618</v>
      </c>
      <c r="N12" s="109" t="str">
        <f>IF(SER_hh_tes_in!N12=0,"",SER_hh_tes_in!N12/SER_hh_fec_in!N12)</f>
        <v/>
      </c>
      <c r="O12" s="109">
        <f>IF(SER_hh_tes_in!O12=0,"",SER_hh_tes_in!O12/SER_hh_fec_in!O12)</f>
        <v>0.90529456752657855</v>
      </c>
      <c r="P12" s="109">
        <f>IF(SER_hh_tes_in!P12=0,"",SER_hh_tes_in!P12/SER_hh_fec_in!P12)</f>
        <v>0.90763696204894473</v>
      </c>
      <c r="Q12" s="109">
        <f>IF(SER_hh_tes_in!Q12=0,"",SER_hh_tes_in!Q12/SER_hh_fec_in!Q12)</f>
        <v>0.90962753249859629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1.345971099201704</v>
      </c>
      <c r="D13" s="109">
        <f>IF(SER_hh_tes_in!D13=0,"",SER_hh_tes_in!D13/SER_hh_fec_in!D13)</f>
        <v>1.3460077938999164</v>
      </c>
      <c r="E13" s="109">
        <f>IF(SER_hh_tes_in!E13=0,"",SER_hh_tes_in!E13/SER_hh_fec_in!E13)</f>
        <v>1.3460091533059972</v>
      </c>
      <c r="F13" s="109">
        <f>IF(SER_hh_tes_in!F13=0,"",SER_hh_tes_in!F13/SER_hh_fec_in!F13)</f>
        <v>1.345942990125681</v>
      </c>
      <c r="G13" s="109">
        <f>IF(SER_hh_tes_in!G13=0,"",SER_hh_tes_in!G13/SER_hh_fec_in!G13)</f>
        <v>1.34567943106694</v>
      </c>
      <c r="H13" s="109">
        <f>IF(SER_hh_tes_in!H13=0,"",SER_hh_tes_in!H13/SER_hh_fec_in!H13)</f>
        <v>1.3452769735068006</v>
      </c>
      <c r="I13" s="109">
        <f>IF(SER_hh_tes_in!I13=0,"",SER_hh_tes_in!I13/SER_hh_fec_in!I13)</f>
        <v>1.3452522717376356</v>
      </c>
      <c r="J13" s="109">
        <f>IF(SER_hh_tes_in!J13=0,"",SER_hh_tes_in!J13/SER_hh_fec_in!J13)</f>
        <v>1.3452388968076199</v>
      </c>
      <c r="K13" s="109">
        <f>IF(SER_hh_tes_in!K13=0,"",SER_hh_tes_in!K13/SER_hh_fec_in!K13)</f>
        <v>1.3452308173315159</v>
      </c>
      <c r="L13" s="109">
        <f>IF(SER_hh_tes_in!L13=0,"",SER_hh_tes_in!L13/SER_hh_fec_in!L13)</f>
        <v>1.6693175468221031</v>
      </c>
      <c r="M13" s="109">
        <f>IF(SER_hh_tes_in!M13=0,"",SER_hh_tes_in!M13/SER_hh_fec_in!M13)</f>
        <v>1.921839955063801</v>
      </c>
      <c r="N13" s="109">
        <f>IF(SER_hh_tes_in!N13=0,"",SER_hh_tes_in!N13/SER_hh_fec_in!N13)</f>
        <v>2.1028216865352283</v>
      </c>
      <c r="O13" s="109">
        <f>IF(SER_hh_tes_in!O13=0,"",SER_hh_tes_in!O13/SER_hh_fec_in!O13)</f>
        <v>2.2274108566548478</v>
      </c>
      <c r="P13" s="109">
        <f>IF(SER_hh_tes_in!P13=0,"",SER_hh_tes_in!P13/SER_hh_fec_in!P13)</f>
        <v>2.3179615458289002</v>
      </c>
      <c r="Q13" s="109">
        <f>IF(SER_hh_tes_in!Q13=0,"",SER_hh_tes_in!Q13/SER_hh_fec_in!Q13)</f>
        <v>2.3544272095668992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0.79938470445298326</v>
      </c>
      <c r="D14" s="112" t="str">
        <f>IF(SER_hh_tes_in!D14=0,"",SER_hh_tes_in!D14/SER_hh_fec_in!D14)</f>
        <v/>
      </c>
      <c r="E14" s="112" t="str">
        <f>IF(SER_hh_tes_in!E14=0,"",SER_hh_tes_in!E14/SER_hh_fec_in!E14)</f>
        <v/>
      </c>
      <c r="F14" s="112">
        <f>IF(SER_hh_tes_in!F14=0,"",SER_hh_tes_in!F14/SER_hh_fec_in!F14)</f>
        <v>0.81746169570697313</v>
      </c>
      <c r="G14" s="112">
        <f>IF(SER_hh_tes_in!G14=0,"",SER_hh_tes_in!G14/SER_hh_fec_in!G14)</f>
        <v>0.82261777417721538</v>
      </c>
      <c r="H14" s="112">
        <f>IF(SER_hh_tes_in!H14=0,"",SER_hh_tes_in!H14/SER_hh_fec_in!H14)</f>
        <v>0.82820313260887257</v>
      </c>
      <c r="I14" s="112">
        <f>IF(SER_hh_tes_in!I14=0,"",SER_hh_tes_in!I14/SER_hh_fec_in!I14)</f>
        <v>0.83407101890559854</v>
      </c>
      <c r="J14" s="112">
        <f>IF(SER_hh_tes_in!J14=0,"",SER_hh_tes_in!J14/SER_hh_fec_in!J14)</f>
        <v>0.8391544224200892</v>
      </c>
      <c r="K14" s="112">
        <f>IF(SER_hh_tes_in!K14=0,"",SER_hh_tes_in!K14/SER_hh_fec_in!K14)</f>
        <v>0.84288578946663106</v>
      </c>
      <c r="L14" s="112" t="str">
        <f>IF(SER_hh_tes_in!L14=0,"",SER_hh_tes_in!L14/SER_hh_fec_in!L14)</f>
        <v/>
      </c>
      <c r="M14" s="112">
        <f>IF(SER_hh_tes_in!M14=0,"",SER_hh_tes_in!M14/SER_hh_fec_in!M14)</f>
        <v>0.85394498241336358</v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>
        <f>IF(SER_hh_tes_in!P14=0,"",SER_hh_tes_in!P14/SER_hh_fec_in!P14)</f>
        <v>0.86876333456586619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1.0842177549271004</v>
      </c>
      <c r="D15" s="114">
        <f>IF(SER_hh_tes_in!D15=0,"",SER_hh_tes_in!D15/SER_hh_fec_in!D15)</f>
        <v>1.0426046149145354</v>
      </c>
      <c r="E15" s="114">
        <f>IF(SER_hh_tes_in!E15=0,"",SER_hh_tes_in!E15/SER_hh_fec_in!E15)</f>
        <v>1.0541236422597706</v>
      </c>
      <c r="F15" s="114">
        <f>IF(SER_hh_tes_in!F15=0,"",SER_hh_tes_in!F15/SER_hh_fec_in!F15)</f>
        <v>1.0875056833671739</v>
      </c>
      <c r="G15" s="114">
        <f>IF(SER_hh_tes_in!G15=0,"",SER_hh_tes_in!G15/SER_hh_fec_in!G15)</f>
        <v>1.0775099949703715</v>
      </c>
      <c r="H15" s="114">
        <f>IF(SER_hh_tes_in!H15=0,"",SER_hh_tes_in!H15/SER_hh_fec_in!H15)</f>
        <v>1.0451950261891882</v>
      </c>
      <c r="I15" s="114">
        <f>IF(SER_hh_tes_in!I15=0,"",SER_hh_tes_in!I15/SER_hh_fec_in!I15)</f>
        <v>1.0684381816758715</v>
      </c>
      <c r="J15" s="114">
        <f>IF(SER_hh_tes_in!J15=0,"",SER_hh_tes_in!J15/SER_hh_fec_in!J15)</f>
        <v>1.1045414136428806</v>
      </c>
      <c r="K15" s="114">
        <f>IF(SER_hh_tes_in!K15=0,"",SER_hh_tes_in!K15/SER_hh_fec_in!K15)</f>
        <v>1.0937031090025024</v>
      </c>
      <c r="L15" s="114">
        <f>IF(SER_hh_tes_in!L15=0,"",SER_hh_tes_in!L15/SER_hh_fec_in!L15)</f>
        <v>1.0718695741257223</v>
      </c>
      <c r="M15" s="114">
        <f>IF(SER_hh_tes_in!M15=0,"",SER_hh_tes_in!M15/SER_hh_fec_in!M15)</f>
        <v>1.070057543014628</v>
      </c>
      <c r="N15" s="114">
        <f>IF(SER_hh_tes_in!N15=0,"",SER_hh_tes_in!N15/SER_hh_fec_in!N15)</f>
        <v>1.0705041763913175</v>
      </c>
      <c r="O15" s="114">
        <f>IF(SER_hh_tes_in!O15=0,"",SER_hh_tes_in!O15/SER_hh_fec_in!O15)</f>
        <v>1.0649836871753953</v>
      </c>
      <c r="P15" s="114">
        <f>IF(SER_hh_tes_in!P15=0,"",SER_hh_tes_in!P15/SER_hh_fec_in!P15)</f>
        <v>1.0584530256132501</v>
      </c>
      <c r="Q15" s="114">
        <f>IF(SER_hh_tes_in!Q15=0,"",SER_hh_tes_in!Q15/SER_hh_fec_in!Q15)</f>
        <v>1.0582962878382733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1.6477382956945068</v>
      </c>
      <c r="D16" s="110">
        <f>IF(SER_hh_tes_in!D16=0,"",SER_hh_tes_in!D16/SER_hh_fec_in!D16)</f>
        <v>1.7850398591661287</v>
      </c>
      <c r="E16" s="110">
        <f>IF(SER_hh_tes_in!E16=0,"",SER_hh_tes_in!E16/SER_hh_fec_in!E16)</f>
        <v>1.8573183184755171</v>
      </c>
      <c r="F16" s="110">
        <f>IF(SER_hh_tes_in!F16=0,"",SER_hh_tes_in!F16/SER_hh_fec_in!F16)</f>
        <v>1.9219012330779539</v>
      </c>
      <c r="G16" s="110">
        <f>IF(SER_hh_tes_in!G16=0,"",SER_hh_tes_in!G16/SER_hh_fec_in!G16)</f>
        <v>1.9761724845982616</v>
      </c>
      <c r="H16" s="110">
        <f>IF(SER_hh_tes_in!H16=0,"",SER_hh_tes_in!H16/SER_hh_fec_in!H16)</f>
        <v>2.0240683623374891</v>
      </c>
      <c r="I16" s="110">
        <f>IF(SER_hh_tes_in!I16=0,"",SER_hh_tes_in!I16/SER_hh_fec_in!I16)</f>
        <v>2.0709616048721844</v>
      </c>
      <c r="J16" s="110">
        <f>IF(SER_hh_tes_in!J16=0,"",SER_hh_tes_in!J16/SER_hh_fec_in!J16)</f>
        <v>2.1132041025343775</v>
      </c>
      <c r="K16" s="110">
        <f>IF(SER_hh_tes_in!K16=0,"",SER_hh_tes_in!K16/SER_hh_fec_in!K16)</f>
        <v>2.157143782623189</v>
      </c>
      <c r="L16" s="110">
        <f>IF(SER_hh_tes_in!L16=0,"",SER_hh_tes_in!L16/SER_hh_fec_in!L16)</f>
        <v>2.2069679515076128</v>
      </c>
      <c r="M16" s="110">
        <f>IF(SER_hh_tes_in!M16=0,"",SER_hh_tes_in!M16/SER_hh_fec_in!M16)</f>
        <v>2.2792495440717908</v>
      </c>
      <c r="N16" s="110">
        <f>IF(SER_hh_tes_in!N16=0,"",SER_hh_tes_in!N16/SER_hh_fec_in!N16)</f>
        <v>2.3960789819726234</v>
      </c>
      <c r="O16" s="110">
        <f>IF(SER_hh_tes_in!O16=0,"",SER_hh_tes_in!O16/SER_hh_fec_in!O16)</f>
        <v>2.5401044863053364</v>
      </c>
      <c r="P16" s="110">
        <f>IF(SER_hh_tes_in!P16=0,"",SER_hh_tes_in!P16/SER_hh_fec_in!P16)</f>
        <v>2.745959659828801</v>
      </c>
      <c r="Q16" s="110">
        <f>IF(SER_hh_tes_in!Q16=0,"",SER_hh_tes_in!Q16/SER_hh_fec_in!Q16)</f>
        <v>3.0896046733544464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2.0125130771630215</v>
      </c>
      <c r="D17" s="113">
        <f>IF(SER_hh_tes_in!D17=0,"",SER_hh_tes_in!D17/SER_hh_fec_in!D17)</f>
        <v>2.0325925314078943</v>
      </c>
      <c r="E17" s="113">
        <f>IF(SER_hh_tes_in!E17=0,"",SER_hh_tes_in!E17/SER_hh_fec_in!E17)</f>
        <v>2.05332618693705</v>
      </c>
      <c r="F17" s="113">
        <f>IF(SER_hh_tes_in!F17=0,"",SER_hh_tes_in!F17/SER_hh_fec_in!F17)</f>
        <v>2.0772225629052374</v>
      </c>
      <c r="G17" s="113">
        <f>IF(SER_hh_tes_in!G17=0,"",SER_hh_tes_in!G17/SER_hh_fec_in!G17)</f>
        <v>2.1041666235491938</v>
      </c>
      <c r="H17" s="113">
        <f>IF(SER_hh_tes_in!H17=0,"",SER_hh_tes_in!H17/SER_hh_fec_in!H17)</f>
        <v>2.1358352801011184</v>
      </c>
      <c r="I17" s="113">
        <f>IF(SER_hh_tes_in!I17=0,"",SER_hh_tes_in!I17/SER_hh_fec_in!I17)</f>
        <v>2.1741666694797539</v>
      </c>
      <c r="J17" s="113">
        <f>IF(SER_hh_tes_in!J17=0,"",SER_hh_tes_in!J17/SER_hh_fec_in!J17)</f>
        <v>2.2208337274382952</v>
      </c>
      <c r="K17" s="113">
        <f>IF(SER_hh_tes_in!K17=0,"",SER_hh_tes_in!K17/SER_hh_fec_in!K17)</f>
        <v>2.2770631653312345</v>
      </c>
      <c r="L17" s="113">
        <f>IF(SER_hh_tes_in!L17=0,"",SER_hh_tes_in!L17/SER_hh_fec_in!L17)</f>
        <v>2.3448494351310276</v>
      </c>
      <c r="M17" s="113">
        <f>IF(SER_hh_tes_in!M17=0,"",SER_hh_tes_in!M17/SER_hh_fec_in!M17)</f>
        <v>2.441372451820595</v>
      </c>
      <c r="N17" s="113">
        <f>IF(SER_hh_tes_in!N17=0,"",SER_hh_tes_in!N17/SER_hh_fec_in!N17)</f>
        <v>2.5747598178020299</v>
      </c>
      <c r="O17" s="113">
        <f>IF(SER_hh_tes_in!O17=0,"",SER_hh_tes_in!O17/SER_hh_fec_in!O17)</f>
        <v>2.7604456376239659</v>
      </c>
      <c r="P17" s="113">
        <f>IF(SER_hh_tes_in!P17=0,"",SER_hh_tes_in!P17/SER_hh_fec_in!P17)</f>
        <v>3.0239426936563176</v>
      </c>
      <c r="Q17" s="113">
        <f>IF(SER_hh_tes_in!Q17=0,"",SER_hh_tes_in!Q17/SER_hh_fec_in!Q17)</f>
        <v>3.3996223747939163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1.6475853076071432</v>
      </c>
      <c r="D18" s="113">
        <f>IF(SER_hh_tes_in!D18=0,"",SER_hh_tes_in!D18/SER_hh_fec_in!D18)</f>
        <v>1.7848956640325364</v>
      </c>
      <c r="E18" s="113">
        <f>IF(SER_hh_tes_in!E18=0,"",SER_hh_tes_in!E18/SER_hh_fec_in!E18)</f>
        <v>1.8572313902248061</v>
      </c>
      <c r="F18" s="113">
        <f>IF(SER_hh_tes_in!F18=0,"",SER_hh_tes_in!F18/SER_hh_fec_in!F18)</f>
        <v>1.9216624988059339</v>
      </c>
      <c r="G18" s="113">
        <f>IF(SER_hh_tes_in!G18=0,"",SER_hh_tes_in!G18/SER_hh_fec_in!G18)</f>
        <v>1.9759216210642589</v>
      </c>
      <c r="H18" s="113">
        <f>IF(SER_hh_tes_in!H18=0,"",SER_hh_tes_in!H18/SER_hh_fec_in!H18)</f>
        <v>2.0237607144281169</v>
      </c>
      <c r="I18" s="113">
        <f>IF(SER_hh_tes_in!I18=0,"",SER_hh_tes_in!I18/SER_hh_fec_in!I18)</f>
        <v>2.0709183936361635</v>
      </c>
      <c r="J18" s="113">
        <f>IF(SER_hh_tes_in!J18=0,"",SER_hh_tes_in!J18/SER_hh_fec_in!J18)</f>
        <v>2.1126673240461504</v>
      </c>
      <c r="K18" s="113">
        <f>IF(SER_hh_tes_in!K18=0,"",SER_hh_tes_in!K18/SER_hh_fec_in!K18)</f>
        <v>2.1566782028144762</v>
      </c>
      <c r="L18" s="113">
        <f>IF(SER_hh_tes_in!L18=0,"",SER_hh_tes_in!L18/SER_hh_fec_in!L18)</f>
        <v>2.2066943188686312</v>
      </c>
      <c r="M18" s="113">
        <f>IF(SER_hh_tes_in!M18=0,"",SER_hh_tes_in!M18/SER_hh_fec_in!M18)</f>
        <v>2.2783070166343213</v>
      </c>
      <c r="N18" s="113">
        <f>IF(SER_hh_tes_in!N18=0,"",SER_hh_tes_in!N18/SER_hh_fec_in!N18)</f>
        <v>2.3858435243383949</v>
      </c>
      <c r="O18" s="113">
        <f>IF(SER_hh_tes_in!O18=0,"",SER_hh_tes_in!O18/SER_hh_fec_in!O18)</f>
        <v>2.5160369517195722</v>
      </c>
      <c r="P18" s="113">
        <f>IF(SER_hh_tes_in!P18=0,"",SER_hh_tes_in!P18/SER_hh_fec_in!P18)</f>
        <v>2.7324785800058118</v>
      </c>
      <c r="Q18" s="113">
        <f>IF(SER_hh_tes_in!Q18=0,"",SER_hh_tes_in!Q18/SER_hh_fec_in!Q18)</f>
        <v>3.0650054180713946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0.65468503339919615</v>
      </c>
      <c r="D19" s="110">
        <f>IF(SER_hh_tes_in!D19=0,"",SER_hh_tes_in!D19/SER_hh_fec_in!D19)</f>
        <v>0.6927256916722615</v>
      </c>
      <c r="E19" s="110">
        <f>IF(SER_hh_tes_in!E19=0,"",SER_hh_tes_in!E19/SER_hh_fec_in!E19)</f>
        <v>0.6533948774476861</v>
      </c>
      <c r="F19" s="110">
        <f>IF(SER_hh_tes_in!F19=0,"",SER_hh_tes_in!F19/SER_hh_fec_in!F19)</f>
        <v>0.63923397212449995</v>
      </c>
      <c r="G19" s="110">
        <f>IF(SER_hh_tes_in!G19=0,"",SER_hh_tes_in!G19/SER_hh_fec_in!G19)</f>
        <v>0.67779154841232736</v>
      </c>
      <c r="H19" s="110">
        <f>IF(SER_hh_tes_in!H19=0,"",SER_hh_tes_in!H19/SER_hh_fec_in!H19)</f>
        <v>0.77595380376669854</v>
      </c>
      <c r="I19" s="110">
        <f>IF(SER_hh_tes_in!I19=0,"",SER_hh_tes_in!I19/SER_hh_fec_in!I19)</f>
        <v>0.7242815656474012</v>
      </c>
      <c r="J19" s="110">
        <f>IF(SER_hh_tes_in!J19=0,"",SER_hh_tes_in!J19/SER_hh_fec_in!J19)</f>
        <v>0.71964125181756466</v>
      </c>
      <c r="K19" s="110">
        <f>IF(SER_hh_tes_in!K19=0,"",SER_hh_tes_in!K19/SER_hh_fec_in!K19)</f>
        <v>0.70347886579519792</v>
      </c>
      <c r="L19" s="110">
        <f>IF(SER_hh_tes_in!L19=0,"",SER_hh_tes_in!L19/SER_hh_fec_in!L19)</f>
        <v>0.74776765509166343</v>
      </c>
      <c r="M19" s="110">
        <f>IF(SER_hh_tes_in!M19=0,"",SER_hh_tes_in!M19/SER_hh_fec_in!M19)</f>
        <v>0.70860848521371633</v>
      </c>
      <c r="N19" s="110">
        <f>IF(SER_hh_tes_in!N19=0,"",SER_hh_tes_in!N19/SER_hh_fec_in!N19)</f>
        <v>0.72312400908122398</v>
      </c>
      <c r="O19" s="110">
        <f>IF(SER_hh_tes_in!O19=0,"",SER_hh_tes_in!O19/SER_hh_fec_in!O19)</f>
        <v>0.71349384392983495</v>
      </c>
      <c r="P19" s="110">
        <f>IF(SER_hh_tes_in!P19=0,"",SER_hh_tes_in!P19/SER_hh_fec_in!P19)</f>
        <v>0.70594385277559779</v>
      </c>
      <c r="Q19" s="110">
        <f>IF(SER_hh_tes_in!Q19=0,"",SER_hh_tes_in!Q19/SER_hh_fec_in!Q19)</f>
        <v>0.70497088200943814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0.61167714365488224</v>
      </c>
      <c r="D21" s="109">
        <f>IF(SER_hh_tes_in!D21=0,"",SER_hh_tes_in!D21/SER_hh_fec_in!D21)</f>
        <v>0.61807868743575112</v>
      </c>
      <c r="E21" s="109">
        <f>IF(SER_hh_tes_in!E21=0,"",SER_hh_tes_in!E21/SER_hh_fec_in!E21)</f>
        <v>0.62187417818242596</v>
      </c>
      <c r="F21" s="109">
        <f>IF(SER_hh_tes_in!F21=0,"",SER_hh_tes_in!F21/SER_hh_fec_in!F21)</f>
        <v>0.62633840058329771</v>
      </c>
      <c r="G21" s="109">
        <f>IF(SER_hh_tes_in!G21=0,"",SER_hh_tes_in!G21/SER_hh_fec_in!G21)</f>
        <v>0.63043450856791028</v>
      </c>
      <c r="H21" s="109">
        <f>IF(SER_hh_tes_in!H21=0,"",SER_hh_tes_in!H21/SER_hh_fec_in!H21)</f>
        <v>0.63493677383965708</v>
      </c>
      <c r="I21" s="109">
        <f>IF(SER_hh_tes_in!I21=0,"",SER_hh_tes_in!I21/SER_hh_fec_in!I21)</f>
        <v>0.63926862626396175</v>
      </c>
      <c r="J21" s="109">
        <f>IF(SER_hh_tes_in!J21=0,"",SER_hh_tes_in!J21/SER_hh_fec_in!J21)</f>
        <v>0.64317528299079441</v>
      </c>
      <c r="K21" s="109">
        <f>IF(SER_hh_tes_in!K21=0,"",SER_hh_tes_in!K21/SER_hh_fec_in!K21)</f>
        <v>0.64651391501993172</v>
      </c>
      <c r="L21" s="109">
        <f>IF(SER_hh_tes_in!L21=0,"",SER_hh_tes_in!L21/SER_hh_fec_in!L21)</f>
        <v>0.65101468582538469</v>
      </c>
      <c r="M21" s="109">
        <f>IF(SER_hh_tes_in!M21=0,"",SER_hh_tes_in!M21/SER_hh_fec_in!M21)</f>
        <v>0.65319647093814082</v>
      </c>
      <c r="N21" s="109">
        <f>IF(SER_hh_tes_in!N21=0,"",SER_hh_tes_in!N21/SER_hh_fec_in!N21)</f>
        <v>0.65415870277852683</v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0.58593561269876837</v>
      </c>
      <c r="D22" s="109">
        <f>IF(SER_hh_tes_in!D22=0,"",SER_hh_tes_in!D22/SER_hh_fec_in!D22)</f>
        <v>0.59184850133177025</v>
      </c>
      <c r="E22" s="109">
        <f>IF(SER_hh_tes_in!E22=0,"",SER_hh_tes_in!E22/SER_hh_fec_in!E22)</f>
        <v>0.59547702069976727</v>
      </c>
      <c r="F22" s="109">
        <f>IF(SER_hh_tes_in!F22=0,"",SER_hh_tes_in!F22/SER_hh_fec_in!F22)</f>
        <v>0.59967955426752473</v>
      </c>
      <c r="G22" s="109">
        <f>IF(SER_hh_tes_in!G22=0,"",SER_hh_tes_in!G22/SER_hh_fec_in!G22)</f>
        <v>0.60372936860189963</v>
      </c>
      <c r="H22" s="109">
        <f>IF(SER_hh_tes_in!H22=0,"",SER_hh_tes_in!H22/SER_hh_fec_in!H22)</f>
        <v>0.60801480980295941</v>
      </c>
      <c r="I22" s="109">
        <f>IF(SER_hh_tes_in!I22=0,"",SER_hh_tes_in!I22/SER_hh_fec_in!I22)</f>
        <v>0.61165221214510967</v>
      </c>
      <c r="J22" s="109">
        <f>IF(SER_hh_tes_in!J22=0,"",SER_hh_tes_in!J22/SER_hh_fec_in!J22)</f>
        <v>0.61534549998081978</v>
      </c>
      <c r="K22" s="109">
        <f>IF(SER_hh_tes_in!K22=0,"",SER_hh_tes_in!K22/SER_hh_fec_in!K22)</f>
        <v>0.61793447756152597</v>
      </c>
      <c r="L22" s="109">
        <f>IF(SER_hh_tes_in!L22=0,"",SER_hh_tes_in!L22/SER_hh_fec_in!L22)</f>
        <v>0.62371017877847068</v>
      </c>
      <c r="M22" s="109">
        <f>IF(SER_hh_tes_in!M22=0,"",SER_hh_tes_in!M22/SER_hh_fec_in!M22)</f>
        <v>0.62585613708221854</v>
      </c>
      <c r="N22" s="109">
        <f>IF(SER_hh_tes_in!N22=0,"",SER_hh_tes_in!N22/SER_hh_fec_in!N22)</f>
        <v>0.62687358065401322</v>
      </c>
      <c r="O22" s="109">
        <f>IF(SER_hh_tes_in!O22=0,"",SER_hh_tes_in!O22/SER_hh_fec_in!O22)</f>
        <v>0.62737246819634507</v>
      </c>
      <c r="P22" s="109">
        <f>IF(SER_hh_tes_in!P22=0,"",SER_hh_tes_in!P22/SER_hh_fec_in!P22)</f>
        <v>0.62756636556514445</v>
      </c>
      <c r="Q22" s="109">
        <f>IF(SER_hh_tes_in!Q22=0,"",SER_hh_tes_in!Q22/SER_hh_fec_in!Q22)</f>
        <v>0.62754086380431096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0.62804043276576371</v>
      </c>
      <c r="D23" s="109">
        <f>IF(SER_hh_tes_in!D23=0,"",SER_hh_tes_in!D23/SER_hh_fec_in!D23)</f>
        <v>0.6343380413645261</v>
      </c>
      <c r="E23" s="109">
        <f>IF(SER_hh_tes_in!E23=0,"",SER_hh_tes_in!E23/SER_hh_fec_in!E23)</f>
        <v>0.63816582185701598</v>
      </c>
      <c r="F23" s="109">
        <f>IF(SER_hh_tes_in!F23=0,"",SER_hh_tes_in!F23/SER_hh_fec_in!F23)</f>
        <v>0.64310435191679627</v>
      </c>
      <c r="G23" s="109">
        <f>IF(SER_hh_tes_in!G23=0,"",SER_hh_tes_in!G23/SER_hh_fec_in!G23)</f>
        <v>0.64718286059852903</v>
      </c>
      <c r="H23" s="109" t="str">
        <f>IF(SER_hh_tes_in!H23=0,"",SER_hh_tes_in!H23/SER_hh_fec_in!H23)</f>
        <v/>
      </c>
      <c r="I23" s="109">
        <f>IF(SER_hh_tes_in!I23=0,"",SER_hh_tes_in!I23/SER_hh_fec_in!I23)</f>
        <v>0.65559217315213458</v>
      </c>
      <c r="J23" s="109">
        <f>IF(SER_hh_tes_in!J23=0,"",SER_hh_tes_in!J23/SER_hh_fec_in!J23)</f>
        <v>0.65911904242745145</v>
      </c>
      <c r="K23" s="109">
        <f>IF(SER_hh_tes_in!K23=0,"",SER_hh_tes_in!K23/SER_hh_fec_in!K23)</f>
        <v>0.66312745346411706</v>
      </c>
      <c r="L23" s="109">
        <f>IF(SER_hh_tes_in!L23=0,"",SER_hh_tes_in!L23/SER_hh_fec_in!L23)</f>
        <v>0.66803896246261107</v>
      </c>
      <c r="M23" s="109">
        <f>IF(SER_hh_tes_in!M23=0,"",SER_hh_tes_in!M23/SER_hh_fec_in!M23)</f>
        <v>0.67026573147575241</v>
      </c>
      <c r="N23" s="109">
        <f>IF(SER_hh_tes_in!N23=0,"",SER_hh_tes_in!N23/SER_hh_fec_in!N23)</f>
        <v>0.67133392285721349</v>
      </c>
      <c r="O23" s="109">
        <f>IF(SER_hh_tes_in!O23=0,"",SER_hh_tes_in!O23/SER_hh_fec_in!O23)</f>
        <v>0.67184461153686292</v>
      </c>
      <c r="P23" s="109">
        <f>IF(SER_hh_tes_in!P23=0,"",SER_hh_tes_in!P23/SER_hh_fec_in!P23)</f>
        <v>0.67203251908482164</v>
      </c>
      <c r="Q23" s="109">
        <f>IF(SER_hh_tes_in!Q23=0,"",SER_hh_tes_in!Q23/SER_hh_fec_in!Q23)</f>
        <v>0.67210761606901737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0.79787894740293241</v>
      </c>
      <c r="D25" s="109">
        <f>IF(SER_hh_tes_in!D25=0,"",SER_hh_tes_in!D25/SER_hh_fec_in!D25)</f>
        <v>0.80576752605535296</v>
      </c>
      <c r="E25" s="109" t="str">
        <f>IF(SER_hh_tes_in!E25=0,"",SER_hh_tes_in!E25/SER_hh_fec_in!E25)</f>
        <v/>
      </c>
      <c r="F25" s="109">
        <f>IF(SER_hh_tes_in!F25=0,"",SER_hh_tes_in!F25/SER_hh_fec_in!F25)</f>
        <v>0.81629254235191506</v>
      </c>
      <c r="G25" s="109">
        <f>IF(SER_hh_tes_in!G25=0,"",SER_hh_tes_in!G25/SER_hh_fec_in!G25)</f>
        <v>0.82144971011942369</v>
      </c>
      <c r="H25" s="109">
        <f>IF(SER_hh_tes_in!H25=0,"",SER_hh_tes_in!H25/SER_hh_fec_in!H25)</f>
        <v>0.82757676869470465</v>
      </c>
      <c r="I25" s="109">
        <f>IF(SER_hh_tes_in!I25=0,"",SER_hh_tes_in!I25/SER_hh_fec_in!I25)</f>
        <v>0.83396579301012053</v>
      </c>
      <c r="J25" s="109">
        <f>IF(SER_hh_tes_in!J25=0,"",SER_hh_tes_in!J25/SER_hh_fec_in!J25)</f>
        <v>0.83905632850825118</v>
      </c>
      <c r="K25" s="109">
        <f>IF(SER_hh_tes_in!K25=0,"",SER_hh_tes_in!K25/SER_hh_fec_in!K25)</f>
        <v>0.84274096534595866</v>
      </c>
      <c r="L25" s="109">
        <f>IF(SER_hh_tes_in!L25=0,"",SER_hh_tes_in!L25/SER_hh_fec_in!L25)</f>
        <v>0.84863182236410484</v>
      </c>
      <c r="M25" s="109">
        <f>IF(SER_hh_tes_in!M25=0,"",SER_hh_tes_in!M25/SER_hh_fec_in!M25)</f>
        <v>0.85140962320313796</v>
      </c>
      <c r="N25" s="109" t="str">
        <f>IF(SER_hh_tes_in!N25=0,"",SER_hh_tes_in!N25/SER_hh_fec_in!N25)</f>
        <v/>
      </c>
      <c r="O25" s="109">
        <f>IF(SER_hh_tes_in!O25=0,"",SER_hh_tes_in!O25/SER_hh_fec_in!O25)</f>
        <v>0.85263102412451897</v>
      </c>
      <c r="P25" s="109">
        <f>IF(SER_hh_tes_in!P25=0,"",SER_hh_tes_in!P25/SER_hh_fec_in!P25)</f>
        <v>0.85296716122353422</v>
      </c>
      <c r="Q25" s="109">
        <f>IF(SER_hh_tes_in!Q25=0,"",SER_hh_tes_in!Q25/SER_hh_fec_in!Q25)</f>
        <v>0.85313569268023415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0.77084402675574659</v>
      </c>
      <c r="D26" s="112">
        <f>IF(SER_hh_tes_in!D26=0,"",SER_hh_tes_in!D26/SER_hh_fec_in!D26)</f>
        <v>0.7786976781083792</v>
      </c>
      <c r="E26" s="112">
        <f>IF(SER_hh_tes_in!E26=0,"",SER_hh_tes_in!E26/SER_hh_fec_in!E26)</f>
        <v>0.7832022974403432</v>
      </c>
      <c r="F26" s="112" t="str">
        <f>IF(SER_hh_tes_in!F26=0,"",SER_hh_tes_in!F26/SER_hh_fec_in!F26)</f>
        <v/>
      </c>
      <c r="G26" s="112">
        <f>IF(SER_hh_tes_in!G26=0,"",SER_hh_tes_in!G26/SER_hh_fec_in!G26)</f>
        <v>0.79404908633731819</v>
      </c>
      <c r="H26" s="112">
        <f>IF(SER_hh_tes_in!H26=0,"",SER_hh_tes_in!H26/SER_hh_fec_in!H26)</f>
        <v>0.79957681589133978</v>
      </c>
      <c r="I26" s="112">
        <f>IF(SER_hh_tes_in!I26=0,"",SER_hh_tes_in!I26/SER_hh_fec_in!I26)</f>
        <v>0.8051439255465308</v>
      </c>
      <c r="J26" s="112">
        <f>IF(SER_hh_tes_in!J26=0,"",SER_hh_tes_in!J26/SER_hh_fec_in!J26)</f>
        <v>0.80996565703830192</v>
      </c>
      <c r="K26" s="112">
        <f>IF(SER_hh_tes_in!K26=0,"",SER_hh_tes_in!K26/SER_hh_fec_in!K26)</f>
        <v>0.81349262028182023</v>
      </c>
      <c r="L26" s="112">
        <f>IF(SER_hh_tes_in!L26=0,"",SER_hh_tes_in!L26/SER_hh_fec_in!L26)</f>
        <v>0.81897633006703041</v>
      </c>
      <c r="M26" s="112">
        <f>IF(SER_hh_tes_in!M26=0,"",SER_hh_tes_in!M26/SER_hh_fec_in!M26)</f>
        <v>0.82170665882324956</v>
      </c>
      <c r="N26" s="112">
        <f>IF(SER_hh_tes_in!N26=0,"",SER_hh_tes_in!N26/SER_hh_fec_in!N26)</f>
        <v>0.82308425218969405</v>
      </c>
      <c r="O26" s="112">
        <f>IF(SER_hh_tes_in!O26=0,"",SER_hh_tes_in!O26/SER_hh_fec_in!O26)</f>
        <v>0.82376136327241356</v>
      </c>
      <c r="P26" s="112">
        <f>IF(SER_hh_tes_in!P26=0,"",SER_hh_tes_in!P26/SER_hh_fec_in!P26)</f>
        <v>0.82408667826982684</v>
      </c>
      <c r="Q26" s="112">
        <f>IF(SER_hh_tes_in!Q26=0,"",SER_hh_tes_in!Q26/SER_hh_fec_in!Q26)</f>
        <v>0.82423391536344959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0.80167537451348458</v>
      </c>
      <c r="D27" s="122">
        <f>IF(SER_hh_tes_in!D27=0,"",SER_hh_tes_in!D27/SER_hh_fec_in!D27)</f>
        <v>0.85212580275139793</v>
      </c>
      <c r="E27" s="122">
        <f>IF(SER_hh_tes_in!E27=0,"",SER_hh_tes_in!E27/SER_hh_fec_in!E27)</f>
        <v>0.84485039335602896</v>
      </c>
      <c r="F27" s="122">
        <f>IF(SER_hh_tes_in!F27=0,"",SER_hh_tes_in!F27/SER_hh_fec_in!F27)</f>
        <v>0.87924867691029196</v>
      </c>
      <c r="G27" s="122">
        <f>IF(SER_hh_tes_in!G27=0,"",SER_hh_tes_in!G27/SER_hh_fec_in!G27)</f>
        <v>0.91169341592784825</v>
      </c>
      <c r="H27" s="122">
        <f>IF(SER_hh_tes_in!H27=0,"",SER_hh_tes_in!H27/SER_hh_fec_in!H27)</f>
        <v>0.97803705627009763</v>
      </c>
      <c r="I27" s="122">
        <f>IF(SER_hh_tes_in!I27=0,"",SER_hh_tes_in!I27/SER_hh_fec_in!I27)</f>
        <v>0.95907803001561787</v>
      </c>
      <c r="J27" s="122">
        <f>IF(SER_hh_tes_in!J27=0,"",SER_hh_tes_in!J27/SER_hh_fec_in!J27)</f>
        <v>0.97894453271584481</v>
      </c>
      <c r="K27" s="122">
        <f>IF(SER_hh_tes_in!K27=0,"",SER_hh_tes_in!K27/SER_hh_fec_in!K27)</f>
        <v>0.990804021799781</v>
      </c>
      <c r="L27" s="122">
        <f>IF(SER_hh_tes_in!L27=0,"",SER_hh_tes_in!L27/SER_hh_fec_in!L27)</f>
        <v>1.0154280491432714</v>
      </c>
      <c r="M27" s="122">
        <f>IF(SER_hh_tes_in!M27=0,"",SER_hh_tes_in!M27/SER_hh_fec_in!M27)</f>
        <v>1.0102178176009655</v>
      </c>
      <c r="N27" s="122">
        <f>IF(SER_hh_tes_in!N27=0,"",SER_hh_tes_in!N27/SER_hh_fec_in!N27)</f>
        <v>1.0145296457097612</v>
      </c>
      <c r="O27" s="122">
        <f>IF(SER_hh_tes_in!O27=0,"",SER_hh_tes_in!O27/SER_hh_fec_in!O27)</f>
        <v>1.0156805350208828</v>
      </c>
      <c r="P27" s="122">
        <f>IF(SER_hh_tes_in!P27=0,"",SER_hh_tes_in!P27/SER_hh_fec_in!P27)</f>
        <v>1.0170178347650576</v>
      </c>
      <c r="Q27" s="122">
        <f>IF(SER_hh_tes_in!Q27=0,"",SER_hh_tes_in!Q27/SER_hh_fec_in!Q27)</f>
        <v>1.0185096380898226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0.53687401023387149</v>
      </c>
      <c r="D29" s="110">
        <f>IF(SER_hh_tes_in!D29=0,"",SER_hh_tes_in!D29/SER_hh_fec_in!D29)</f>
        <v>0.63550365751578264</v>
      </c>
      <c r="E29" s="110">
        <f>IF(SER_hh_tes_in!E29=0,"",SER_hh_tes_in!E29/SER_hh_fec_in!E29)</f>
        <v>0.59675065996826915</v>
      </c>
      <c r="F29" s="110">
        <f>IF(SER_hh_tes_in!F29=0,"",SER_hh_tes_in!F29/SER_hh_fec_in!F29)</f>
        <v>0.58108402517855962</v>
      </c>
      <c r="G29" s="110">
        <f>IF(SER_hh_tes_in!G29=0,"",SER_hh_tes_in!G29/SER_hh_fec_in!G29)</f>
        <v>0.62252925659941127</v>
      </c>
      <c r="H29" s="110">
        <f>IF(SER_hh_tes_in!H29=0,"",SER_hh_tes_in!H29/SER_hh_fec_in!H29)</f>
        <v>0.64688410501310778</v>
      </c>
      <c r="I29" s="110">
        <f>IF(SER_hh_tes_in!I29=0,"",SER_hh_tes_in!I29/SER_hh_fec_in!I29)</f>
        <v>0.67774181517266185</v>
      </c>
      <c r="J29" s="110">
        <f>IF(SER_hh_tes_in!J29=0,"",SER_hh_tes_in!J29/SER_hh_fec_in!J29)</f>
        <v>0.51131534611861262</v>
      </c>
      <c r="K29" s="110">
        <f>IF(SER_hh_tes_in!K29=0,"",SER_hh_tes_in!K29/SER_hh_fec_in!K29)</f>
        <v>0.52511425151731439</v>
      </c>
      <c r="L29" s="110">
        <f>IF(SER_hh_tes_in!L29=0,"",SER_hh_tes_in!L29/SER_hh_fec_in!L29)</f>
        <v>0.56731447882362918</v>
      </c>
      <c r="M29" s="110">
        <f>IF(SER_hh_tes_in!M29=0,"",SER_hh_tes_in!M29/SER_hh_fec_in!M29)</f>
        <v>0.65795555886873736</v>
      </c>
      <c r="N29" s="110">
        <f>IF(SER_hh_tes_in!N29=0,"",SER_hh_tes_in!N29/SER_hh_fec_in!N29)</f>
        <v>0.63769728602771747</v>
      </c>
      <c r="O29" s="110">
        <f>IF(SER_hh_tes_in!O29=0,"",SER_hh_tes_in!O29/SER_hh_fec_in!O29)</f>
        <v>0.5517799530163694</v>
      </c>
      <c r="P29" s="110">
        <f>IF(SER_hh_tes_in!P29=0,"",SER_hh_tes_in!P29/SER_hh_fec_in!P29)</f>
        <v>0.68645745320116669</v>
      </c>
      <c r="Q29" s="110">
        <f>IF(SER_hh_tes_in!Q29=0,"",SER_hh_tes_in!Q29/SER_hh_fec_in!Q29)</f>
        <v>0.63952107225173715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0.47968526247695631</v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>
        <f>IF(SER_hh_tes_in!F30=0,"",SER_hh_tes_in!F30/SER_hh_fec_in!F30)</f>
        <v>0.49074085424978836</v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>
        <f>IF(SER_hh_tes_in!I30=0,"",SER_hh_tes_in!I30/SER_hh_fec_in!I30)</f>
        <v>0.5010732914826368</v>
      </c>
      <c r="J30" s="109">
        <f>IF(SER_hh_tes_in!J30=0,"",SER_hh_tes_in!J30/SER_hh_fec_in!J30)</f>
        <v>0.50380808196573812</v>
      </c>
      <c r="K30" s="109">
        <f>IF(SER_hh_tes_in!K30=0,"",SER_hh_tes_in!K30/SER_hh_fec_in!K30)</f>
        <v>0.50584152781798575</v>
      </c>
      <c r="L30" s="109">
        <f>IF(SER_hh_tes_in!L30=0,"",SER_hh_tes_in!L30/SER_hh_fec_in!L30)</f>
        <v>0.50918898645749522</v>
      </c>
      <c r="M30" s="109" t="str">
        <f>IF(SER_hh_tes_in!M30=0,"",SER_hh_tes_in!M30/SER_hh_fec_in!M30)</f>
        <v/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>
        <f>IF(SER_hh_tes_in!P30=0,"",SER_hh_tes_in!P30/SER_hh_fec_in!P30)</f>
        <v>0.51238737066671514</v>
      </c>
      <c r="Q30" s="109">
        <f>IF(SER_hh_tes_in!Q30=0,"",SER_hh_tes_in!Q30/SER_hh_fec_in!Q30)</f>
        <v>0.51249499563390377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0.5166088671039043</v>
      </c>
      <c r="D31" s="109">
        <f>IF(SER_hh_tes_in!D31=0,"",SER_hh_tes_in!D31/SER_hh_fec_in!D31)</f>
        <v>0.52169379809217131</v>
      </c>
      <c r="E31" s="109">
        <f>IF(SER_hh_tes_in!E31=0,"",SER_hh_tes_in!E31/SER_hh_fec_in!E31)</f>
        <v>0.52471864943192359</v>
      </c>
      <c r="F31" s="109">
        <f>IF(SER_hh_tes_in!F31=0,"",SER_hh_tes_in!F31/SER_hh_fec_in!F31)</f>
        <v>0.52855291547690075</v>
      </c>
      <c r="G31" s="109">
        <f>IF(SER_hh_tes_in!G31=0,"",SER_hh_tes_in!G31/SER_hh_fec_in!G31)</f>
        <v>0.53197635654314279</v>
      </c>
      <c r="H31" s="109">
        <f>IF(SER_hh_tes_in!H31=0,"",SER_hh_tes_in!H31/SER_hh_fec_in!H31)</f>
        <v>0.53565936120485691</v>
      </c>
      <c r="I31" s="109" t="str">
        <f>IF(SER_hh_tes_in!I31=0,"",SER_hh_tes_in!I31/SER_hh_fec_in!I31)</f>
        <v/>
      </c>
      <c r="J31" s="109">
        <f>IF(SER_hh_tes_in!J31=0,"",SER_hh_tes_in!J31/SER_hh_fec_in!J31)</f>
        <v>0.54274477269777144</v>
      </c>
      <c r="K31" s="109">
        <f>IF(SER_hh_tes_in!K31=0,"",SER_hh_tes_in!K31/SER_hh_fec_in!K31)</f>
        <v>0.54516686404921855</v>
      </c>
      <c r="L31" s="109">
        <f>IF(SER_hh_tes_in!L31=0,"",SER_hh_tes_in!L31/SER_hh_fec_in!L31)</f>
        <v>0.54880824407319184</v>
      </c>
      <c r="M31" s="109">
        <f>IF(SER_hh_tes_in!M31=0,"",SER_hh_tes_in!M31/SER_hh_fec_in!M31)</f>
        <v>0.55053036307211733</v>
      </c>
      <c r="N31" s="109">
        <f>IF(SER_hh_tes_in!N31=0,"",SER_hh_tes_in!N31/SER_hh_fec_in!N31)</f>
        <v>0.55137640709193192</v>
      </c>
      <c r="O31" s="109">
        <f>IF(SER_hh_tes_in!O31=0,"",SER_hh_tes_in!O31/SER_hh_fec_in!O31)</f>
        <v>0.5517799530163694</v>
      </c>
      <c r="P31" s="109">
        <f>IF(SER_hh_tes_in!P31=0,"",SER_hh_tes_in!P31/SER_hh_fec_in!P31)</f>
        <v>0.55195477780051072</v>
      </c>
      <c r="Q31" s="109">
        <f>IF(SER_hh_tes_in!Q31=0,"",SER_hh_tes_in!Q31/SER_hh_fec_in!Q31)</f>
        <v>0.55199362839397348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>
        <f>IF(SER_hh_tes_in!J32=0,"",SER_hh_tes_in!J32/SER_hh_fec_in!J32)</f>
        <v>0.38735696186866014</v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0.70283165106020673</v>
      </c>
      <c r="D33" s="108">
        <f>IF(SER_hh_tes_in!D33=0,"",SER_hh_tes_in!D33/SER_hh_fec_in!D33)</f>
        <v>0.70992495149766188</v>
      </c>
      <c r="E33" s="108">
        <f>IF(SER_hh_tes_in!E33=0,"",SER_hh_tes_in!E33/SER_hh_fec_in!E33)</f>
        <v>0.71399380571892446</v>
      </c>
      <c r="F33" s="108">
        <f>IF(SER_hh_tes_in!F33=0,"",SER_hh_tes_in!F33/SER_hh_fec_in!F33)</f>
        <v>0.7191537662066787</v>
      </c>
      <c r="G33" s="108">
        <f>IF(SER_hh_tes_in!G33=0,"",SER_hh_tes_in!G33/SER_hh_fec_in!G33)</f>
        <v>0.72378092808526684</v>
      </c>
      <c r="H33" s="108">
        <f>IF(SER_hh_tes_in!H33=0,"",SER_hh_tes_in!H33/SER_hh_fec_in!H33)</f>
        <v>0.72876456488545049</v>
      </c>
      <c r="I33" s="108">
        <f>IF(SER_hh_tes_in!I33=0,"",SER_hh_tes_in!I33/SER_hh_fec_in!I33)</f>
        <v>0.73395035251722462</v>
      </c>
      <c r="J33" s="108" t="str">
        <f>IF(SER_hh_tes_in!J33=0,"",SER_hh_tes_in!J33/SER_hh_fec_in!J33)</f>
        <v/>
      </c>
      <c r="K33" s="108" t="str">
        <f>IF(SER_hh_tes_in!K33=0,"",SER_hh_tes_in!K33/SER_hh_fec_in!K33)</f>
        <v/>
      </c>
      <c r="L33" s="108">
        <f>IF(SER_hh_tes_in!L33=0,"",SER_hh_tes_in!L33/SER_hh_fec_in!L33)</f>
        <v>0.74640511306951929</v>
      </c>
      <c r="M33" s="108">
        <f>IF(SER_hh_tes_in!M33=0,"",SER_hh_tes_in!M33/SER_hh_fec_in!M33)</f>
        <v>0.74886131383400023</v>
      </c>
      <c r="N33" s="108">
        <f>IF(SER_hh_tes_in!N33=0,"",SER_hh_tes_in!N33/SER_hh_fec_in!N33)</f>
        <v>0.75008705526649444</v>
      </c>
      <c r="O33" s="108" t="str">
        <f>IF(SER_hh_tes_in!O33=0,"",SER_hh_tes_in!O33/SER_hh_fec_in!O33)</f>
        <v/>
      </c>
      <c r="P33" s="108">
        <f>IF(SER_hh_tes_in!P33=0,"",SER_hh_tes_in!P33/SER_hh_fec_in!P33)</f>
        <v>0.75087717448302416</v>
      </c>
      <c r="Q33" s="108">
        <f>IF(SER_hh_tes_in!Q33=0,"",SER_hh_tes_in!Q33/SER_hh_fec_in!Q33)</f>
        <v>0.75097721984041887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207.33002201873859</v>
      </c>
      <c r="D3" s="106">
        <f t="shared" si="0"/>
        <v>508.71671779597153</v>
      </c>
      <c r="E3" s="106">
        <f t="shared" si="0"/>
        <v>282.50990949807584</v>
      </c>
      <c r="F3" s="106">
        <f t="shared" si="0"/>
        <v>353.76069248858312</v>
      </c>
      <c r="G3" s="106">
        <f t="shared" si="0"/>
        <v>284.03098464435772</v>
      </c>
      <c r="H3" s="106">
        <f t="shared" si="0"/>
        <v>19.444996130207862</v>
      </c>
      <c r="I3" s="106">
        <f t="shared" si="0"/>
        <v>145.49638150477395</v>
      </c>
      <c r="J3" s="106">
        <f t="shared" si="0"/>
        <v>168.03846901812031</v>
      </c>
      <c r="K3" s="106">
        <f t="shared" si="0"/>
        <v>138.37135820644167</v>
      </c>
      <c r="L3" s="106">
        <f t="shared" si="0"/>
        <v>386.82689884290278</v>
      </c>
      <c r="M3" s="106">
        <f t="shared" si="0"/>
        <v>186.35190332329609</v>
      </c>
      <c r="N3" s="106">
        <f t="shared" si="0"/>
        <v>183.86167115260076</v>
      </c>
      <c r="O3" s="106">
        <f t="shared" si="0"/>
        <v>215.02873491222621</v>
      </c>
      <c r="P3" s="106">
        <f t="shared" si="0"/>
        <v>50.588548938789984</v>
      </c>
      <c r="Q3" s="106">
        <f t="shared" si="0"/>
        <v>138.06530492745199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161.32247580851629</v>
      </c>
      <c r="D4" s="101">
        <f t="shared" si="1"/>
        <v>459.25436337057124</v>
      </c>
      <c r="E4" s="101">
        <f t="shared" si="1"/>
        <v>240.79808060460951</v>
      </c>
      <c r="F4" s="101">
        <f t="shared" si="1"/>
        <v>286.38960957845438</v>
      </c>
      <c r="G4" s="101">
        <f t="shared" si="1"/>
        <v>241.68473227036515</v>
      </c>
      <c r="H4" s="101">
        <f t="shared" si="1"/>
        <v>0.14577700214089495</v>
      </c>
      <c r="I4" s="101">
        <f t="shared" si="1"/>
        <v>115.25084581850082</v>
      </c>
      <c r="J4" s="101">
        <f t="shared" si="1"/>
        <v>107.49772345410999</v>
      </c>
      <c r="K4" s="101">
        <f t="shared" si="1"/>
        <v>98.584310291926997</v>
      </c>
      <c r="L4" s="101">
        <f t="shared" si="1"/>
        <v>334.00779795452297</v>
      </c>
      <c r="M4" s="101">
        <f t="shared" si="1"/>
        <v>146.08124309363285</v>
      </c>
      <c r="N4" s="101">
        <f t="shared" si="1"/>
        <v>151.01198204557593</v>
      </c>
      <c r="O4" s="101">
        <f t="shared" si="1"/>
        <v>166.95684457731164</v>
      </c>
      <c r="P4" s="101">
        <f t="shared" si="1"/>
        <v>20.384084810275287</v>
      </c>
      <c r="Q4" s="101">
        <f t="shared" si="1"/>
        <v>104.03235240174641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68.312012900218534</v>
      </c>
      <c r="D7" s="100">
        <v>388.16488780498122</v>
      </c>
      <c r="E7" s="100">
        <v>181.13282290161087</v>
      </c>
      <c r="F7" s="100">
        <v>93.631616008629052</v>
      </c>
      <c r="G7" s="100">
        <v>116.67126296308641</v>
      </c>
      <c r="H7" s="100">
        <v>0</v>
      </c>
      <c r="I7" s="100">
        <v>74.733152068495144</v>
      </c>
      <c r="J7" s="100">
        <v>0</v>
      </c>
      <c r="K7" s="100">
        <v>0</v>
      </c>
      <c r="L7" s="100">
        <v>129.77472041284688</v>
      </c>
      <c r="M7" s="100">
        <v>53.982133733758026</v>
      </c>
      <c r="N7" s="100">
        <v>0</v>
      </c>
      <c r="O7" s="100">
        <v>0</v>
      </c>
      <c r="P7" s="100">
        <v>0</v>
      </c>
      <c r="Q7" s="100">
        <v>45.745057607196472</v>
      </c>
    </row>
    <row r="8" spans="1:17" ht="12" customHeight="1" x14ac:dyDescent="0.25">
      <c r="A8" s="88" t="s">
        <v>101</v>
      </c>
      <c r="B8" s="100"/>
      <c r="C8" s="100">
        <v>0.13110814470676321</v>
      </c>
      <c r="D8" s="100">
        <v>8.281118004257837E-2</v>
      </c>
      <c r="E8" s="100">
        <v>7.3425750489939934E-2</v>
      </c>
      <c r="F8" s="100">
        <v>0.16614053822957778</v>
      </c>
      <c r="G8" s="100">
        <v>0.17374106356530802</v>
      </c>
      <c r="H8" s="100">
        <v>7.222372067440147E-2</v>
      </c>
      <c r="I8" s="100">
        <v>8.1076595563104384E-2</v>
      </c>
      <c r="J8" s="100">
        <v>9.2791006451813915E-2</v>
      </c>
      <c r="K8" s="100">
        <v>9.2297101871999215E-2</v>
      </c>
      <c r="L8" s="100">
        <v>0.1801857014834255</v>
      </c>
      <c r="M8" s="100">
        <v>0.22626800637117267</v>
      </c>
      <c r="N8" s="100">
        <v>0.22087913376146923</v>
      </c>
      <c r="O8" s="100">
        <v>0.19803040983112163</v>
      </c>
      <c r="P8" s="100">
        <v>0.19941597742073025</v>
      </c>
      <c r="Q8" s="100">
        <v>0.14495490101273595</v>
      </c>
    </row>
    <row r="9" spans="1:17" ht="12" customHeight="1" x14ac:dyDescent="0.25">
      <c r="A9" s="88" t="s">
        <v>106</v>
      </c>
      <c r="B9" s="100"/>
      <c r="C9" s="100">
        <v>92.879354763590996</v>
      </c>
      <c r="D9" s="100">
        <v>71.006664385547438</v>
      </c>
      <c r="E9" s="100">
        <v>59.591831952508691</v>
      </c>
      <c r="F9" s="100">
        <v>177.14666641506705</v>
      </c>
      <c r="G9" s="100">
        <v>120.95953548401116</v>
      </c>
      <c r="H9" s="100">
        <v>0</v>
      </c>
      <c r="I9" s="100">
        <v>37.229982865295909</v>
      </c>
      <c r="J9" s="100">
        <v>107.40493244765817</v>
      </c>
      <c r="K9" s="100">
        <v>98.49201319005499</v>
      </c>
      <c r="L9" s="100">
        <v>204.0528918401927</v>
      </c>
      <c r="M9" s="100">
        <v>91.872841353503645</v>
      </c>
      <c r="N9" s="100">
        <v>150.79110291181448</v>
      </c>
      <c r="O9" s="100">
        <v>166.75881416748052</v>
      </c>
      <c r="P9" s="100">
        <v>20.184668832854555</v>
      </c>
      <c r="Q9" s="100">
        <v>58.142339893537198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15.445186616528698</v>
      </c>
      <c r="G10" s="100">
        <v>3.8801927597022687</v>
      </c>
      <c r="H10" s="100">
        <v>7.3553281466493481E-2</v>
      </c>
      <c r="I10" s="100">
        <v>3.2066342891466628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4.5549388671313074E-3</v>
      </c>
      <c r="D16" s="101">
        <f t="shared" si="2"/>
        <v>9.4762158766585353E-3</v>
      </c>
      <c r="E16" s="101">
        <f t="shared" si="2"/>
        <v>5.0634438631012892E-3</v>
      </c>
      <c r="F16" s="101">
        <f t="shared" si="2"/>
        <v>2.3084092665581875E-2</v>
      </c>
      <c r="G16" s="101">
        <f t="shared" si="2"/>
        <v>3.3407688886912611E-2</v>
      </c>
      <c r="H16" s="101">
        <f t="shared" si="2"/>
        <v>5.1195757381125029E-2</v>
      </c>
      <c r="I16" s="101">
        <f t="shared" si="2"/>
        <v>9.6218697175413318E-3</v>
      </c>
      <c r="J16" s="101">
        <f t="shared" si="2"/>
        <v>8.9448534672202734E-2</v>
      </c>
      <c r="K16" s="101">
        <f t="shared" si="2"/>
        <v>4.8766495864898333E-2</v>
      </c>
      <c r="L16" s="101">
        <f t="shared" si="2"/>
        <v>3.9588678169295614E-2</v>
      </c>
      <c r="M16" s="101">
        <f t="shared" si="2"/>
        <v>4.9125612836667956E-2</v>
      </c>
      <c r="N16" s="101">
        <f t="shared" si="2"/>
        <v>9.486981116891334E-2</v>
      </c>
      <c r="O16" s="101">
        <f t="shared" si="2"/>
        <v>0.16346219312260107</v>
      </c>
      <c r="P16" s="101">
        <f t="shared" si="2"/>
        <v>0.27535926001166083</v>
      </c>
      <c r="Q16" s="101">
        <f t="shared" si="2"/>
        <v>0.44570544023864372</v>
      </c>
    </row>
    <row r="17" spans="1:17" ht="12.95" customHeight="1" x14ac:dyDescent="0.25">
      <c r="A17" s="88" t="s">
        <v>101</v>
      </c>
      <c r="B17" s="103"/>
      <c r="C17" s="103">
        <v>4.5549388671313074E-3</v>
      </c>
      <c r="D17" s="103">
        <v>9.4762158766585353E-3</v>
      </c>
      <c r="E17" s="103">
        <v>5.0634438631012892E-3</v>
      </c>
      <c r="F17" s="103">
        <v>2.3084092665581875E-2</v>
      </c>
      <c r="G17" s="103">
        <v>3.3407688886912611E-2</v>
      </c>
      <c r="H17" s="103">
        <v>5.1195757381125029E-2</v>
      </c>
      <c r="I17" s="103">
        <v>9.6218697175413318E-3</v>
      </c>
      <c r="J17" s="103">
        <v>8.9448534672202734E-2</v>
      </c>
      <c r="K17" s="103">
        <v>4.8766495864898333E-2</v>
      </c>
      <c r="L17" s="103">
        <v>3.9588678169295614E-2</v>
      </c>
      <c r="M17" s="103">
        <v>4.9125612836667956E-2</v>
      </c>
      <c r="N17" s="103">
        <v>9.486981116891334E-2</v>
      </c>
      <c r="O17" s="103">
        <v>0.16346219312260107</v>
      </c>
      <c r="P17" s="103">
        <v>0.27535926001166083</v>
      </c>
      <c r="Q17" s="103">
        <v>0.44570544023864372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22.319168893209824</v>
      </c>
      <c r="D19" s="101">
        <f t="shared" si="3"/>
        <v>31.2491788990651</v>
      </c>
      <c r="E19" s="101">
        <f t="shared" si="3"/>
        <v>25.805915955474532</v>
      </c>
      <c r="F19" s="101">
        <f t="shared" si="3"/>
        <v>41.058752165615331</v>
      </c>
      <c r="G19" s="101">
        <f t="shared" si="3"/>
        <v>26.376788503897323</v>
      </c>
      <c r="H19" s="101">
        <f t="shared" si="3"/>
        <v>5.486020189332371</v>
      </c>
      <c r="I19" s="101">
        <f t="shared" si="3"/>
        <v>21.015398289391925</v>
      </c>
      <c r="J19" s="101">
        <f t="shared" si="3"/>
        <v>19.725254187986955</v>
      </c>
      <c r="K19" s="101">
        <f t="shared" si="3"/>
        <v>15.194252148869881</v>
      </c>
      <c r="L19" s="101">
        <f t="shared" si="3"/>
        <v>16.766932232494959</v>
      </c>
      <c r="M19" s="101">
        <f t="shared" si="3"/>
        <v>26.020075632437052</v>
      </c>
      <c r="N19" s="101">
        <f t="shared" si="3"/>
        <v>18.076914583261328</v>
      </c>
      <c r="O19" s="101">
        <f t="shared" si="3"/>
        <v>19.265071886970617</v>
      </c>
      <c r="P19" s="101">
        <f t="shared" si="3"/>
        <v>22.145237389823968</v>
      </c>
      <c r="Q19" s="101">
        <f t="shared" si="3"/>
        <v>20.246563252872356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1.1526462323353015</v>
      </c>
      <c r="D21" s="100">
        <v>3.2928475642210882</v>
      </c>
      <c r="E21" s="100">
        <v>2.2148633502632467</v>
      </c>
      <c r="F21" s="100">
        <v>0.83792580306972531</v>
      </c>
      <c r="G21" s="100">
        <v>1.0661295914567912</v>
      </c>
      <c r="H21" s="100">
        <v>0.79144348886262816</v>
      </c>
      <c r="I21" s="100">
        <v>2.0934188305465251</v>
      </c>
      <c r="J21" s="100">
        <v>2.140569099443844</v>
      </c>
      <c r="K21" s="100">
        <v>2.6546285271158943</v>
      </c>
      <c r="L21" s="100">
        <v>1.1889057923231481</v>
      </c>
      <c r="M21" s="100">
        <v>1.0451326771920502</v>
      </c>
      <c r="N21" s="100">
        <v>0.77931037020443694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8.0240723881982028</v>
      </c>
      <c r="D22" s="100">
        <v>10.816599754805301</v>
      </c>
      <c r="E22" s="100">
        <v>10.090400454555954</v>
      </c>
      <c r="F22" s="100">
        <v>5.8647218216628456</v>
      </c>
      <c r="G22" s="100">
        <v>10.846123649910396</v>
      </c>
      <c r="H22" s="100">
        <v>4.6945767004697432</v>
      </c>
      <c r="I22" s="100">
        <v>9.8131884032969054</v>
      </c>
      <c r="J22" s="100">
        <v>10.363545272721638</v>
      </c>
      <c r="K22" s="100">
        <v>3.1411384886488349</v>
      </c>
      <c r="L22" s="100">
        <v>7.6598804265692877</v>
      </c>
      <c r="M22" s="100">
        <v>10.058388049484297</v>
      </c>
      <c r="N22" s="100">
        <v>6.0650559171570286</v>
      </c>
      <c r="O22" s="100">
        <v>7.755953251785094</v>
      </c>
      <c r="P22" s="100">
        <v>9.9252177585319181</v>
      </c>
      <c r="Q22" s="100">
        <v>9.1638550582166349</v>
      </c>
    </row>
    <row r="23" spans="1:17" ht="12" customHeight="1" x14ac:dyDescent="0.25">
      <c r="A23" s="88" t="s">
        <v>98</v>
      </c>
      <c r="B23" s="100"/>
      <c r="C23" s="100">
        <v>13.142450272676319</v>
      </c>
      <c r="D23" s="100">
        <v>17.13973158003871</v>
      </c>
      <c r="E23" s="100">
        <v>13.500652150655332</v>
      </c>
      <c r="F23" s="100">
        <v>34.356104540882761</v>
      </c>
      <c r="G23" s="100">
        <v>14.464535262530134</v>
      </c>
      <c r="H23" s="100">
        <v>0</v>
      </c>
      <c r="I23" s="100">
        <v>9.1087910555484939</v>
      </c>
      <c r="J23" s="100">
        <v>7.2211398158214726</v>
      </c>
      <c r="K23" s="100">
        <v>9.3984851331051509</v>
      </c>
      <c r="L23" s="100">
        <v>7.9181460136025237</v>
      </c>
      <c r="M23" s="100">
        <v>14.916554905760705</v>
      </c>
      <c r="N23" s="100">
        <v>11.232548295899864</v>
      </c>
      <c r="O23" s="100">
        <v>11.509118635185523</v>
      </c>
      <c r="P23" s="100">
        <v>12.220019631292049</v>
      </c>
      <c r="Q23" s="100">
        <v>11.082708194655723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23.683822378145365</v>
      </c>
      <c r="D29" s="101">
        <f t="shared" si="4"/>
        <v>18.20369931045855</v>
      </c>
      <c r="E29" s="101">
        <f t="shared" si="4"/>
        <v>15.900849494128691</v>
      </c>
      <c r="F29" s="101">
        <f t="shared" si="4"/>
        <v>26.289246651847847</v>
      </c>
      <c r="G29" s="101">
        <f t="shared" si="4"/>
        <v>15.936056181208382</v>
      </c>
      <c r="H29" s="101">
        <f t="shared" si="4"/>
        <v>13.762003181353473</v>
      </c>
      <c r="I29" s="101">
        <f t="shared" si="4"/>
        <v>9.2205155271636645</v>
      </c>
      <c r="J29" s="101">
        <f t="shared" si="4"/>
        <v>40.726042841351166</v>
      </c>
      <c r="K29" s="101">
        <f t="shared" si="4"/>
        <v>24.544029269779891</v>
      </c>
      <c r="L29" s="101">
        <f t="shared" si="4"/>
        <v>36.012579977715525</v>
      </c>
      <c r="M29" s="101">
        <f t="shared" si="4"/>
        <v>14.201458984389513</v>
      </c>
      <c r="N29" s="101">
        <f t="shared" si="4"/>
        <v>14.677904712594605</v>
      </c>
      <c r="O29" s="101">
        <f t="shared" si="4"/>
        <v>28.643356254821363</v>
      </c>
      <c r="P29" s="101">
        <f t="shared" si="4"/>
        <v>7.7838674786790687</v>
      </c>
      <c r="Q29" s="101">
        <f t="shared" si="4"/>
        <v>13.340683832594586</v>
      </c>
    </row>
    <row r="30" spans="1:17" s="28" customFormat="1" ht="12" customHeight="1" x14ac:dyDescent="0.25">
      <c r="A30" s="88" t="s">
        <v>66</v>
      </c>
      <c r="B30" s="100"/>
      <c r="C30" s="100">
        <v>4.1017528013415916</v>
      </c>
      <c r="D30" s="100">
        <v>0</v>
      </c>
      <c r="E30" s="100">
        <v>0</v>
      </c>
      <c r="F30" s="100">
        <v>5.2177346820390937</v>
      </c>
      <c r="G30" s="100">
        <v>0</v>
      </c>
      <c r="H30" s="100">
        <v>0</v>
      </c>
      <c r="I30" s="100">
        <v>9.2205155271636645</v>
      </c>
      <c r="J30" s="100">
        <v>31.161998834615172</v>
      </c>
      <c r="K30" s="100">
        <v>13.247940494441542</v>
      </c>
      <c r="L30" s="100">
        <v>10.538598678150356</v>
      </c>
      <c r="M30" s="100">
        <v>0</v>
      </c>
      <c r="N30" s="100">
        <v>0</v>
      </c>
      <c r="O30" s="100">
        <v>0</v>
      </c>
      <c r="P30" s="100">
        <v>1.7391387892130696</v>
      </c>
      <c r="Q30" s="100">
        <v>0.39407739475809311</v>
      </c>
    </row>
    <row r="31" spans="1:17" ht="12" customHeight="1" x14ac:dyDescent="0.25">
      <c r="A31" s="88" t="s">
        <v>98</v>
      </c>
      <c r="B31" s="100"/>
      <c r="C31" s="100">
        <v>19.582069576803775</v>
      </c>
      <c r="D31" s="100">
        <v>18.20369931045855</v>
      </c>
      <c r="E31" s="100">
        <v>15.900849494128691</v>
      </c>
      <c r="F31" s="100">
        <v>21.071511969808753</v>
      </c>
      <c r="G31" s="100">
        <v>15.936056181208382</v>
      </c>
      <c r="H31" s="100">
        <v>13.762003181353473</v>
      </c>
      <c r="I31" s="100">
        <v>0</v>
      </c>
      <c r="J31" s="100">
        <v>9.5640440067359922</v>
      </c>
      <c r="K31" s="100">
        <v>11.296088775338349</v>
      </c>
      <c r="L31" s="100">
        <v>25.473981299565168</v>
      </c>
      <c r="M31" s="100">
        <v>14.201458984389513</v>
      </c>
      <c r="N31" s="100">
        <v>14.677904712594605</v>
      </c>
      <c r="O31" s="100">
        <v>28.643356254821363</v>
      </c>
      <c r="P31" s="100">
        <v>6.0447286894659991</v>
      </c>
      <c r="Q31" s="100">
        <v>12.946606437836492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98425.627050649913</v>
      </c>
      <c r="D3" s="106">
        <f>IF(SER_hh_fec_in!D3=0,0,1000000/0.086*SER_hh_fec_in!D3/SER_hh_num_in!D3)</f>
        <v>99218.02473463623</v>
      </c>
      <c r="E3" s="106">
        <f>IF(SER_hh_fec_in!E3=0,0,1000000/0.086*SER_hh_fec_in!E3/SER_hh_num_in!E3)</f>
        <v>105469.75922499181</v>
      </c>
      <c r="F3" s="106">
        <f>IF(SER_hh_fec_in!F3=0,0,1000000/0.086*SER_hh_fec_in!F3/SER_hh_num_in!F3)</f>
        <v>101847.45431857074</v>
      </c>
      <c r="G3" s="106">
        <f>IF(SER_hh_fec_in!G3=0,0,1000000/0.086*SER_hh_fec_in!G3/SER_hh_num_in!G3)</f>
        <v>99982.091716293507</v>
      </c>
      <c r="H3" s="106">
        <f>IF(SER_hh_fec_in!H3=0,0,1000000/0.086*SER_hh_fec_in!H3/SER_hh_num_in!H3)</f>
        <v>92466.529275826135</v>
      </c>
      <c r="I3" s="106">
        <f>IF(SER_hh_fec_in!I3=0,0,1000000/0.086*SER_hh_fec_in!I3/SER_hh_num_in!I3)</f>
        <v>83365.015689221691</v>
      </c>
      <c r="J3" s="106">
        <f>IF(SER_hh_fec_in!J3=0,0,1000000/0.086*SER_hh_fec_in!J3/SER_hh_num_in!J3)</f>
        <v>102735.53953297184</v>
      </c>
      <c r="K3" s="106">
        <f>IF(SER_hh_fec_in!K3=0,0,1000000/0.086*SER_hh_fec_in!K3/SER_hh_num_in!K3)</f>
        <v>103688.24941072633</v>
      </c>
      <c r="L3" s="106">
        <f>IF(SER_hh_fec_in!L3=0,0,1000000/0.086*SER_hh_fec_in!L3/SER_hh_num_in!L3)</f>
        <v>116143.0767196387</v>
      </c>
      <c r="M3" s="106">
        <f>IF(SER_hh_fec_in!M3=0,0,1000000/0.086*SER_hh_fec_in!M3/SER_hh_num_in!M3)</f>
        <v>88089.245321282535</v>
      </c>
      <c r="N3" s="106">
        <f>IF(SER_hh_fec_in!N3=0,0,1000000/0.086*SER_hh_fec_in!N3/SER_hh_num_in!N3)</f>
        <v>90956.136325311905</v>
      </c>
      <c r="O3" s="106">
        <f>IF(SER_hh_fec_in!O3=0,0,1000000/0.086*SER_hh_fec_in!O3/SER_hh_num_in!O3)</f>
        <v>98321.039420520188</v>
      </c>
      <c r="P3" s="106">
        <f>IF(SER_hh_fec_in!P3=0,0,1000000/0.086*SER_hh_fec_in!P3/SER_hh_num_in!P3)</f>
        <v>56457.54916440614</v>
      </c>
      <c r="Q3" s="106">
        <f>IF(SER_hh_fec_in!Q3=0,0,1000000/0.086*SER_hh_fec_in!Q3/SER_hh_num_in!Q3)</f>
        <v>79083.763806480129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71806.399148350247</v>
      </c>
      <c r="D4" s="101">
        <f>IF(SER_hh_fec_in!D4=0,0,1000000/0.086*SER_hh_fec_in!D4/SER_hh_num_in!D4)</f>
        <v>75900.716773453809</v>
      </c>
      <c r="E4" s="101">
        <f>IF(SER_hh_fec_in!E4=0,0,1000000/0.086*SER_hh_fec_in!E4/SER_hh_num_in!E4)</f>
        <v>79599.591814627958</v>
      </c>
      <c r="F4" s="101">
        <f>IF(SER_hh_fec_in!F4=0,0,1000000/0.086*SER_hh_fec_in!F4/SER_hh_num_in!F4)</f>
        <v>76052.805913766875</v>
      </c>
      <c r="G4" s="101">
        <f>IF(SER_hh_fec_in!G4=0,0,1000000/0.086*SER_hh_fec_in!G4/SER_hh_num_in!G4)</f>
        <v>74186.001139955668</v>
      </c>
      <c r="H4" s="101">
        <f>IF(SER_hh_fec_in!H4=0,0,1000000/0.086*SER_hh_fec_in!H4/SER_hh_num_in!H4)</f>
        <v>68324.231094517774</v>
      </c>
      <c r="I4" s="101">
        <f>IF(SER_hh_fec_in!I4=0,0,1000000/0.086*SER_hh_fec_in!I4/SER_hh_num_in!I4)</f>
        <v>58128.146839871166</v>
      </c>
      <c r="J4" s="101">
        <f>IF(SER_hh_fec_in!J4=0,0,1000000/0.086*SER_hh_fec_in!J4/SER_hh_num_in!J4)</f>
        <v>74658.909626108813</v>
      </c>
      <c r="K4" s="101">
        <f>IF(SER_hh_fec_in!K4=0,0,1000000/0.086*SER_hh_fec_in!K4/SER_hh_num_in!K4)</f>
        <v>75214.04067652121</v>
      </c>
      <c r="L4" s="101">
        <f>IF(SER_hh_fec_in!L4=0,0,1000000/0.086*SER_hh_fec_in!L4/SER_hh_num_in!L4)</f>
        <v>89512.784375864343</v>
      </c>
      <c r="M4" s="101">
        <f>IF(SER_hh_fec_in!M4=0,0,1000000/0.086*SER_hh_fec_in!M4/SER_hh_num_in!M4)</f>
        <v>65566.167573956831</v>
      </c>
      <c r="N4" s="101">
        <f>IF(SER_hh_fec_in!N4=0,0,1000000/0.086*SER_hh_fec_in!N4/SER_hh_num_in!N4)</f>
        <v>69986.679537289427</v>
      </c>
      <c r="O4" s="101">
        <f>IF(SER_hh_fec_in!O4=0,0,1000000/0.086*SER_hh_fec_in!O4/SER_hh_num_in!O4)</f>
        <v>75426.073164974834</v>
      </c>
      <c r="P4" s="101">
        <f>IF(SER_hh_fec_in!P4=0,0,1000000/0.086*SER_hh_fec_in!P4/SER_hh_num_in!P4)</f>
        <v>33871.812731716818</v>
      </c>
      <c r="Q4" s="101">
        <f>IF(SER_hh_fec_in!Q4=0,0,1000000/0.086*SER_hh_fec_in!Q4/SER_hh_num_in!Q4)</f>
        <v>55027.331049953209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78404.085490528378</v>
      </c>
      <c r="D7" s="100">
        <f>IF(SER_hh_fec_in!D7=0,0,1000000/0.086*SER_hh_fec_in!D7/SER_hh_num_in!D7)</f>
        <v>77486.151621034922</v>
      </c>
      <c r="E7" s="100">
        <f>IF(SER_hh_fec_in!E7=0,0,1000000/0.086*SER_hh_fec_in!E7/SER_hh_num_in!E7)</f>
        <v>83598.731684467653</v>
      </c>
      <c r="F7" s="100">
        <f>IF(SER_hh_fec_in!F7=0,0,1000000/0.086*SER_hh_fec_in!F7/SER_hh_num_in!F7)</f>
        <v>82159.093044562687</v>
      </c>
      <c r="G7" s="100">
        <f>IF(SER_hh_fec_in!G7=0,0,1000000/0.086*SER_hh_fec_in!G7/SER_hh_num_in!G7)</f>
        <v>80234.032620387661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68083.300768088011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96740.28172521689</v>
      </c>
      <c r="M7" s="100">
        <f>IF(SER_hh_fec_in!M7=0,0,1000000/0.086*SER_hh_fec_in!M7/SER_hh_num_in!M7)</f>
        <v>77606.188132731477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79635.143899463976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49479.230054008236</v>
      </c>
      <c r="D8" s="100">
        <f>IF(SER_hh_fec_in!D8=0,0,1000000/0.086*SER_hh_fec_in!D8/SER_hh_num_in!D8)</f>
        <v>47794.748812648402</v>
      </c>
      <c r="E8" s="100">
        <f>IF(SER_hh_fec_in!E8=0,0,1000000/0.086*SER_hh_fec_in!E8/SER_hh_num_in!E8)</f>
        <v>50711.794845222001</v>
      </c>
      <c r="F8" s="100">
        <f>IF(SER_hh_fec_in!F8=0,0,1000000/0.086*SER_hh_fec_in!F8/SER_hh_num_in!F8)</f>
        <v>51733.755572507187</v>
      </c>
      <c r="G8" s="100">
        <f>IF(SER_hh_fec_in!G8=0,0,1000000/0.086*SER_hh_fec_in!G8/SER_hh_num_in!G8)</f>
        <v>49780.45832421448</v>
      </c>
      <c r="H8" s="100">
        <f>IF(SER_hh_fec_in!H8=0,0,1000000/0.086*SER_hh_fec_in!H8/SER_hh_num_in!H8)</f>
        <v>51563.713980343346</v>
      </c>
      <c r="I8" s="100">
        <f>IF(SER_hh_fec_in!I8=0,0,1000000/0.086*SER_hh_fec_in!I8/SER_hh_num_in!I8)</f>
        <v>41921.937579223952</v>
      </c>
      <c r="J8" s="100">
        <f>IF(SER_hh_fec_in!J8=0,0,1000000/0.086*SER_hh_fec_in!J8/SER_hh_num_in!J8)</f>
        <v>55782.850927864871</v>
      </c>
      <c r="K8" s="100">
        <f>IF(SER_hh_fec_in!K8=0,0,1000000/0.086*SER_hh_fec_in!K8/SER_hh_num_in!K8)</f>
        <v>54425.513696464041</v>
      </c>
      <c r="L8" s="100">
        <f>IF(SER_hh_fec_in!L8=0,0,1000000/0.086*SER_hh_fec_in!L8/SER_hh_num_in!L8)</f>
        <v>60186.719430021192</v>
      </c>
      <c r="M8" s="100">
        <f>IF(SER_hh_fec_in!M8=0,0,1000000/0.086*SER_hh_fec_in!M8/SER_hh_num_in!M8)</f>
        <v>48462.898890285542</v>
      </c>
      <c r="N8" s="100">
        <f>IF(SER_hh_fec_in!N8=0,0,1000000/0.086*SER_hh_fec_in!N8/SER_hh_num_in!N8)</f>
        <v>49433.047899735298</v>
      </c>
      <c r="O8" s="100">
        <f>IF(SER_hh_fec_in!O8=0,0,1000000/0.086*SER_hh_fec_in!O8/SER_hh_num_in!O8)</f>
        <v>55438.15864450638</v>
      </c>
      <c r="P8" s="100">
        <f>IF(SER_hh_fec_in!P8=0,0,1000000/0.086*SER_hh_fec_in!P8/SER_hh_num_in!P8)</f>
        <v>42988.248928770372</v>
      </c>
      <c r="Q8" s="100">
        <f>IF(SER_hh_fec_in!Q8=0,0,1000000/0.086*SER_hh_fec_in!Q8/SER_hh_num_in!Q8)</f>
        <v>48601.138482554816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69097.090900991418</v>
      </c>
      <c r="D9" s="100">
        <f>IF(SER_hh_fec_in!D9=0,0,1000000/0.086*SER_hh_fec_in!D9/SER_hh_num_in!D9)</f>
        <v>66447.378370883103</v>
      </c>
      <c r="E9" s="100">
        <f>IF(SER_hh_fec_in!E9=0,0,1000000/0.086*SER_hh_fec_in!E9/SER_hh_num_in!E9)</f>
        <v>69986.031437943078</v>
      </c>
      <c r="F9" s="100">
        <f>IF(SER_hh_fec_in!F9=0,0,1000000/0.086*SER_hh_fec_in!F9/SER_hh_num_in!F9)</f>
        <v>70670.67564102466</v>
      </c>
      <c r="G9" s="100">
        <f>IF(SER_hh_fec_in!G9=0,0,1000000/0.086*SER_hh_fec_in!G9/SER_hh_num_in!G9)</f>
        <v>70144.061436167889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58781.486612715336</v>
      </c>
      <c r="J9" s="100">
        <f>IF(SER_hh_fec_in!J9=0,0,1000000/0.086*SER_hh_fec_in!J9/SER_hh_num_in!J9)</f>
        <v>79190.750464727709</v>
      </c>
      <c r="K9" s="100">
        <f>IF(SER_hh_fec_in!K9=0,0,1000000/0.086*SER_hh_fec_in!K9/SER_hh_num_in!K9)</f>
        <v>77971.974691206924</v>
      </c>
      <c r="L9" s="100">
        <f>IF(SER_hh_fec_in!L9=0,0,1000000/0.086*SER_hh_fec_in!L9/SER_hh_num_in!L9)</f>
        <v>86971.419051342396</v>
      </c>
      <c r="M9" s="100">
        <f>IF(SER_hh_fec_in!M9=0,0,1000000/0.086*SER_hh_fec_in!M9/SER_hh_num_in!M9)</f>
        <v>69344.430415281691</v>
      </c>
      <c r="N9" s="100">
        <f>IF(SER_hh_fec_in!N9=0,0,1000000/0.086*SER_hh_fec_in!N9/SER_hh_num_in!N9)</f>
        <v>73608.222350476877</v>
      </c>
      <c r="O9" s="100">
        <f>IF(SER_hh_fec_in!O9=0,0,1000000/0.086*SER_hh_fec_in!O9/SER_hh_num_in!O9)</f>
        <v>82968.201714508163</v>
      </c>
      <c r="P9" s="100">
        <f>IF(SER_hh_fec_in!P9=0,0,1000000/0.086*SER_hh_fec_in!P9/SER_hh_num_in!P9)</f>
        <v>64421.490309070519</v>
      </c>
      <c r="Q9" s="100">
        <f>IF(SER_hh_fec_in!Q9=0,0,1000000/0.086*SER_hh_fec_in!Q9/SER_hh_num_in!Q9)</f>
        <v>75361.36759161386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105425.20547122916</v>
      </c>
      <c r="G10" s="100">
        <f>IF(SER_hh_fec_in!G10=0,0,1000000/0.086*SER_hh_fec_in!G10/SER_hh_num_in!G10)</f>
        <v>104428.02189499399</v>
      </c>
      <c r="H10" s="100">
        <f>IF(SER_hh_fec_in!H10=0,0,1000000/0.086*SER_hh_fec_in!H10/SER_hh_num_in!H10)</f>
        <v>101333.74039113565</v>
      </c>
      <c r="I10" s="100">
        <f>IF(SER_hh_fec_in!I10=0,0,1000000/0.086*SER_hh_fec_in!I10/SER_hh_num_in!I10)</f>
        <v>84560.434951014118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122490.76954090894</v>
      </c>
      <c r="M10" s="100">
        <f>IF(SER_hh_fec_in!M10=0,0,1000000/0.086*SER_hh_fec_in!M10/SER_hh_num_in!M10)</f>
        <v>98205.235649778304</v>
      </c>
      <c r="N10" s="100">
        <f>IF(SER_hh_fec_in!N10=0,0,1000000/0.086*SER_hh_fec_in!N10/SER_hh_num_in!N10)</f>
        <v>105051.40811758656</v>
      </c>
      <c r="O10" s="100">
        <f>IF(SER_hh_fec_in!O10=0,0,1000000/0.086*SER_hh_fec_in!O10/SER_hh_num_in!O10)</f>
        <v>107461.69266536996</v>
      </c>
      <c r="P10" s="100">
        <f>IF(SER_hh_fec_in!P10=0,0,1000000/0.086*SER_hh_fec_in!P10/SER_hh_num_in!P10)</f>
        <v>87524.135519564283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62662.042231564963</v>
      </c>
      <c r="D12" s="100">
        <f>IF(SER_hh_fec_in!D12=0,0,1000000/0.086*SER_hh_fec_in!D12/SER_hh_num_in!D12)</f>
        <v>61417.6659640336</v>
      </c>
      <c r="E12" s="100">
        <f>IF(SER_hh_fec_in!E12=0,0,1000000/0.086*SER_hh_fec_in!E12/SER_hh_num_in!E12)</f>
        <v>60758.516760099985</v>
      </c>
      <c r="F12" s="100">
        <f>IF(SER_hh_fec_in!F12=0,0,1000000/0.086*SER_hh_fec_in!F12/SER_hh_num_in!F12)</f>
        <v>143437.33801680847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65843.845651773052</v>
      </c>
      <c r="I12" s="100">
        <f>IF(SER_hh_fec_in!I12=0,0,1000000/0.086*SER_hh_fec_in!I12/SER_hh_num_in!I12)</f>
        <v>53946.859477897277</v>
      </c>
      <c r="J12" s="100">
        <f>IF(SER_hh_fec_in!J12=0,0,1000000/0.086*SER_hh_fec_in!J12/SER_hh_num_in!J12)</f>
        <v>72063.096579375517</v>
      </c>
      <c r="K12" s="100">
        <f>IF(SER_hh_fec_in!K12=0,0,1000000/0.086*SER_hh_fec_in!K12/SER_hh_num_in!K12)</f>
        <v>70131.965512291892</v>
      </c>
      <c r="L12" s="100">
        <f>IF(SER_hh_fec_in!L12=0,0,1000000/0.086*SER_hh_fec_in!L12/SER_hh_num_in!L12)</f>
        <v>77460.514471072049</v>
      </c>
      <c r="M12" s="100">
        <f>IF(SER_hh_fec_in!M12=0,0,1000000/0.086*SER_hh_fec_in!M12/SER_hh_num_in!M12)</f>
        <v>79686.998454439643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67560.257786175964</v>
      </c>
      <c r="P12" s="100">
        <f>IF(SER_hh_fec_in!P12=0,0,1000000/0.086*SER_hh_fec_in!P12/SER_hh_num_in!P12)</f>
        <v>69330.243541977121</v>
      </c>
      <c r="Q12" s="100">
        <f>IF(SER_hh_fec_in!Q12=0,0,1000000/0.086*SER_hh_fec_in!Q12/SER_hh_num_in!Q12)</f>
        <v>66434.079893082933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40376.784705223756</v>
      </c>
      <c r="D13" s="100">
        <f>IF(SER_hh_fec_in!D13=0,0,1000000/0.086*SER_hh_fec_in!D13/SER_hh_num_in!D13)</f>
        <v>39352.395184389199</v>
      </c>
      <c r="E13" s="100">
        <f>IF(SER_hh_fec_in!E13=0,0,1000000/0.086*SER_hh_fec_in!E13/SER_hh_num_in!E13)</f>
        <v>41976.425552605018</v>
      </c>
      <c r="F13" s="100">
        <f>IF(SER_hh_fec_in!F13=0,0,1000000/0.086*SER_hh_fec_in!F13/SER_hh_num_in!F13)</f>
        <v>43125.461252111039</v>
      </c>
      <c r="G13" s="100">
        <f>IF(SER_hh_fec_in!G13=0,0,1000000/0.086*SER_hh_fec_in!G13/SER_hh_num_in!G13)</f>
        <v>41907.99033337408</v>
      </c>
      <c r="H13" s="100">
        <f>IF(SER_hh_fec_in!H13=0,0,1000000/0.086*SER_hh_fec_in!H13/SER_hh_num_in!H13)</f>
        <v>43909.580561559786</v>
      </c>
      <c r="I13" s="100">
        <f>IF(SER_hh_fec_in!I13=0,0,1000000/0.086*SER_hh_fec_in!I13/SER_hh_num_in!I13)</f>
        <v>35828.977324953223</v>
      </c>
      <c r="J13" s="100">
        <f>IF(SER_hh_fec_in!J13=0,0,1000000/0.086*SER_hh_fec_in!J13/SER_hh_num_in!J13)</f>
        <v>47783.86628300439</v>
      </c>
      <c r="K13" s="100">
        <f>IF(SER_hh_fec_in!K13=0,0,1000000/0.086*SER_hh_fec_in!K13/SER_hh_num_in!K13)</f>
        <v>46515.574907173796</v>
      </c>
      <c r="L13" s="100">
        <f>IF(SER_hh_fec_in!L13=0,0,1000000/0.086*SER_hh_fec_in!L13/SER_hh_num_in!L13)</f>
        <v>41978.549877282785</v>
      </c>
      <c r="M13" s="100">
        <f>IF(SER_hh_fec_in!M13=0,0,1000000/0.086*SER_hh_fec_in!M13/SER_hh_num_in!M13)</f>
        <v>30476.888694689427</v>
      </c>
      <c r="N13" s="100">
        <f>IF(SER_hh_fec_in!N13=0,0,1000000/0.086*SER_hh_fec_in!N13/SER_hh_num_in!N13)</f>
        <v>29366.462301839339</v>
      </c>
      <c r="O13" s="100">
        <f>IF(SER_hh_fec_in!O13=0,0,1000000/0.086*SER_hh_fec_in!O13/SER_hh_num_in!O13)</f>
        <v>32207.484339547911</v>
      </c>
      <c r="P13" s="100">
        <f>IF(SER_hh_fec_in!P13=0,0,1000000/0.086*SER_hh_fec_in!P13/SER_hh_num_in!P13)</f>
        <v>25865.171937154933</v>
      </c>
      <c r="Q13" s="100">
        <f>IF(SER_hh_fec_in!Q13=0,0,1000000/0.086*SER_hh_fec_in!Q13/SER_hh_num_in!Q13)</f>
        <v>29559.11355117966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66990.069043105948</v>
      </c>
      <c r="D14" s="22">
        <f>IF(SER_hh_fec_in!D14=0,0,1000000/0.086*SER_hh_fec_in!D14/SER_hh_num_in!D14)</f>
        <v>0</v>
      </c>
      <c r="E14" s="22">
        <f>IF(SER_hh_fec_in!E14=0,0,1000000/0.086*SER_hh_fec_in!E14/SER_hh_num_in!E14)</f>
        <v>0</v>
      </c>
      <c r="F14" s="22">
        <f>IF(SER_hh_fec_in!F14=0,0,1000000/0.086*SER_hh_fec_in!F14/SER_hh_num_in!F14)</f>
        <v>72418.190559272698</v>
      </c>
      <c r="G14" s="22">
        <f>IF(SER_hh_fec_in!G14=0,0,1000000/0.086*SER_hh_fec_in!G14/SER_hh_num_in!G14)</f>
        <v>69953.571883612138</v>
      </c>
      <c r="H14" s="22">
        <f>IF(SER_hh_fec_in!H14=0,0,1000000/0.086*SER_hh_fec_in!H14/SER_hh_num_in!H14)</f>
        <v>72851.176336758246</v>
      </c>
      <c r="I14" s="22">
        <f>IF(SER_hh_fec_in!I14=0,0,1000000/0.086*SER_hh_fec_in!I14/SER_hh_num_in!I14)</f>
        <v>59089.895054917324</v>
      </c>
      <c r="J14" s="22">
        <f>IF(SER_hh_fec_in!J14=0,0,1000000/0.086*SER_hh_fec_in!J14/SER_hh_num_in!J14)</f>
        <v>78444.507204177557</v>
      </c>
      <c r="K14" s="22">
        <f>IF(SER_hh_fec_in!K14=0,0,1000000/0.086*SER_hh_fec_in!K14/SER_hh_num_in!K14)</f>
        <v>76133.532400519121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67178.152453456874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60314.994744054973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974.05721698468381</v>
      </c>
      <c r="D15" s="104">
        <f>IF(SER_hh_fec_in!D15=0,0,1000000/0.086*SER_hh_fec_in!D15/SER_hh_num_in!D15)</f>
        <v>995.12680021816709</v>
      </c>
      <c r="E15" s="104">
        <f>IF(SER_hh_fec_in!E15=0,0,1000000/0.086*SER_hh_fec_in!E15/SER_hh_num_in!E15)</f>
        <v>1054.5894756339487</v>
      </c>
      <c r="F15" s="104">
        <f>IF(SER_hh_fec_in!F15=0,0,1000000/0.086*SER_hh_fec_in!F15/SER_hh_num_in!F15)</f>
        <v>906.63761155830889</v>
      </c>
      <c r="G15" s="104">
        <f>IF(SER_hh_fec_in!G15=0,0,1000000/0.086*SER_hh_fec_in!G15/SER_hh_num_in!G15)</f>
        <v>1040.3617813179039</v>
      </c>
      <c r="H15" s="104">
        <f>IF(SER_hh_fec_in!H15=0,0,1000000/0.086*SER_hh_fec_in!H15/SER_hh_num_in!H15)</f>
        <v>281.08706872732438</v>
      </c>
      <c r="I15" s="104">
        <f>IF(SER_hh_fec_in!I15=0,0,1000000/0.086*SER_hh_fec_in!I15/SER_hh_num_in!I15)</f>
        <v>806.52916220088002</v>
      </c>
      <c r="J15" s="104">
        <f>IF(SER_hh_fec_in!J15=0,0,1000000/0.086*SER_hh_fec_in!J15/SER_hh_num_in!J15)</f>
        <v>1101.6111633653748</v>
      </c>
      <c r="K15" s="104">
        <f>IF(SER_hh_fec_in!K15=0,0,1000000/0.086*SER_hh_fec_in!K15/SER_hh_num_in!K15)</f>
        <v>1164.2362862604316</v>
      </c>
      <c r="L15" s="104">
        <f>IF(SER_hh_fec_in!L15=0,0,1000000/0.086*SER_hh_fec_in!L15/SER_hh_num_in!L15)</f>
        <v>1309.566272225959</v>
      </c>
      <c r="M15" s="104">
        <f>IF(SER_hh_fec_in!M15=0,0,1000000/0.086*SER_hh_fec_in!M15/SER_hh_num_in!M15)</f>
        <v>972.25473620407899</v>
      </c>
      <c r="N15" s="104">
        <f>IF(SER_hh_fec_in!N15=0,0,1000000/0.086*SER_hh_fec_in!N15/SER_hh_num_in!N15)</f>
        <v>1104.6105820141424</v>
      </c>
      <c r="O15" s="104">
        <f>IF(SER_hh_fec_in!O15=0,0,1000000/0.086*SER_hh_fec_in!O15/SER_hh_num_in!O15)</f>
        <v>1272.893226039952</v>
      </c>
      <c r="P15" s="104">
        <f>IF(SER_hh_fec_in!P15=0,0,1000000/0.086*SER_hh_fec_in!P15/SER_hh_num_in!P15)</f>
        <v>877.93803070397917</v>
      </c>
      <c r="Q15" s="104">
        <f>IF(SER_hh_fec_in!Q15=0,0,1000000/0.086*SER_hh_fec_in!Q15/SER_hh_num_in!Q15)</f>
        <v>1141.8602497490147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8165.1327208547846</v>
      </c>
      <c r="D16" s="101">
        <f>IF(SER_hh_fec_in!D16=0,0,1000000/0.086*SER_hh_fec_in!D16/SER_hh_num_in!D16)</f>
        <v>7578.1926269054193</v>
      </c>
      <c r="E16" s="101">
        <f>IF(SER_hh_fec_in!E16=0,0,1000000/0.086*SER_hh_fec_in!E16/SER_hh_num_in!E16)</f>
        <v>7314.469014667533</v>
      </c>
      <c r="F16" s="101">
        <f>IF(SER_hh_fec_in!F16=0,0,1000000/0.086*SER_hh_fec_in!F16/SER_hh_num_in!F16)</f>
        <v>7083.9312554874405</v>
      </c>
      <c r="G16" s="101">
        <f>IF(SER_hh_fec_in!G16=0,0,1000000/0.086*SER_hh_fec_in!G16/SER_hh_num_in!G16)</f>
        <v>6928.692515003655</v>
      </c>
      <c r="H16" s="101">
        <f>IF(SER_hh_fec_in!H16=0,0,1000000/0.086*SER_hh_fec_in!H16/SER_hh_num_in!H16)</f>
        <v>6793.4389402002589</v>
      </c>
      <c r="I16" s="101">
        <f>IF(SER_hh_fec_in!I16=0,0,1000000/0.086*SER_hh_fec_in!I16/SER_hh_num_in!I16)</f>
        <v>6738.1120463482639</v>
      </c>
      <c r="J16" s="101">
        <f>IF(SER_hh_fec_in!J16=0,0,1000000/0.086*SER_hh_fec_in!J16/SER_hh_num_in!J16)</f>
        <v>6557.4301993278286</v>
      </c>
      <c r="K16" s="101">
        <f>IF(SER_hh_fec_in!K16=0,0,1000000/0.086*SER_hh_fec_in!K16/SER_hh_num_in!K16)</f>
        <v>6480.1379079079288</v>
      </c>
      <c r="L16" s="101">
        <f>IF(SER_hh_fec_in!L16=0,0,1000000/0.086*SER_hh_fec_in!L16/SER_hh_num_in!L16)</f>
        <v>6415.7355257666013</v>
      </c>
      <c r="M16" s="101">
        <f>IF(SER_hh_fec_in!M16=0,0,1000000/0.086*SER_hh_fec_in!M16/SER_hh_num_in!M16)</f>
        <v>6141.5580729252542</v>
      </c>
      <c r="N16" s="101">
        <f>IF(SER_hh_fec_in!N16=0,0,1000000/0.086*SER_hh_fec_in!N16/SER_hh_num_in!N16)</f>
        <v>5631.474500290039</v>
      </c>
      <c r="O16" s="101">
        <f>IF(SER_hh_fec_in!O16=0,0,1000000/0.086*SER_hh_fec_in!O16/SER_hh_num_in!O16)</f>
        <v>5201.7859973637587</v>
      </c>
      <c r="P16" s="101">
        <f>IF(SER_hh_fec_in!P16=0,0,1000000/0.086*SER_hh_fec_in!P16/SER_hh_num_in!P16)</f>
        <v>5332.2856647792041</v>
      </c>
      <c r="Q16" s="101">
        <f>IF(SER_hh_fec_in!Q16=0,0,1000000/0.086*SER_hh_fec_in!Q16/SER_hh_num_in!Q16)</f>
        <v>4879.3237803261054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608.25908396575551</v>
      </c>
      <c r="D17" s="103">
        <f>IF(SER_hh_fec_in!D17=0,0,1000000/0.086*SER_hh_fec_in!D17/SER_hh_num_in!D17)</f>
        <v>809.57715135251669</v>
      </c>
      <c r="E17" s="103">
        <f>IF(SER_hh_fec_in!E17=0,0,1000000/0.086*SER_hh_fec_in!E17/SER_hh_num_in!E17)</f>
        <v>963.17654532900588</v>
      </c>
      <c r="F17" s="103">
        <f>IF(SER_hh_fec_in!F17=0,0,1000000/0.086*SER_hh_fec_in!F17/SER_hh_num_in!F17)</f>
        <v>1169.1002026896351</v>
      </c>
      <c r="G17" s="103">
        <f>IF(SER_hh_fec_in!G17=0,0,1000000/0.086*SER_hh_fec_in!G17/SER_hh_num_in!G17)</f>
        <v>1406.9513600818175</v>
      </c>
      <c r="H17" s="103">
        <f>IF(SER_hh_fec_in!H17=0,0,1000000/0.086*SER_hh_fec_in!H17/SER_hh_num_in!H17)</f>
        <v>1654.0577951835876</v>
      </c>
      <c r="I17" s="103">
        <f>IF(SER_hh_fec_in!I17=0,0,1000000/0.086*SER_hh_fec_in!I17/SER_hh_num_in!I17)</f>
        <v>1930.9730482486391</v>
      </c>
      <c r="J17" s="103">
        <f>IF(SER_hh_fec_in!J17=0,0,1000000/0.086*SER_hh_fec_in!J17/SER_hh_num_in!J17)</f>
        <v>2151.037494331862</v>
      </c>
      <c r="K17" s="103">
        <f>IF(SER_hh_fec_in!K17=0,0,1000000/0.086*SER_hh_fec_in!K17/SER_hh_num_in!K17)</f>
        <v>2395.0366664724515</v>
      </c>
      <c r="L17" s="103">
        <f>IF(SER_hh_fec_in!L17=0,0,1000000/0.086*SER_hh_fec_in!L17/SER_hh_num_in!L17)</f>
        <v>2585.3029414679149</v>
      </c>
      <c r="M17" s="103">
        <f>IF(SER_hh_fec_in!M17=0,0,1000000/0.086*SER_hh_fec_in!M17/SER_hh_num_in!M17)</f>
        <v>2599.5206010208358</v>
      </c>
      <c r="N17" s="103">
        <f>IF(SER_hh_fec_in!N17=0,0,1000000/0.086*SER_hh_fec_in!N17/SER_hh_num_in!N17)</f>
        <v>2607.1112958057111</v>
      </c>
      <c r="O17" s="103">
        <f>IF(SER_hh_fec_in!O17=0,0,1000000/0.086*SER_hh_fec_in!O17/SER_hh_num_in!O17)</f>
        <v>2606.0165827734204</v>
      </c>
      <c r="P17" s="103">
        <f>IF(SER_hh_fec_in!P17=0,0,1000000/0.086*SER_hh_fec_in!P17/SER_hh_num_in!P17)</f>
        <v>2709.2892783351795</v>
      </c>
      <c r="Q17" s="103">
        <f>IF(SER_hh_fec_in!Q17=0,0,1000000/0.086*SER_hh_fec_in!Q17/SER_hh_num_in!Q17)</f>
        <v>2754.7268760041816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8207.900673257438</v>
      </c>
      <c r="D18" s="103">
        <f>IF(SER_hh_fec_in!D18=0,0,1000000/0.086*SER_hh_fec_in!D18/SER_hh_num_in!D18)</f>
        <v>7615.2786602732804</v>
      </c>
      <c r="E18" s="103">
        <f>IF(SER_hh_fec_in!E18=0,0,1000000/0.086*SER_hh_fec_in!E18/SER_hh_num_in!E18)</f>
        <v>7335.9225260024123</v>
      </c>
      <c r="F18" s="103">
        <f>IF(SER_hh_fec_in!F18=0,0,1000000/0.086*SER_hh_fec_in!F18/SER_hh_num_in!F18)</f>
        <v>7139.4499224002047</v>
      </c>
      <c r="G18" s="103">
        <f>IF(SER_hh_fec_in!G18=0,0,1000000/0.086*SER_hh_fec_in!G18/SER_hh_num_in!G18)</f>
        <v>6982.4017849359261</v>
      </c>
      <c r="H18" s="103">
        <f>IF(SER_hh_fec_in!H18=0,0,1000000/0.086*SER_hh_fec_in!H18/SER_hh_num_in!H18)</f>
        <v>6852.0420768310651</v>
      </c>
      <c r="I18" s="103">
        <f>IF(SER_hh_fec_in!I18=0,0,1000000/0.086*SER_hh_fec_in!I18/SER_hh_num_in!I18)</f>
        <v>6745.142725684148</v>
      </c>
      <c r="J18" s="103">
        <f>IF(SER_hh_fec_in!J18=0,0,1000000/0.086*SER_hh_fec_in!J18/SER_hh_num_in!J18)</f>
        <v>6625.1151199999431</v>
      </c>
      <c r="K18" s="103">
        <f>IF(SER_hh_fec_in!K18=0,0,1000000/0.086*SER_hh_fec_in!K18/SER_hh_num_in!K18)</f>
        <v>6523.3360594116912</v>
      </c>
      <c r="L18" s="103">
        <f>IF(SER_hh_fec_in!L18=0,0,1000000/0.086*SER_hh_fec_in!L18/SER_hh_num_in!L18)</f>
        <v>6434.6556351797035</v>
      </c>
      <c r="M18" s="103">
        <f>IF(SER_hh_fec_in!M18=0,0,1000000/0.086*SER_hh_fec_in!M18/SER_hh_num_in!M18)</f>
        <v>6190.5971227267119</v>
      </c>
      <c r="N18" s="103">
        <f>IF(SER_hh_fec_in!N18=0,0,1000000/0.086*SER_hh_fec_in!N18/SER_hh_num_in!N18)</f>
        <v>6032.3308989873703</v>
      </c>
      <c r="O18" s="103">
        <f>IF(SER_hh_fec_in!O18=0,0,1000000/0.086*SER_hh_fec_in!O18/SER_hh_num_in!O18)</f>
        <v>5836.826967603859</v>
      </c>
      <c r="P18" s="103">
        <f>IF(SER_hh_fec_in!P18=0,0,1000000/0.086*SER_hh_fec_in!P18/SER_hh_num_in!P18)</f>
        <v>5594.9778005486605</v>
      </c>
      <c r="Q18" s="103">
        <f>IF(SER_hh_fec_in!Q18=0,0,1000000/0.086*SER_hh_fec_in!Q18/SER_hh_num_in!Q18)</f>
        <v>5197.3909556742046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11130.777163644472</v>
      </c>
      <c r="D19" s="101">
        <f>IF(SER_hh_fec_in!D19=0,0,1000000/0.086*SER_hh_fec_in!D19/SER_hh_num_in!D19)</f>
        <v>10588.108315327128</v>
      </c>
      <c r="E19" s="101">
        <f>IF(SER_hh_fec_in!E19=0,0,1000000/0.086*SER_hh_fec_in!E19/SER_hh_num_in!E19)</f>
        <v>11247.117183933835</v>
      </c>
      <c r="F19" s="101">
        <f>IF(SER_hh_fec_in!F19=0,0,1000000/0.086*SER_hh_fec_in!F19/SER_hh_num_in!F19)</f>
        <v>11209.311474561553</v>
      </c>
      <c r="G19" s="101">
        <f>IF(SER_hh_fec_in!G19=0,0,1000000/0.086*SER_hh_fec_in!G19/SER_hh_num_in!G19)</f>
        <v>10596.046437400943</v>
      </c>
      <c r="H19" s="101">
        <f>IF(SER_hh_fec_in!H19=0,0,1000000/0.086*SER_hh_fec_in!H19/SER_hh_num_in!H19)</f>
        <v>9454.5148738837433</v>
      </c>
      <c r="I19" s="101">
        <f>IF(SER_hh_fec_in!I19=0,0,1000000/0.086*SER_hh_fec_in!I19/SER_hh_num_in!I19)</f>
        <v>9970.8469579003431</v>
      </c>
      <c r="J19" s="101">
        <f>IF(SER_hh_fec_in!J19=0,0,1000000/0.086*SER_hh_fec_in!J19/SER_hh_num_in!J19)</f>
        <v>10074.087554856427</v>
      </c>
      <c r="K19" s="101">
        <f>IF(SER_hh_fec_in!K19=0,0,1000000/0.086*SER_hh_fec_in!K19/SER_hh_num_in!K19)</f>
        <v>10148.880591690411</v>
      </c>
      <c r="L19" s="101">
        <f>IF(SER_hh_fec_in!L19=0,0,1000000/0.086*SER_hh_fec_in!L19/SER_hh_num_in!L19)</f>
        <v>9718.2025774457488</v>
      </c>
      <c r="M19" s="101">
        <f>IF(SER_hh_fec_in!M19=0,0,1000000/0.086*SER_hh_fec_in!M19/SER_hh_num_in!M19)</f>
        <v>10387.627404123143</v>
      </c>
      <c r="N19" s="101">
        <f>IF(SER_hh_fec_in!N19=0,0,1000000/0.086*SER_hh_fec_in!N19/SER_hh_num_in!N19)</f>
        <v>10359.623162615777</v>
      </c>
      <c r="O19" s="101">
        <f>IF(SER_hh_fec_in!O19=0,0,1000000/0.086*SER_hh_fec_in!O19/SER_hh_num_in!O19)</f>
        <v>10574.530152563064</v>
      </c>
      <c r="P19" s="101">
        <f>IF(SER_hh_fec_in!P19=0,0,1000000/0.086*SER_hh_fec_in!P19/SER_hh_num_in!P19)</f>
        <v>10799.465488394952</v>
      </c>
      <c r="Q19" s="101">
        <f>IF(SER_hh_fec_in!Q19=0,0,1000000/0.086*SER_hh_fec_in!Q19/SER_hh_num_in!Q19)</f>
        <v>11006.201397249275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11915.126089555741</v>
      </c>
      <c r="D21" s="100">
        <f>IF(SER_hh_fec_in!D21=0,0,1000000/0.086*SER_hh_fec_in!D21/SER_hh_num_in!D21)</f>
        <v>11896.012386596827</v>
      </c>
      <c r="E21" s="100">
        <f>IF(SER_hh_fec_in!E21=0,0,1000000/0.086*SER_hh_fec_in!E21/SER_hh_num_in!E21)</f>
        <v>11902.380090204688</v>
      </c>
      <c r="F21" s="100">
        <f>IF(SER_hh_fec_in!F21=0,0,1000000/0.086*SER_hh_fec_in!F21/SER_hh_num_in!F21)</f>
        <v>11439.531092450772</v>
      </c>
      <c r="G21" s="100">
        <f>IF(SER_hh_fec_in!G21=0,0,1000000/0.086*SER_hh_fec_in!G21/SER_hh_num_in!G21)</f>
        <v>11433.908066060352</v>
      </c>
      <c r="H21" s="100">
        <f>IF(SER_hh_fec_in!H21=0,0,1000000/0.086*SER_hh_fec_in!H21/SER_hh_num_in!H21)</f>
        <v>11363.258730055475</v>
      </c>
      <c r="I21" s="100">
        <f>IF(SER_hh_fec_in!I21=0,0,1000000/0.086*SER_hh_fec_in!I21/SER_hh_num_in!I21)</f>
        <v>11196.996826637369</v>
      </c>
      <c r="J21" s="100">
        <f>IF(SER_hh_fec_in!J21=0,0,1000000/0.086*SER_hh_fec_in!J21/SER_hh_num_in!J21)</f>
        <v>11154.150073267016</v>
      </c>
      <c r="K21" s="100">
        <f>IF(SER_hh_fec_in!K21=0,0,1000000/0.086*SER_hh_fec_in!K21/SER_hh_num_in!K21)</f>
        <v>10947.326388553944</v>
      </c>
      <c r="L21" s="100">
        <f>IF(SER_hh_fec_in!L21=0,0,1000000/0.086*SER_hh_fec_in!L21/SER_hh_num_in!L21)</f>
        <v>11157.357069162148</v>
      </c>
      <c r="M21" s="100">
        <f>IF(SER_hh_fec_in!M21=0,0,1000000/0.086*SER_hh_fec_in!M21/SER_hh_num_in!M21)</f>
        <v>11254.011784001355</v>
      </c>
      <c r="N21" s="100">
        <f>IF(SER_hh_fec_in!N21=0,0,1000000/0.086*SER_hh_fec_in!N21/SER_hh_num_in!N21)</f>
        <v>11420.807935555782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12411.375446049695</v>
      </c>
      <c r="D22" s="100">
        <f>IF(SER_hh_fec_in!D22=0,0,1000000/0.086*SER_hh_fec_in!D22/SER_hh_num_in!D22)</f>
        <v>12318.167442675325</v>
      </c>
      <c r="E22" s="100">
        <f>IF(SER_hh_fec_in!E22=0,0,1000000/0.086*SER_hh_fec_in!E22/SER_hh_num_in!E22)</f>
        <v>12176.688079235977</v>
      </c>
      <c r="F22" s="100">
        <f>IF(SER_hh_fec_in!F22=0,0,1000000/0.086*SER_hh_fec_in!F22/SER_hh_num_in!F22)</f>
        <v>11904.860491876567</v>
      </c>
      <c r="G22" s="100">
        <f>IF(SER_hh_fec_in!G22=0,0,1000000/0.086*SER_hh_fec_in!G22/SER_hh_num_in!G22)</f>
        <v>11875.243908550188</v>
      </c>
      <c r="H22" s="100">
        <f>IF(SER_hh_fec_in!H22=0,0,1000000/0.086*SER_hh_fec_in!H22/SER_hh_num_in!H22)</f>
        <v>11686.908060784835</v>
      </c>
      <c r="I22" s="100">
        <f>IF(SER_hh_fec_in!I22=0,0,1000000/0.086*SER_hh_fec_in!I22/SER_hh_num_in!I22)</f>
        <v>11468.087605653127</v>
      </c>
      <c r="J22" s="100">
        <f>IF(SER_hh_fec_in!J22=0,0,1000000/0.086*SER_hh_fec_in!J22/SER_hh_num_in!J22)</f>
        <v>11383.110292583593</v>
      </c>
      <c r="K22" s="100">
        <f>IF(SER_hh_fec_in!K22=0,0,1000000/0.086*SER_hh_fec_in!K22/SER_hh_num_in!K22)</f>
        <v>10665.048677464263</v>
      </c>
      <c r="L22" s="100">
        <f>IF(SER_hh_fec_in!L22=0,0,1000000/0.086*SER_hh_fec_in!L22/SER_hh_num_in!L22)</f>
        <v>11377.902056380377</v>
      </c>
      <c r="M22" s="100">
        <f>IF(SER_hh_fec_in!M22=0,0,1000000/0.086*SER_hh_fec_in!M22/SER_hh_num_in!M22)</f>
        <v>11481.566308486495</v>
      </c>
      <c r="N22" s="100">
        <f>IF(SER_hh_fec_in!N22=0,0,1000000/0.086*SER_hh_fec_in!N22/SER_hh_num_in!N22)</f>
        <v>11679.066776932355</v>
      </c>
      <c r="O22" s="100">
        <f>IF(SER_hh_fec_in!O22=0,0,1000000/0.086*SER_hh_fec_in!O22/SER_hh_num_in!O22)</f>
        <v>11874.205080766074</v>
      </c>
      <c r="P22" s="100">
        <f>IF(SER_hh_fec_in!P22=0,0,1000000/0.086*SER_hh_fec_in!P22/SER_hh_num_in!P22)</f>
        <v>11992.656870664316</v>
      </c>
      <c r="Q22" s="100">
        <f>IF(SER_hh_fec_in!Q22=0,0,1000000/0.086*SER_hh_fec_in!Q22/SER_hh_num_in!Q22)</f>
        <v>12167.051210844582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11591.185636042746</v>
      </c>
      <c r="D23" s="100">
        <f>IF(SER_hh_fec_in!D23=0,0,1000000/0.086*SER_hh_fec_in!D23/SER_hh_num_in!D23)</f>
        <v>11515.314722085441</v>
      </c>
      <c r="E23" s="100">
        <f>IF(SER_hh_fec_in!E23=0,0,1000000/0.086*SER_hh_fec_in!E23/SER_hh_num_in!E23)</f>
        <v>11483.873976148585</v>
      </c>
      <c r="F23" s="100">
        <f>IF(SER_hh_fec_in!F23=0,0,1000000/0.086*SER_hh_fec_in!F23/SER_hh_num_in!F23)</f>
        <v>11127.93603064413</v>
      </c>
      <c r="G23" s="100">
        <f>IF(SER_hh_fec_in!G23=0,0,1000000/0.086*SER_hh_fec_in!G23/SER_hh_num_in!G23)</f>
        <v>11112.734968784018</v>
      </c>
      <c r="H23" s="100">
        <f>IF(SER_hh_fec_in!H23=0,0,1000000/0.086*SER_hh_fec_in!H23/SER_hh_num_in!H23)</f>
        <v>0</v>
      </c>
      <c r="I23" s="100">
        <f>IF(SER_hh_fec_in!I23=0,0,1000000/0.086*SER_hh_fec_in!I23/SER_hh_num_in!I23)</f>
        <v>10783.294520415406</v>
      </c>
      <c r="J23" s="100">
        <f>IF(SER_hh_fec_in!J23=0,0,1000000/0.086*SER_hh_fec_in!J23/SER_hh_num_in!J23)</f>
        <v>10600.947931848455</v>
      </c>
      <c r="K23" s="100">
        <f>IF(SER_hh_fec_in!K23=0,0,1000000/0.086*SER_hh_fec_in!K23/SER_hh_num_in!K23)</f>
        <v>10349.514439977436</v>
      </c>
      <c r="L23" s="100">
        <f>IF(SER_hh_fec_in!L23=0,0,1000000/0.086*SER_hh_fec_in!L23/SER_hh_num_in!L23)</f>
        <v>10717.780320766653</v>
      </c>
      <c r="M23" s="100">
        <f>IF(SER_hh_fec_in!M23=0,0,1000000/0.086*SER_hh_fec_in!M23/SER_hh_num_in!M23)</f>
        <v>10800.816168061207</v>
      </c>
      <c r="N23" s="100">
        <f>IF(SER_hh_fec_in!N23=0,0,1000000/0.086*SER_hh_fec_in!N23/SER_hh_num_in!N23)</f>
        <v>10983.94733021944</v>
      </c>
      <c r="O23" s="100">
        <f>IF(SER_hh_fec_in!O23=0,0,1000000/0.086*SER_hh_fec_in!O23/SER_hh_num_in!O23)</f>
        <v>11163.983262182473</v>
      </c>
      <c r="P23" s="100">
        <f>IF(SER_hh_fec_in!P23=0,0,1000000/0.086*SER_hh_fec_in!P23/SER_hh_num_in!P23)</f>
        <v>11264.394198483062</v>
      </c>
      <c r="Q23" s="100">
        <f>IF(SER_hh_fec_in!Q23=0,0,1000000/0.086*SER_hh_fec_in!Q23/SER_hh_num_in!Q23)</f>
        <v>11400.216243371886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9113.8285605894707</v>
      </c>
      <c r="D25" s="100">
        <f>IF(SER_hh_fec_in!D25=0,0,1000000/0.086*SER_hh_fec_in!D25/SER_hh_num_in!D25)</f>
        <v>9043.8062392740667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8630.645878854677</v>
      </c>
      <c r="G25" s="100">
        <f>IF(SER_hh_fec_in!G25=0,0,1000000/0.086*SER_hh_fec_in!G25/SER_hh_num_in!G25)</f>
        <v>8605.0447150594027</v>
      </c>
      <c r="H25" s="100">
        <f>IF(SER_hh_fec_in!H25=0,0,1000000/0.086*SER_hh_fec_in!H25/SER_hh_num_in!H25)</f>
        <v>8569.1125190790044</v>
      </c>
      <c r="I25" s="100">
        <f>IF(SER_hh_fec_in!I25=0,0,1000000/0.086*SER_hh_fec_in!I25/SER_hh_num_in!I25)</f>
        <v>8560.9007616941853</v>
      </c>
      <c r="J25" s="100">
        <f>IF(SER_hh_fec_in!J25=0,0,1000000/0.086*SER_hh_fec_in!J25/SER_hh_num_in!J25)</f>
        <v>8563.1561450034824</v>
      </c>
      <c r="K25" s="100">
        <f>IF(SER_hh_fec_in!K25=0,0,1000000/0.086*SER_hh_fec_in!K25/SER_hh_num_in!K25)</f>
        <v>8249.8993547197042</v>
      </c>
      <c r="L25" s="100">
        <f>IF(SER_hh_fec_in!L25=0,0,1000000/0.086*SER_hh_fec_in!L25/SER_hh_num_in!L25)</f>
        <v>8505.9020137000844</v>
      </c>
      <c r="M25" s="100">
        <f>IF(SER_hh_fec_in!M25=0,0,1000000/0.086*SER_hh_fec_in!M25/SER_hh_num_in!M25)</f>
        <v>10317.551334466902</v>
      </c>
      <c r="N25" s="100">
        <f>IF(SER_hh_fec_in!N25=0,0,1000000/0.086*SER_hh_fec_in!N25/SER_hh_num_in!N25)</f>
        <v>0</v>
      </c>
      <c r="O25" s="100">
        <f>IF(SER_hh_fec_in!O25=0,0,1000000/0.086*SER_hh_fec_in!O25/SER_hh_num_in!O25)</f>
        <v>9011.7246243694499</v>
      </c>
      <c r="P25" s="100">
        <f>IF(SER_hh_fec_in!P25=0,0,1000000/0.086*SER_hh_fec_in!P25/SER_hh_num_in!P25)</f>
        <v>9069.1373866286285</v>
      </c>
      <c r="Q25" s="100">
        <f>IF(SER_hh_fec_in!Q25=0,0,1000000/0.086*SER_hh_fec_in!Q25/SER_hh_num_in!Q25)</f>
        <v>9170.3597789981468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9447.2741657885908</v>
      </c>
      <c r="D26" s="22">
        <f>IF(SER_hh_fec_in!D26=0,0,1000000/0.086*SER_hh_fec_in!D26/SER_hh_num_in!D26)</f>
        <v>9438.0893896667112</v>
      </c>
      <c r="E26" s="22">
        <f>IF(SER_hh_fec_in!E26=0,0,1000000/0.086*SER_hh_fec_in!E26/SER_hh_num_in!E26)</f>
        <v>9493.8869094260572</v>
      </c>
      <c r="F26" s="22">
        <f>IF(SER_hh_fec_in!F26=0,0,1000000/0.086*SER_hh_fec_in!F26/SER_hh_num_in!F26)</f>
        <v>0</v>
      </c>
      <c r="G26" s="22">
        <f>IF(SER_hh_fec_in!G26=0,0,1000000/0.086*SER_hh_fec_in!G26/SER_hh_num_in!G26)</f>
        <v>8991.3934868954238</v>
      </c>
      <c r="H26" s="22">
        <f>IF(SER_hh_fec_in!H26=0,0,1000000/0.086*SER_hh_fec_in!H26/SER_hh_num_in!H26)</f>
        <v>9192.6311682769665</v>
      </c>
      <c r="I26" s="22">
        <f>IF(SER_hh_fec_in!I26=0,0,1000000/0.086*SER_hh_fec_in!I26/SER_hh_num_in!I26)</f>
        <v>9055.5770446258884</v>
      </c>
      <c r="J26" s="22">
        <f>IF(SER_hh_fec_in!J26=0,0,1000000/0.086*SER_hh_fec_in!J26/SER_hh_num_in!J26)</f>
        <v>8997.0650371518714</v>
      </c>
      <c r="K26" s="22">
        <f>IF(SER_hh_fec_in!K26=0,0,1000000/0.086*SER_hh_fec_in!K26/SER_hh_num_in!K26)</f>
        <v>8614.9182066436206</v>
      </c>
      <c r="L26" s="22">
        <f>IF(SER_hh_fec_in!L26=0,0,1000000/0.086*SER_hh_fec_in!L26/SER_hh_num_in!L26)</f>
        <v>8941.707187298698</v>
      </c>
      <c r="M26" s="22">
        <f>IF(SER_hh_fec_in!M26=0,0,1000000/0.086*SER_hh_fec_in!M26/SER_hh_num_in!M26)</f>
        <v>8845.1736708194858</v>
      </c>
      <c r="N26" s="22">
        <f>IF(SER_hh_fec_in!N26=0,0,1000000/0.086*SER_hh_fec_in!N26/SER_hh_num_in!N26)</f>
        <v>9254.6395353048756</v>
      </c>
      <c r="O26" s="22">
        <f>IF(SER_hh_fec_in!O26=0,0,1000000/0.086*SER_hh_fec_in!O26/SER_hh_num_in!O26)</f>
        <v>9229.7115110368522</v>
      </c>
      <c r="P26" s="22">
        <f>IF(SER_hh_fec_in!P26=0,0,1000000/0.086*SER_hh_fec_in!P26/SER_hh_num_in!P26)</f>
        <v>9383.5866710888222</v>
      </c>
      <c r="Q26" s="22">
        <f>IF(SER_hh_fec_in!Q26=0,0,1000000/0.086*SER_hh_fec_in!Q26/SER_hh_num_in!Q26)</f>
        <v>9631.4648405385069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9.9502101220729031</v>
      </c>
      <c r="D27" s="116">
        <f>IF(SER_hh_fec_in!D27=0,0,1000000/0.086*SER_hh_fec_in!D27/SER_hh_num_in!D19)</f>
        <v>8.4442038212962309</v>
      </c>
      <c r="E27" s="116">
        <f>IF(SER_hh_fec_in!E27=0,0,1000000/0.086*SER_hh_fec_in!E27/SER_hh_num_in!E19)</f>
        <v>12.462979309796113</v>
      </c>
      <c r="F27" s="116">
        <f>IF(SER_hh_fec_in!F27=0,0,1000000/0.086*SER_hh_fec_in!F27/SER_hh_num_in!F19)</f>
        <v>13.017811799567435</v>
      </c>
      <c r="G27" s="116">
        <f>IF(SER_hh_fec_in!G27=0,0,1000000/0.086*SER_hh_fec_in!G27/SER_hh_num_in!G19)</f>
        <v>13.510702043985329</v>
      </c>
      <c r="H27" s="116">
        <f>IF(SER_hh_fec_in!H27=0,0,1000000/0.086*SER_hh_fec_in!H27/SER_hh_num_in!H19)</f>
        <v>13.281971540796127</v>
      </c>
      <c r="I27" s="116">
        <f>IF(SER_hh_fec_in!I27=0,0,1000000/0.086*SER_hh_fec_in!I27/SER_hh_num_in!I19)</f>
        <v>48.425973738756127</v>
      </c>
      <c r="J27" s="116">
        <f>IF(SER_hh_fec_in!J27=0,0,1000000/0.086*SER_hh_fec_in!J27/SER_hh_num_in!J19)</f>
        <v>105.2534056355035</v>
      </c>
      <c r="K27" s="116">
        <f>IF(SER_hh_fec_in!K27=0,0,1000000/0.086*SER_hh_fec_in!K27/SER_hh_num_in!K19)</f>
        <v>243.19169824874393</v>
      </c>
      <c r="L27" s="116">
        <f>IF(SER_hh_fec_in!L27=0,0,1000000/0.086*SER_hh_fec_in!L27/SER_hh_num_in!L19)</f>
        <v>13.530753518876843</v>
      </c>
      <c r="M27" s="116">
        <f>IF(SER_hh_fec_in!M27=0,0,1000000/0.086*SER_hh_fec_in!M27/SER_hh_num_in!M19)</f>
        <v>10.120761507873043</v>
      </c>
      <c r="N27" s="116">
        <f>IF(SER_hh_fec_in!N27=0,0,1000000/0.086*SER_hh_fec_in!N27/SER_hh_num_in!N19)</f>
        <v>16.542628030757953</v>
      </c>
      <c r="O27" s="116">
        <f>IF(SER_hh_fec_in!O27=0,0,1000000/0.086*SER_hh_fec_in!O27/SER_hh_num_in!O19)</f>
        <v>13.125171146585068</v>
      </c>
      <c r="P27" s="116">
        <f>IF(SER_hh_fec_in!P27=0,0,1000000/0.086*SER_hh_fec_in!P27/SER_hh_num_in!P19)</f>
        <v>9.1497443901917421</v>
      </c>
      <c r="Q27" s="116">
        <f>IF(SER_hh_fec_in!Q27=0,0,1000000/0.086*SER_hh_fec_in!Q27/SER_hh_num_in!Q19)</f>
        <v>14.418841193965745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1988.2942077089644</v>
      </c>
      <c r="D28" s="117">
        <f>IF(SER_hh_fec_in!D27=0,0,1000000/0.086*SER_hh_fec_in!D27/SER_hh_num_in!D27)</f>
        <v>1900.1496605840205</v>
      </c>
      <c r="E28" s="117">
        <f>IF(SER_hh_fec_in!E27=0,0,1000000/0.086*SER_hh_fec_in!E27/SER_hh_num_in!E27)</f>
        <v>2816.5211363121589</v>
      </c>
      <c r="F28" s="117">
        <f>IF(SER_hh_fec_in!F27=0,0,1000000/0.086*SER_hh_fec_in!F27/SER_hh_num_in!F27)</f>
        <v>2641.8297807759882</v>
      </c>
      <c r="G28" s="117">
        <f>IF(SER_hh_fec_in!G27=0,0,1000000/0.086*SER_hh_fec_in!G27/SER_hh_num_in!G27)</f>
        <v>2421.2780612408128</v>
      </c>
      <c r="H28" s="117">
        <f>IF(SER_hh_fec_in!H27=0,0,1000000/0.086*SER_hh_fec_in!H27/SER_hh_num_in!H27)</f>
        <v>2831.3274286447822</v>
      </c>
      <c r="I28" s="117">
        <f>IF(SER_hh_fec_in!I27=0,0,1000000/0.086*SER_hh_fec_in!I27/SER_hh_num_in!I27)</f>
        <v>2846.675033988512</v>
      </c>
      <c r="J28" s="117">
        <f>IF(SER_hh_fec_in!J27=0,0,1000000/0.086*SER_hh_fec_in!J27/SER_hh_num_in!J27)</f>
        <v>2811.4762497405845</v>
      </c>
      <c r="K28" s="117">
        <f>IF(SER_hh_fec_in!K27=0,0,1000000/0.086*SER_hh_fec_in!K27/SER_hh_num_in!K27)</f>
        <v>4430.1400857547314</v>
      </c>
      <c r="L28" s="117">
        <f>IF(SER_hh_fec_in!L27=0,0,1000000/0.086*SER_hh_fec_in!L27/SER_hh_num_in!L27)</f>
        <v>2544.2976055368745</v>
      </c>
      <c r="M28" s="117">
        <f>IF(SER_hh_fec_in!M27=0,0,1000000/0.086*SER_hh_fec_in!M27/SER_hh_num_in!M27)</f>
        <v>3153.4233526473358</v>
      </c>
      <c r="N28" s="117">
        <f>IF(SER_hh_fec_in!N27=0,0,1000000/0.086*SER_hh_fec_in!N27/SER_hh_num_in!N27)</f>
        <v>2281.4655744798551</v>
      </c>
      <c r="O28" s="117">
        <f>IF(SER_hh_fec_in!O27=0,0,1000000/0.086*SER_hh_fec_in!O27/SER_hh_num_in!O27)</f>
        <v>2091.6623695184053</v>
      </c>
      <c r="P28" s="117">
        <f>IF(SER_hh_fec_in!P27=0,0,1000000/0.086*SER_hh_fec_in!P27/SER_hh_num_in!P27)</f>
        <v>2214.4584936924534</v>
      </c>
      <c r="Q28" s="117">
        <f>IF(SER_hh_fec_in!Q27=0,0,1000000/0.086*SER_hh_fec_in!Q27/SER_hh_num_in!Q27)</f>
        <v>2312.4947054429422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11028.275695387014</v>
      </c>
      <c r="D29" s="101">
        <f>IF(SER_hh_fec_in!D29=0,0,1000000/0.086*SER_hh_fec_in!D29/SER_hh_num_in!D29)</f>
        <v>9404.3065070354896</v>
      </c>
      <c r="E29" s="101">
        <f>IF(SER_hh_fec_in!E29=0,0,1000000/0.086*SER_hh_fec_in!E29/SER_hh_num_in!E29)</f>
        <v>10120.011676341435</v>
      </c>
      <c r="F29" s="101">
        <f>IF(SER_hh_fec_in!F29=0,0,1000000/0.086*SER_hh_fec_in!F29/SER_hh_num_in!F29)</f>
        <v>10350.181543048053</v>
      </c>
      <c r="G29" s="101">
        <f>IF(SER_hh_fec_in!G29=0,0,1000000/0.086*SER_hh_fec_in!G29/SER_hh_num_in!G29)</f>
        <v>9707.939499635937</v>
      </c>
      <c r="H29" s="101">
        <f>IF(SER_hh_fec_in!H29=0,0,1000000/0.086*SER_hh_fec_in!H29/SER_hh_num_in!H29)</f>
        <v>9327.7412206692152</v>
      </c>
      <c r="I29" s="101">
        <f>IF(SER_hh_fec_in!I29=0,0,1000000/0.086*SER_hh_fec_in!I29/SER_hh_num_in!I29)</f>
        <v>9099.0022675462151</v>
      </c>
      <c r="J29" s="101">
        <f>IF(SER_hh_fec_in!J29=0,0,1000000/0.086*SER_hh_fec_in!J29/SER_hh_num_in!J29)</f>
        <v>12209.083145163237</v>
      </c>
      <c r="K29" s="101">
        <f>IF(SER_hh_fec_in!K29=0,0,1000000/0.086*SER_hh_fec_in!K29/SER_hh_num_in!K29)</f>
        <v>11845.190234606787</v>
      </c>
      <c r="L29" s="101">
        <f>IF(SER_hh_fec_in!L29=0,0,1000000/0.086*SER_hh_fec_in!L29/SER_hh_num_in!L29)</f>
        <v>11322.689648686026</v>
      </c>
      <c r="M29" s="101">
        <f>IF(SER_hh_fec_in!M29=0,0,1000000/0.086*SER_hh_fec_in!M29/SER_hh_num_in!M29)</f>
        <v>9523.1437162427046</v>
      </c>
      <c r="N29" s="101">
        <f>IF(SER_hh_fec_in!N29=0,0,1000000/0.086*SER_hh_fec_in!N29/SER_hh_num_in!N29)</f>
        <v>9939.2030848938757</v>
      </c>
      <c r="O29" s="101">
        <f>IF(SER_hh_fec_in!O29=0,0,1000000/0.086*SER_hh_fec_in!O29/SER_hh_num_in!O29)</f>
        <v>11645.538297227104</v>
      </c>
      <c r="P29" s="101">
        <f>IF(SER_hh_fec_in!P29=0,0,1000000/0.086*SER_hh_fec_in!P29/SER_hh_num_in!P29)</f>
        <v>9466.6093047730883</v>
      </c>
      <c r="Q29" s="101">
        <f>IF(SER_hh_fec_in!Q29=0,0,1000000/0.086*SER_hh_fec_in!Q29/SER_hh_num_in!Q29)</f>
        <v>10405.239239805331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12330.142573717712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12144.159687341837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12276.162138117148</v>
      </c>
      <c r="J30" s="100">
        <f>IF(SER_hh_fec_in!J30=0,0,1000000/0.086*SER_hh_fec_in!J30/SER_hh_num_in!J30)</f>
        <v>12513.353110658212</v>
      </c>
      <c r="K30" s="100">
        <f>IF(SER_hh_fec_in!K30=0,0,1000000/0.086*SER_hh_fec_in!K30/SER_hh_num_in!K30)</f>
        <v>12537.779537455384</v>
      </c>
      <c r="L30" s="100">
        <f>IF(SER_hh_fec_in!L30=0,0,1000000/0.086*SER_hh_fec_in!L30/SER_hh_num_in!L30)</f>
        <v>18508.214449794945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14036.415367807886</v>
      </c>
      <c r="Q30" s="100">
        <f>IF(SER_hh_fec_in!Q30=0,0,1000000/0.086*SER_hh_fec_in!Q30/SER_hh_num_in!Q30)</f>
        <v>12838.374636620541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11469.100801730889</v>
      </c>
      <c r="D31" s="100">
        <f>IF(SER_hh_fec_in!D31=0,0,1000000/0.086*SER_hh_fec_in!D31/SER_hh_num_in!D31)</f>
        <v>11402.972602693384</v>
      </c>
      <c r="E31" s="100">
        <f>IF(SER_hh_fec_in!E31=0,0,1000000/0.086*SER_hh_fec_in!E31/SER_hh_num_in!E31)</f>
        <v>11392.55018342688</v>
      </c>
      <c r="F31" s="100">
        <f>IF(SER_hh_fec_in!F31=0,0,1000000/0.086*SER_hh_fec_in!F31/SER_hh_num_in!F31)</f>
        <v>11359.877075998962</v>
      </c>
      <c r="G31" s="100">
        <f>IF(SER_hh_fec_in!G31=0,0,1000000/0.086*SER_hh_fec_in!G31/SER_hh_num_in!G31)</f>
        <v>11320.718319699557</v>
      </c>
      <c r="H31" s="100">
        <f>IF(SER_hh_fec_in!H31=0,0,1000000/0.086*SER_hh_fec_in!H31/SER_hh_num_in!H31)</f>
        <v>11191.430120218251</v>
      </c>
      <c r="I31" s="100">
        <f>IF(SER_hh_fec_in!I31=0,0,1000000/0.086*SER_hh_fec_in!I31/SER_hh_num_in!I31)</f>
        <v>0</v>
      </c>
      <c r="J31" s="100">
        <f>IF(SER_hh_fec_in!J31=0,0,1000000/0.086*SER_hh_fec_in!J31/SER_hh_num_in!J31)</f>
        <v>11194.429518590054</v>
      </c>
      <c r="K31" s="100">
        <f>IF(SER_hh_fec_in!K31=0,0,1000000/0.086*SER_hh_fec_in!K31/SER_hh_num_in!K31)</f>
        <v>11201.384665658263</v>
      </c>
      <c r="L31" s="100">
        <f>IF(SER_hh_fec_in!L31=0,0,1000000/0.086*SER_hh_fec_in!L31/SER_hh_num_in!L31)</f>
        <v>11227.820422007255</v>
      </c>
      <c r="M31" s="100">
        <f>IF(SER_hh_fec_in!M31=0,0,1000000/0.086*SER_hh_fec_in!M31/SER_hh_num_in!M31)</f>
        <v>11383.232895672198</v>
      </c>
      <c r="N31" s="100">
        <f>IF(SER_hh_fec_in!N31=0,0,1000000/0.086*SER_hh_fec_in!N31/SER_hh_num_in!N31)</f>
        <v>11526.436051461658</v>
      </c>
      <c r="O31" s="100">
        <f>IF(SER_hh_fec_in!O31=0,0,1000000/0.086*SER_hh_fec_in!O31/SER_hh_num_in!O31)</f>
        <v>11645.538297227104</v>
      </c>
      <c r="P31" s="100">
        <f>IF(SER_hh_fec_in!P31=0,0,1000000/0.086*SER_hh_fec_in!P31/SER_hh_num_in!P31)</f>
        <v>11772.815971737333</v>
      </c>
      <c r="Q31" s="100">
        <f>IF(SER_hh_fec_in!Q31=0,0,1000000/0.086*SER_hh_fec_in!Q31/SER_hh_num_in!Q31)</f>
        <v>11924.329931979812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16476.742478541073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8406.4284632668623</v>
      </c>
      <c r="D33" s="18">
        <f>IF(SER_hh_fec_in!D33=0,0,1000000/0.086*SER_hh_fec_in!D33/SER_hh_num_in!D33)</f>
        <v>8437.2728526650681</v>
      </c>
      <c r="E33" s="18">
        <f>IF(SER_hh_fec_in!E33=0,0,1000000/0.086*SER_hh_fec_in!E33/SER_hh_num_in!E33)</f>
        <v>8563.1638570295308</v>
      </c>
      <c r="F33" s="18">
        <f>IF(SER_hh_fec_in!F33=0,0,1000000/0.086*SER_hh_fec_in!F33/SER_hh_num_in!F33)</f>
        <v>8404.8162590287811</v>
      </c>
      <c r="G33" s="18">
        <f>IF(SER_hh_fec_in!G33=0,0,1000000/0.086*SER_hh_fec_in!G33/SER_hh_num_in!G33)</f>
        <v>8374.0066541985761</v>
      </c>
      <c r="H33" s="18">
        <f>IF(SER_hh_fec_in!H33=0,0,1000000/0.086*SER_hh_fec_in!H33/SER_hh_num_in!H33)</f>
        <v>8309.1011919717021</v>
      </c>
      <c r="I33" s="18">
        <f>IF(SER_hh_fec_in!I33=0,0,1000000/0.086*SER_hh_fec_in!I33/SER_hh_num_in!I33)</f>
        <v>8406.7745898179601</v>
      </c>
      <c r="J33" s="18">
        <f>IF(SER_hh_fec_in!J33=0,0,1000000/0.086*SER_hh_fec_in!J33/SER_hh_num_in!J33)</f>
        <v>0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7065.3653480194189</v>
      </c>
      <c r="M33" s="18">
        <f>IF(SER_hh_fec_in!M33=0,0,1000000/0.086*SER_hh_fec_in!M33/SER_hh_num_in!M33)</f>
        <v>8366.2716590983036</v>
      </c>
      <c r="N33" s="18">
        <f>IF(SER_hh_fec_in!N33=0,0,1000000/0.086*SER_hh_fec_in!N33/SER_hh_num_in!N33)</f>
        <v>8428.1231802380371</v>
      </c>
      <c r="O33" s="18">
        <f>IF(SER_hh_fec_in!O33=0,0,1000000/0.086*SER_hh_fec_in!O33/SER_hh_num_in!O33)</f>
        <v>0</v>
      </c>
      <c r="P33" s="18">
        <f>IF(SER_hh_fec_in!P33=0,0,1000000/0.086*SER_hh_fec_in!P33/SER_hh_num_in!P33)</f>
        <v>8603.1029941131656</v>
      </c>
      <c r="Q33" s="18">
        <f>IF(SER_hh_fec_in!Q33=0,0,1000000/0.086*SER_hh_fec_in!Q33/SER_hh_num_in!Q33)</f>
        <v>8951.7201104674095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74261.418145301723</v>
      </c>
      <c r="D3" s="106">
        <f>IF(SER_hh_tes_in!D3=0,0,1000000/0.086*SER_hh_tes_in!D3/SER_hh_num_in!D3)</f>
        <v>71935.204550244816</v>
      </c>
      <c r="E3" s="106">
        <f>IF(SER_hh_tes_in!E3=0,0,1000000/0.086*SER_hh_tes_in!E3/SER_hh_num_in!E3)</f>
        <v>78432.147545395608</v>
      </c>
      <c r="F3" s="106">
        <f>IF(SER_hh_tes_in!F3=0,0,1000000/0.086*SER_hh_tes_in!F3/SER_hh_num_in!F3)</f>
        <v>79434.444185059503</v>
      </c>
      <c r="G3" s="106">
        <f>IF(SER_hh_tes_in!G3=0,0,1000000/0.086*SER_hh_tes_in!G3/SER_hh_num_in!G3)</f>
        <v>80660.624939499728</v>
      </c>
      <c r="H3" s="106">
        <f>IF(SER_hh_tes_in!H3=0,0,1000000/0.086*SER_hh_tes_in!H3/SER_hh_num_in!H3)</f>
        <v>84280.875080861108</v>
      </c>
      <c r="I3" s="106">
        <f>IF(SER_hh_tes_in!I3=0,0,1000000/0.086*SER_hh_tes_in!I3/SER_hh_num_in!I3)</f>
        <v>74783.750801520175</v>
      </c>
      <c r="J3" s="106">
        <f>IF(SER_hh_tes_in!J3=0,0,1000000/0.086*SER_hh_tes_in!J3/SER_hh_num_in!J3)</f>
        <v>91222.512956877748</v>
      </c>
      <c r="K3" s="106">
        <f>IF(SER_hh_tes_in!K3=0,0,1000000/0.086*SER_hh_tes_in!K3/SER_hh_num_in!K3)</f>
        <v>91929.892845785536</v>
      </c>
      <c r="L3" s="106">
        <f>IF(SER_hh_tes_in!L3=0,0,1000000/0.086*SER_hh_tes_in!L3/SER_hh_num_in!L3)</f>
        <v>97963.992692236046</v>
      </c>
      <c r="M3" s="106">
        <f>IF(SER_hh_tes_in!M3=0,0,1000000/0.086*SER_hh_tes_in!M3/SER_hh_num_in!M3)</f>
        <v>78693.752398739642</v>
      </c>
      <c r="N3" s="106">
        <f>IF(SER_hh_tes_in!N3=0,0,1000000/0.086*SER_hh_tes_in!N3/SER_hh_num_in!N3)</f>
        <v>78355.315023985779</v>
      </c>
      <c r="O3" s="106">
        <f>IF(SER_hh_tes_in!O3=0,0,1000000/0.086*SER_hh_tes_in!O3/SER_hh_num_in!O3)</f>
        <v>86772.02741217539</v>
      </c>
      <c r="P3" s="106">
        <f>IF(SER_hh_tes_in!P3=0,0,1000000/0.086*SER_hh_tes_in!P3/SER_hh_num_in!P3)</f>
        <v>79600.468912465338</v>
      </c>
      <c r="Q3" s="106">
        <f>IF(SER_hh_tes_in!Q3=0,0,1000000/0.086*SER_hh_tes_in!Q3/SER_hh_num_in!Q3)</f>
        <v>88708.655703142082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53704.269103321094</v>
      </c>
      <c r="D4" s="101">
        <f>IF(SER_hh_tes_in!D4=0,0,1000000/0.086*SER_hh_tes_in!D4/SER_hh_num_in!D4)</f>
        <v>52689.011932127149</v>
      </c>
      <c r="E4" s="101">
        <f>IF(SER_hh_tes_in!E4=0,0,1000000/0.086*SER_hh_tes_in!E4/SER_hh_num_in!E4)</f>
        <v>56680.639156735102</v>
      </c>
      <c r="F4" s="101">
        <f>IF(SER_hh_tes_in!F4=0,0,1000000/0.086*SER_hh_tes_in!F4/SER_hh_num_in!F4)</f>
        <v>58115.195973106209</v>
      </c>
      <c r="G4" s="101">
        <f>IF(SER_hh_tes_in!G4=0,0,1000000/0.086*SER_hh_tes_in!G4/SER_hh_num_in!G4)</f>
        <v>56581.891787103406</v>
      </c>
      <c r="H4" s="101">
        <f>IF(SER_hh_tes_in!H4=0,0,1000000/0.086*SER_hh_tes_in!H4/SER_hh_num_in!H4)</f>
        <v>60061.549161776682</v>
      </c>
      <c r="I4" s="101">
        <f>IF(SER_hh_tes_in!I4=0,0,1000000/0.086*SER_hh_tes_in!I4/SER_hh_num_in!I4)</f>
        <v>48623.614985356136</v>
      </c>
      <c r="J4" s="101">
        <f>IF(SER_hh_tes_in!J4=0,0,1000000/0.086*SER_hh_tes_in!J4/SER_hh_num_in!J4)</f>
        <v>65487.33064005409</v>
      </c>
      <c r="K4" s="101">
        <f>IF(SER_hh_tes_in!K4=0,0,1000000/0.086*SER_hh_tes_in!K4/SER_hh_num_in!K4)</f>
        <v>64591.7024353421</v>
      </c>
      <c r="L4" s="101">
        <f>IF(SER_hh_tes_in!L4=0,0,1000000/0.086*SER_hh_tes_in!L4/SER_hh_num_in!L4)</f>
        <v>71937.882434477593</v>
      </c>
      <c r="M4" s="101">
        <f>IF(SER_hh_tes_in!M4=0,0,1000000/0.086*SER_hh_tes_in!M4/SER_hh_num_in!M4)</f>
        <v>59113.087444457742</v>
      </c>
      <c r="N4" s="101">
        <f>IF(SER_hh_tes_in!N4=0,0,1000000/0.086*SER_hh_tes_in!N4/SER_hh_num_in!N4)</f>
        <v>62918.936214757538</v>
      </c>
      <c r="O4" s="101">
        <f>IF(SER_hh_tes_in!O4=0,0,1000000/0.086*SER_hh_tes_in!O4/SER_hh_num_in!O4)</f>
        <v>71087.079727180491</v>
      </c>
      <c r="P4" s="101">
        <f>IF(SER_hh_tes_in!P4=0,0,1000000/0.086*SER_hh_tes_in!P4/SER_hh_num_in!P4)</f>
        <v>59108.530837287923</v>
      </c>
      <c r="Q4" s="101">
        <f>IF(SER_hh_tes_in!Q4=0,0,1000000/0.086*SER_hh_tes_in!Q4/SER_hh_num_in!Q4)</f>
        <v>66123.254427566237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51606.261135884539</v>
      </c>
      <c r="D7" s="100">
        <f>IF(SER_hh_tes_in!D7=0,0,1000000/0.086*SER_hh_tes_in!D7/SER_hh_num_in!D7)</f>
        <v>51627.133588144497</v>
      </c>
      <c r="E7" s="100">
        <f>IF(SER_hh_tes_in!E7=0,0,1000000/0.086*SER_hh_tes_in!E7/SER_hh_num_in!E7)</f>
        <v>56052.038155731672</v>
      </c>
      <c r="F7" s="100">
        <f>IF(SER_hh_tes_in!F7=0,0,1000000/0.086*SER_hh_tes_in!F7/SER_hh_num_in!F7)</f>
        <v>55499.368078246298</v>
      </c>
      <c r="G7" s="100">
        <f>IF(SER_hh_tes_in!G7=0,0,1000000/0.086*SER_hh_tes_in!G7/SER_hh_num_in!G7)</f>
        <v>54565.332731913608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47002.350211029443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68058.95095004735</v>
      </c>
      <c r="M7" s="100">
        <f>IF(SER_hh_tes_in!M7=0,0,1000000/0.086*SER_hh_tes_in!M7/SER_hh_num_in!M7)</f>
        <v>54931.066039529709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57435.199738946169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53301.725950296204</v>
      </c>
      <c r="D8" s="100">
        <f>IF(SER_hh_tes_in!D8=0,0,1000000/0.086*SER_hh_tes_in!D8/SER_hh_num_in!D8)</f>
        <v>51992.135626234209</v>
      </c>
      <c r="E8" s="100">
        <f>IF(SER_hh_tes_in!E8=0,0,1000000/0.086*SER_hh_tes_in!E8/SER_hh_num_in!E8)</f>
        <v>55481.250604616514</v>
      </c>
      <c r="F8" s="100">
        <f>IF(SER_hh_tes_in!F8=0,0,1000000/0.086*SER_hh_tes_in!F8/SER_hh_num_in!F8)</f>
        <v>57012.288952953772</v>
      </c>
      <c r="G8" s="100">
        <f>IF(SER_hh_tes_in!G8=0,0,1000000/0.086*SER_hh_tes_in!G8/SER_hh_num_in!G8)</f>
        <v>55216.105230649344</v>
      </c>
      <c r="H8" s="100">
        <f>IF(SER_hh_tes_in!H8=0,0,1000000/0.086*SER_hh_tes_in!H8/SER_hh_num_in!H8)</f>
        <v>57589.612705789208</v>
      </c>
      <c r="I8" s="100">
        <f>IF(SER_hh_tes_in!I8=0,0,1000000/0.086*SER_hh_tes_in!I8/SER_hh_num_in!I8)</f>
        <v>47155.458855205165</v>
      </c>
      <c r="J8" s="100">
        <f>IF(SER_hh_tes_in!J8=0,0,1000000/0.086*SER_hh_tes_in!J8/SER_hh_num_in!J8)</f>
        <v>63131.758871453014</v>
      </c>
      <c r="K8" s="100">
        <f>IF(SER_hh_tes_in!K8=0,0,1000000/0.086*SER_hh_tes_in!K8/SER_hh_num_in!K8)</f>
        <v>61874.897964800373</v>
      </c>
      <c r="L8" s="100">
        <f>IF(SER_hh_tes_in!L8=0,0,1000000/0.086*SER_hh_tes_in!L8/SER_hh_num_in!L8)</f>
        <v>68887.005221069339</v>
      </c>
      <c r="M8" s="100">
        <f>IF(SER_hh_tes_in!M8=0,0,1000000/0.086*SER_hh_tes_in!M8/SER_hh_num_in!M8)</f>
        <v>55954.882481258785</v>
      </c>
      <c r="N8" s="100">
        <f>IF(SER_hh_tes_in!N8=0,0,1000000/0.086*SER_hh_tes_in!N8/SER_hh_num_in!N8)</f>
        <v>57728.836419822124</v>
      </c>
      <c r="O8" s="100">
        <f>IF(SER_hh_tes_in!O8=0,0,1000000/0.086*SER_hh_tes_in!O8/SER_hh_num_in!O8)</f>
        <v>65705.197810526544</v>
      </c>
      <c r="P8" s="100">
        <f>IF(SER_hh_tes_in!P8=0,0,1000000/0.086*SER_hh_tes_in!P8/SER_hh_num_in!P8)</f>
        <v>51937.547177027329</v>
      </c>
      <c r="Q8" s="100">
        <f>IF(SER_hh_tes_in!Q8=0,0,1000000/0.086*SER_hh_tes_in!Q8/SER_hh_num_in!Q8)</f>
        <v>60211.479177482019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53193.770510375456</v>
      </c>
      <c r="D9" s="100">
        <f>IF(SER_hh_tes_in!D9=0,0,1000000/0.086*SER_hh_tes_in!D9/SER_hh_num_in!D9)</f>
        <v>51718.368631985002</v>
      </c>
      <c r="E9" s="100">
        <f>IF(SER_hh_tes_in!E9=0,0,1000000/0.086*SER_hh_tes_in!E9/SER_hh_num_in!E9)</f>
        <v>54831.167121466046</v>
      </c>
      <c r="F9" s="100">
        <f>IF(SER_hh_tes_in!F9=0,0,1000000/0.086*SER_hh_tes_in!F9/SER_hh_num_in!F9)</f>
        <v>55855.323848054592</v>
      </c>
      <c r="G9" s="100">
        <f>IF(SER_hh_tes_in!G9=0,0,1000000/0.086*SER_hh_tes_in!G9/SER_hh_num_in!G9)</f>
        <v>55852.106123324666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47500.180133848531</v>
      </c>
      <c r="J9" s="100">
        <f>IF(SER_hh_tes_in!J9=0,0,1000000/0.086*SER_hh_tes_in!J9/SER_hh_num_in!J9)</f>
        <v>64437.380220856401</v>
      </c>
      <c r="K9" s="100">
        <f>IF(SER_hh_tes_in!K9=0,0,1000000/0.086*SER_hh_tes_in!K9/SER_hh_num_in!K9)</f>
        <v>63791.91975387049</v>
      </c>
      <c r="L9" s="100">
        <f>IF(SER_hh_tes_in!L9=0,0,1000000/0.086*SER_hh_tes_in!L9/SER_hh_num_in!L9)</f>
        <v>71671.114417378383</v>
      </c>
      <c r="M9" s="100">
        <f>IF(SER_hh_tes_in!M9=0,0,1000000/0.086*SER_hh_tes_in!M9/SER_hh_num_in!M9)</f>
        <v>57539.149649621315</v>
      </c>
      <c r="N9" s="100">
        <f>IF(SER_hh_tes_in!N9=0,0,1000000/0.086*SER_hh_tes_in!N9/SER_hh_num_in!N9)</f>
        <v>61502.842623689954</v>
      </c>
      <c r="O9" s="100">
        <f>IF(SER_hh_tes_in!O9=0,0,1000000/0.086*SER_hh_tes_in!O9/SER_hh_num_in!O9)</f>
        <v>69795.275552178253</v>
      </c>
      <c r="P9" s="100">
        <f>IF(SER_hh_tes_in!P9=0,0,1000000/0.086*SER_hh_tes_in!P9/SER_hh_num_in!P9)</f>
        <v>54549.030365238075</v>
      </c>
      <c r="Q9" s="100">
        <f>IF(SER_hh_tes_in!Q9=0,0,1000000/0.086*SER_hh_tes_in!Q9/SER_hh_num_in!Q9)</f>
        <v>64227.603520996723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64448.744454214451</v>
      </c>
      <c r="G10" s="100">
        <f>IF(SER_hh_tes_in!G10=0,0,1000000/0.086*SER_hh_tes_in!G10/SER_hh_num_in!G10)</f>
        <v>64245.445685410159</v>
      </c>
      <c r="H10" s="100">
        <f>IF(SER_hh_tes_in!H10=0,0,1000000/0.086*SER_hh_tes_in!H10/SER_hh_num_in!H10)</f>
        <v>62767.243301754512</v>
      </c>
      <c r="I10" s="100">
        <f>IF(SER_hh_tes_in!I10=0,0,1000000/0.086*SER_hh_tes_in!I10/SER_hh_num_in!I10)</f>
        <v>52751.333544131034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77736.6454158743</v>
      </c>
      <c r="M10" s="100">
        <f>IF(SER_hh_tes_in!M10=0,0,1000000/0.086*SER_hh_tes_in!M10/SER_hh_num_in!M10)</f>
        <v>62658.540076177444</v>
      </c>
      <c r="N10" s="100">
        <f>IF(SER_hh_tes_in!N10=0,0,1000000/0.086*SER_hh_tes_in!N10/SER_hh_num_in!N10)</f>
        <v>67310.860096369055</v>
      </c>
      <c r="O10" s="100">
        <f>IF(SER_hh_tes_in!O10=0,0,1000000/0.086*SER_hh_tes_in!O10/SER_hh_num_in!O10)</f>
        <v>69090.852458421388</v>
      </c>
      <c r="P10" s="100">
        <f>IF(SER_hh_tes_in!P10=0,0,1000000/0.086*SER_hh_tes_in!P10/SER_hh_num_in!P10)</f>
        <v>56426.480746425143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52672.801486138007</v>
      </c>
      <c r="D12" s="100">
        <f>IF(SER_hh_tes_in!D12=0,0,1000000/0.086*SER_hh_tes_in!D12/SER_hh_num_in!D12)</f>
        <v>52136.356600067214</v>
      </c>
      <c r="E12" s="100">
        <f>IF(SER_hh_tes_in!E12=0,0,1000000/0.086*SER_hh_tes_in!E12/SER_hh_num_in!E12)</f>
        <v>51877.090219454694</v>
      </c>
      <c r="F12" s="100">
        <f>IF(SER_hh_tes_in!F12=0,0,1000000/0.086*SER_hh_tes_in!F12/SER_hh_num_in!F12)</f>
        <v>123372.03550439187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57423.182641292646</v>
      </c>
      <c r="I12" s="100">
        <f>IF(SER_hh_tes_in!I12=0,0,1000000/0.086*SER_hh_tes_in!I12/SER_hh_num_in!I12)</f>
        <v>47398.052413504272</v>
      </c>
      <c r="J12" s="100">
        <f>IF(SER_hh_tes_in!J12=0,0,1000000/0.086*SER_hh_tes_in!J12/SER_hh_num_in!J12)</f>
        <v>63708.932247325814</v>
      </c>
      <c r="K12" s="100">
        <f>IF(SER_hh_tes_in!K12=0,0,1000000/0.086*SER_hh_tes_in!K12/SER_hh_num_in!K12)</f>
        <v>62277.539635365589</v>
      </c>
      <c r="L12" s="100">
        <f>IF(SER_hh_tes_in!L12=0,0,1000000/0.086*SER_hh_tes_in!L12/SER_hh_num_in!L12)</f>
        <v>69246.983727574043</v>
      </c>
      <c r="M12" s="100">
        <f>IF(SER_hh_tes_in!M12=0,0,1000000/0.086*SER_hh_tes_in!M12/SER_hh_num_in!M12)</f>
        <v>71621.668817831669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61161.934354520337</v>
      </c>
      <c r="P12" s="100">
        <f>IF(SER_hh_tes_in!P12=0,0,1000000/0.086*SER_hh_tes_in!P12/SER_hh_num_in!P12)</f>
        <v>62926.691626553584</v>
      </c>
      <c r="Q12" s="100">
        <f>IF(SER_hh_tes_in!Q12=0,0,1000000/0.086*SER_hh_tes_in!Q12/SER_hh_num_in!Q12)</f>
        <v>60430.268166959635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54345.985291920566</v>
      </c>
      <c r="D13" s="100">
        <f>IF(SER_hh_tes_in!D13=0,0,1000000/0.086*SER_hh_tes_in!D13/SER_hh_num_in!D13)</f>
        <v>52968.630626817401</v>
      </c>
      <c r="E13" s="100">
        <f>IF(SER_hh_tes_in!E13=0,0,1000000/0.086*SER_hh_tes_in!E13/SER_hh_num_in!E13)</f>
        <v>56500.653016874108</v>
      </c>
      <c r="F13" s="100">
        <f>IF(SER_hh_tes_in!F13=0,0,1000000/0.086*SER_hh_tes_in!F13/SER_hh_num_in!F13)</f>
        <v>58044.412268215521</v>
      </c>
      <c r="G13" s="100">
        <f>IF(SER_hh_tes_in!G13=0,0,1000000/0.086*SER_hh_tes_in!G13/SER_hh_num_in!G13)</f>
        <v>56394.720588973651</v>
      </c>
      <c r="H13" s="100">
        <f>IF(SER_hh_tes_in!H13=0,0,1000000/0.086*SER_hh_tes_in!H13/SER_hh_num_in!H13)</f>
        <v>59070.547645808183</v>
      </c>
      <c r="I13" s="100">
        <f>IF(SER_hh_tes_in!I13=0,0,1000000/0.086*SER_hh_tes_in!I13/SER_hh_num_in!I13)</f>
        <v>48199.013140429553</v>
      </c>
      <c r="J13" s="100">
        <f>IF(SER_hh_tes_in!J13=0,0,1000000/0.086*SER_hh_tes_in!J13/SER_hh_num_in!J13)</f>
        <v>64280.715563751655</v>
      </c>
      <c r="K13" s="100">
        <f>IF(SER_hh_tes_in!K13=0,0,1000000/0.086*SER_hh_tes_in!K13/SER_hh_num_in!K13)</f>
        <v>62574.18485102275</v>
      </c>
      <c r="L13" s="100">
        <f>IF(SER_hh_tes_in!L13=0,0,1000000/0.086*SER_hh_tes_in!L13/SER_hh_num_in!L13)</f>
        <v>70075.529900294991</v>
      </c>
      <c r="M13" s="100">
        <f>IF(SER_hh_tes_in!M13=0,0,1000000/0.086*SER_hh_tes_in!M13/SER_hh_num_in!M13)</f>
        <v>58571.702399486392</v>
      </c>
      <c r="N13" s="100">
        <f>IF(SER_hh_tes_in!N13=0,0,1000000/0.086*SER_hh_tes_in!N13/SER_hh_num_in!N13)</f>
        <v>61752.43378512701</v>
      </c>
      <c r="O13" s="100">
        <f>IF(SER_hh_tes_in!O13=0,0,1000000/0.086*SER_hh_tes_in!O13/SER_hh_num_in!O13)</f>
        <v>71739.300283449993</v>
      </c>
      <c r="P13" s="100">
        <f>IF(SER_hh_tes_in!P13=0,0,1000000/0.086*SER_hh_tes_in!P13/SER_hh_num_in!P13)</f>
        <v>59954.473926577928</v>
      </c>
      <c r="Q13" s="100">
        <f>IF(SER_hh_tes_in!Q13=0,0,1000000/0.086*SER_hh_tes_in!Q13/SER_hh_num_in!Q13)</f>
        <v>69594.78123557505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53550.836543308193</v>
      </c>
      <c r="D14" s="22">
        <f>IF(SER_hh_tes_in!D14=0,0,1000000/0.086*SER_hh_tes_in!D14/SER_hh_num_in!D14)</f>
        <v>0</v>
      </c>
      <c r="E14" s="22">
        <f>IF(SER_hh_tes_in!E14=0,0,1000000/0.086*SER_hh_tes_in!E14/SER_hh_num_in!E14)</f>
        <v>0</v>
      </c>
      <c r="F14" s="22">
        <f>IF(SER_hh_tes_in!F14=0,0,1000000/0.086*SER_hh_tes_in!F14/SER_hh_num_in!F14)</f>
        <v>59199.096854613766</v>
      </c>
      <c r="G14" s="22">
        <f>IF(SER_hh_tes_in!G14=0,0,1000000/0.086*SER_hh_tes_in!G14/SER_hh_num_in!G14)</f>
        <v>57545.051598642858</v>
      </c>
      <c r="H14" s="22">
        <f>IF(SER_hh_tes_in!H14=0,0,1000000/0.086*SER_hh_tes_in!H14/SER_hh_num_in!H14)</f>
        <v>60335.572456344547</v>
      </c>
      <c r="I14" s="22">
        <f>IF(SER_hh_tes_in!I14=0,0,1000000/0.086*SER_hh_tes_in!I14/SER_hh_num_in!I14)</f>
        <v>49285.168975479777</v>
      </c>
      <c r="J14" s="22">
        <f>IF(SER_hh_tes_in!J14=0,0,1000000/0.086*SER_hh_tes_in!J14/SER_hh_num_in!J14)</f>
        <v>65827.055134950147</v>
      </c>
      <c r="K14" s="22">
        <f>IF(SER_hh_tes_in!K14=0,0,1000000/0.086*SER_hh_tes_in!K14/SER_hh_num_in!K14)</f>
        <v>64171.872562294899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57366.446215429482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52399.455958167891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1056.0901289696733</v>
      </c>
      <c r="D15" s="104">
        <f>IF(SER_hh_tes_in!D15=0,0,1000000/0.086*SER_hh_tes_in!D15/SER_hh_num_in!D15)</f>
        <v>1037.523794332596</v>
      </c>
      <c r="E15" s="104">
        <f>IF(SER_hh_tes_in!E15=0,0,1000000/0.086*SER_hh_tes_in!E15/SER_hh_num_in!E15)</f>
        <v>1111.6676991440797</v>
      </c>
      <c r="F15" s="104">
        <f>IF(SER_hh_tes_in!F15=0,0,1000000/0.086*SER_hh_tes_in!F15/SER_hh_num_in!F15)</f>
        <v>985.97355532410074</v>
      </c>
      <c r="G15" s="104">
        <f>IF(SER_hh_tes_in!G15=0,0,1000000/0.086*SER_hh_tes_in!G15/SER_hh_num_in!G15)</f>
        <v>1121.0002177552212</v>
      </c>
      <c r="H15" s="104">
        <f>IF(SER_hh_tes_in!H15=0,0,1000000/0.086*SER_hh_tes_in!H15/SER_hh_num_in!H15)</f>
        <v>293.7908061598979</v>
      </c>
      <c r="I15" s="104">
        <f>IF(SER_hh_tes_in!I15=0,0,1000000/0.086*SER_hh_tes_in!I15/SER_hh_num_in!I15)</f>
        <v>861.72655153047219</v>
      </c>
      <c r="J15" s="104">
        <f>IF(SER_hh_tes_in!J15=0,0,1000000/0.086*SER_hh_tes_in!J15/SER_hh_num_in!J15)</f>
        <v>1216.7751516683693</v>
      </c>
      <c r="K15" s="104">
        <f>IF(SER_hh_tes_in!K15=0,0,1000000/0.086*SER_hh_tes_in!K15/SER_hh_num_in!K15)</f>
        <v>1273.3288458965615</v>
      </c>
      <c r="L15" s="104">
        <f>IF(SER_hh_tes_in!L15=0,0,1000000/0.086*SER_hh_tes_in!L15/SER_hh_num_in!L15)</f>
        <v>1403.6842425002485</v>
      </c>
      <c r="M15" s="104">
        <f>IF(SER_hh_tes_in!M15=0,0,1000000/0.086*SER_hh_tes_in!M15/SER_hh_num_in!M15)</f>
        <v>1040.3685142068723</v>
      </c>
      <c r="N15" s="104">
        <f>IF(SER_hh_tes_in!N15=0,0,1000000/0.086*SER_hh_tes_in!N15/SER_hh_num_in!N15)</f>
        <v>1182.4902413321831</v>
      </c>
      <c r="O15" s="104">
        <f>IF(SER_hh_tes_in!O15=0,0,1000000/0.086*SER_hh_tes_in!O15/SER_hh_num_in!O15)</f>
        <v>1355.6105212486118</v>
      </c>
      <c r="P15" s="104">
        <f>IF(SER_hh_tes_in!P15=0,0,1000000/0.086*SER_hh_tes_in!P15/SER_hh_num_in!P15)</f>
        <v>929.25616489956508</v>
      </c>
      <c r="Q15" s="104">
        <f>IF(SER_hh_tes_in!Q15=0,0,1000000/0.086*SER_hh_tes_in!Q15/SER_hh_num_in!Q15)</f>
        <v>1208.4264635394657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13454.001873580713</v>
      </c>
      <c r="D16" s="101">
        <f>IF(SER_hh_tes_in!D16=0,0,1000000/0.086*SER_hh_tes_in!D16/SER_hh_num_in!D16)</f>
        <v>13527.375899465043</v>
      </c>
      <c r="E16" s="101">
        <f>IF(SER_hh_tes_in!E16=0,0,1000000/0.086*SER_hh_tes_in!E16/SER_hh_num_in!E16)</f>
        <v>13585.297290863575</v>
      </c>
      <c r="F16" s="101">
        <f>IF(SER_hh_tes_in!F16=0,0,1000000/0.086*SER_hh_tes_in!F16/SER_hh_num_in!F16)</f>
        <v>13614.61621496077</v>
      </c>
      <c r="G16" s="101">
        <f>IF(SER_hh_tes_in!G16=0,0,1000000/0.086*SER_hh_tes_in!G16/SER_hh_num_in!G16)</f>
        <v>13692.291502392151</v>
      </c>
      <c r="H16" s="101">
        <f>IF(SER_hh_tes_in!H16=0,0,1000000/0.086*SER_hh_tes_in!H16/SER_hh_num_in!H16)</f>
        <v>13750.384830330866</v>
      </c>
      <c r="I16" s="101">
        <f>IF(SER_hh_tes_in!I16=0,0,1000000/0.086*SER_hh_tes_in!I16/SER_hh_num_in!I16)</f>
        <v>13954.371337314</v>
      </c>
      <c r="J16" s="101">
        <f>IF(SER_hh_tes_in!J16=0,0,1000000/0.086*SER_hh_tes_in!J16/SER_hh_num_in!J16)</f>
        <v>13857.188399302386</v>
      </c>
      <c r="K16" s="101">
        <f>IF(SER_hh_tes_in!K16=0,0,1000000/0.086*SER_hh_tes_in!K16/SER_hh_num_in!K16)</f>
        <v>13978.58919858443</v>
      </c>
      <c r="L16" s="101">
        <f>IF(SER_hh_tes_in!L16=0,0,1000000/0.086*SER_hh_tes_in!L16/SER_hh_num_in!L16)</f>
        <v>14159.322690715735</v>
      </c>
      <c r="M16" s="101">
        <f>IF(SER_hh_tes_in!M16=0,0,1000000/0.086*SER_hh_tes_in!M16/SER_hh_num_in!M16)</f>
        <v>13998.143437605313</v>
      </c>
      <c r="N16" s="101">
        <f>IF(SER_hh_tes_in!N16=0,0,1000000/0.086*SER_hh_tes_in!N16/SER_hh_num_in!N16)</f>
        <v>13493.457687659742</v>
      </c>
      <c r="O16" s="101">
        <f>IF(SER_hh_tes_in!O16=0,0,1000000/0.086*SER_hh_tes_in!O16/SER_hh_num_in!O16)</f>
        <v>13213.079948703964</v>
      </c>
      <c r="P16" s="101">
        <f>IF(SER_hh_tes_in!P16=0,0,1000000/0.086*SER_hh_tes_in!P16/SER_hh_num_in!P16)</f>
        <v>14642.241330167095</v>
      </c>
      <c r="Q16" s="101">
        <f>IF(SER_hh_tes_in!Q16=0,0,1000000/0.086*SER_hh_tes_in!Q16/SER_hh_num_in!Q16)</f>
        <v>15075.181554505019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1224.1293607842833</v>
      </c>
      <c r="D17" s="103">
        <f>IF(SER_hh_tes_in!D17=0,0,1000000/0.086*SER_hh_tes_in!D17/SER_hh_num_in!D17)</f>
        <v>1645.5404714376039</v>
      </c>
      <c r="E17" s="103">
        <f>IF(SER_hh_tes_in!E17=0,0,1000000/0.086*SER_hh_tes_in!E17/SER_hh_num_in!E17)</f>
        <v>1977.7156231676088</v>
      </c>
      <c r="F17" s="103">
        <f>IF(SER_hh_tes_in!F17=0,0,1000000/0.086*SER_hh_tes_in!F17/SER_hh_num_in!F17)</f>
        <v>2428.4813193239961</v>
      </c>
      <c r="G17" s="103">
        <f>IF(SER_hh_tes_in!G17=0,0,1000000/0.086*SER_hh_tes_in!G17/SER_hh_num_in!G17)</f>
        <v>2960.4600928413038</v>
      </c>
      <c r="H17" s="103">
        <f>IF(SER_hh_tes_in!H17=0,0,1000000/0.086*SER_hh_tes_in!H17/SER_hh_num_in!H17)</f>
        <v>3532.7949942793762</v>
      </c>
      <c r="I17" s="103">
        <f>IF(SER_hh_tes_in!I17=0,0,1000000/0.086*SER_hh_tes_in!I17/SER_hh_num_in!I17)</f>
        <v>4198.2572411659121</v>
      </c>
      <c r="J17" s="103">
        <f>IF(SER_hh_tes_in!J17=0,0,1000000/0.086*SER_hh_tes_in!J17/SER_hh_num_in!J17)</f>
        <v>4777.0966163965595</v>
      </c>
      <c r="K17" s="103">
        <f>IF(SER_hh_tes_in!K17=0,0,1000000/0.086*SER_hh_tes_in!K17/SER_hh_num_in!K17)</f>
        <v>5453.6497728421282</v>
      </c>
      <c r="L17" s="103">
        <f>IF(SER_hh_tes_in!L17=0,0,1000000/0.086*SER_hh_tes_in!L17/SER_hh_num_in!L17)</f>
        <v>6062.1461419436237</v>
      </c>
      <c r="M17" s="103">
        <f>IF(SER_hh_tes_in!M17=0,0,1000000/0.086*SER_hh_tes_in!M17/SER_hh_num_in!M17)</f>
        <v>6346.3979832723853</v>
      </c>
      <c r="N17" s="103">
        <f>IF(SER_hh_tes_in!N17=0,0,1000000/0.086*SER_hh_tes_in!N17/SER_hh_num_in!N17)</f>
        <v>6712.685404978326</v>
      </c>
      <c r="O17" s="103">
        <f>IF(SER_hh_tes_in!O17=0,0,1000000/0.086*SER_hh_tes_in!O17/SER_hh_num_in!O17)</f>
        <v>7193.767107492602</v>
      </c>
      <c r="P17" s="103">
        <f>IF(SER_hh_tes_in!P17=0,0,1000000/0.086*SER_hh_tes_in!P17/SER_hh_num_in!P17)</f>
        <v>8192.7355182230622</v>
      </c>
      <c r="Q17" s="103">
        <f>IF(SER_hh_tes_in!Q17=0,0,1000000/0.086*SER_hh_tes_in!Q17/SER_hh_num_in!Q17)</f>
        <v>9365.0311241099607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13523.216555557734</v>
      </c>
      <c r="D18" s="103">
        <f>IF(SER_hh_tes_in!D18=0,0,1000000/0.086*SER_hh_tes_in!D18/SER_hh_num_in!D18)</f>
        <v>13592.477861121281</v>
      </c>
      <c r="E18" s="103">
        <f>IF(SER_hh_tes_in!E18=0,0,1000000/0.086*SER_hh_tes_in!E18/SER_hh_num_in!E18)</f>
        <v>13624.505591548932</v>
      </c>
      <c r="F18" s="103">
        <f>IF(SER_hh_tes_in!F18=0,0,1000000/0.086*SER_hh_tes_in!F18/SER_hh_num_in!F18)</f>
        <v>13719.613177979409</v>
      </c>
      <c r="G18" s="103">
        <f>IF(SER_hh_tes_in!G18=0,0,1000000/0.086*SER_hh_tes_in!G18/SER_hh_num_in!G18)</f>
        <v>13796.678653812571</v>
      </c>
      <c r="H18" s="103">
        <f>IF(SER_hh_tes_in!H18=0,0,1000000/0.086*SER_hh_tes_in!H18/SER_hh_num_in!H18)</f>
        <v>13866.893568699155</v>
      </c>
      <c r="I18" s="103">
        <f>IF(SER_hh_tes_in!I18=0,0,1000000/0.086*SER_hh_tes_in!I18/SER_hh_num_in!I18)</f>
        <v>13968.640138320467</v>
      </c>
      <c r="J18" s="103">
        <f>IF(SER_hh_tes_in!J18=0,0,1000000/0.086*SER_hh_tes_in!J18/SER_hh_num_in!J18)</f>
        <v>13996.664232067969</v>
      </c>
      <c r="K18" s="103">
        <f>IF(SER_hh_tes_in!K18=0,0,1000000/0.086*SER_hh_tes_in!K18/SER_hh_num_in!K18)</f>
        <v>14068.736688966872</v>
      </c>
      <c r="L18" s="103">
        <f>IF(SER_hh_tes_in!L18=0,0,1000000/0.086*SER_hh_tes_in!L18/SER_hh_num_in!L18)</f>
        <v>14199.318034027074</v>
      </c>
      <c r="M18" s="103">
        <f>IF(SER_hh_tes_in!M18=0,0,1000000/0.086*SER_hh_tes_in!M18/SER_hh_num_in!M18)</f>
        <v>14104.080861864506</v>
      </c>
      <c r="N18" s="103">
        <f>IF(SER_hh_tes_in!N18=0,0,1000000/0.086*SER_hh_tes_in!N18/SER_hh_num_in!N18)</f>
        <v>14392.197612015427</v>
      </c>
      <c r="O18" s="103">
        <f>IF(SER_hh_tes_in!O18=0,0,1000000/0.086*SER_hh_tes_in!O18/SER_hh_num_in!O18)</f>
        <v>14685.672331284608</v>
      </c>
      <c r="P18" s="103">
        <f>IF(SER_hh_tes_in!P18=0,0,1000000/0.086*SER_hh_tes_in!P18/SER_hh_num_in!P18)</f>
        <v>15288.156995607245</v>
      </c>
      <c r="Q18" s="103">
        <f>IF(SER_hh_tes_in!Q18=0,0,1000000/0.086*SER_hh_tes_in!Q18/SER_hh_num_in!Q18)</f>
        <v>15930.031438976699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7287.1532191395909</v>
      </c>
      <c r="D19" s="101">
        <f>IF(SER_hh_tes_in!D19=0,0,1000000/0.086*SER_hh_tes_in!D19/SER_hh_num_in!D19)</f>
        <v>7334.654656235808</v>
      </c>
      <c r="E19" s="101">
        <f>IF(SER_hh_tes_in!E19=0,0,1000000/0.086*SER_hh_tes_in!E19/SER_hh_num_in!E19)</f>
        <v>7348.8087540362121</v>
      </c>
      <c r="F19" s="101">
        <f>IF(SER_hh_tes_in!F19=0,0,1000000/0.086*SER_hh_tes_in!F19/SER_hh_num_in!F19)</f>
        <v>7165.3726986647171</v>
      </c>
      <c r="G19" s="101">
        <f>IF(SER_hh_tes_in!G19=0,0,1000000/0.086*SER_hh_tes_in!G19/SER_hh_num_in!G19)</f>
        <v>7181.9107218549098</v>
      </c>
      <c r="H19" s="101">
        <f>IF(SER_hh_tes_in!H19=0,0,1000000/0.086*SER_hh_tes_in!H19/SER_hh_num_in!H19)</f>
        <v>7336.2667791589201</v>
      </c>
      <c r="I19" s="101">
        <f>IF(SER_hh_tes_in!I19=0,0,1000000/0.086*SER_hh_tes_in!I19/SER_hh_num_in!I19)</f>
        <v>7221.7006454986886</v>
      </c>
      <c r="J19" s="101">
        <f>IF(SER_hh_tes_in!J19=0,0,1000000/0.086*SER_hh_tes_in!J19/SER_hh_num_in!J19)</f>
        <v>7249.7289788966273</v>
      </c>
      <c r="K19" s="101">
        <f>IF(SER_hh_tes_in!K19=0,0,1000000/0.086*SER_hh_tes_in!K19/SER_hh_num_in!K19)</f>
        <v>7139.5230077332671</v>
      </c>
      <c r="L19" s="101">
        <f>IF(SER_hh_tes_in!L19=0,0,1000000/0.086*SER_hh_tes_in!L19/SER_hh_num_in!L19)</f>
        <v>7266.9575530423672</v>
      </c>
      <c r="M19" s="101">
        <f>IF(SER_hh_tes_in!M19=0,0,1000000/0.086*SER_hh_tes_in!M19/SER_hh_num_in!M19)</f>
        <v>7360.7609198001892</v>
      </c>
      <c r="N19" s="101">
        <f>IF(SER_hh_tes_in!N19=0,0,1000000/0.086*SER_hh_tes_in!N19/SER_hh_num_in!N19)</f>
        <v>7491.2922339214292</v>
      </c>
      <c r="O19" s="101">
        <f>IF(SER_hh_tes_in!O19=0,0,1000000/0.086*SER_hh_tes_in!O19/SER_hh_num_in!O19)</f>
        <v>7544.8621663041649</v>
      </c>
      <c r="P19" s="101">
        <f>IF(SER_hh_tes_in!P19=0,0,1000000/0.086*SER_hh_tes_in!P19/SER_hh_num_in!P19)</f>
        <v>7623.8162747946353</v>
      </c>
      <c r="Q19" s="101">
        <f>IF(SER_hh_tes_in!Q19=0,0,1000000/0.086*SER_hh_tes_in!Q19/SER_hh_num_in!Q19)</f>
        <v>7759.051506592331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7288.2102927472224</v>
      </c>
      <c r="D21" s="100">
        <f>IF(SER_hh_tes_in!D21=0,0,1000000/0.086*SER_hh_tes_in!D21/SER_hh_num_in!D21)</f>
        <v>7352.6717216272036</v>
      </c>
      <c r="E21" s="100">
        <f>IF(SER_hh_tes_in!E21=0,0,1000000/0.086*SER_hh_tes_in!E21/SER_hh_num_in!E21)</f>
        <v>7401.7828370109091</v>
      </c>
      <c r="F21" s="100">
        <f>IF(SER_hh_tes_in!F21=0,0,1000000/0.086*SER_hh_tes_in!F21/SER_hh_num_in!F21)</f>
        <v>7165.0176078685217</v>
      </c>
      <c r="G21" s="100">
        <f>IF(SER_hh_tes_in!G21=0,0,1000000/0.086*SER_hh_tes_in!G21/SER_hh_num_in!G21)</f>
        <v>7208.3302126374228</v>
      </c>
      <c r="H21" s="100">
        <f>IF(SER_hh_tes_in!H21=0,0,1000000/0.086*SER_hh_tes_in!H21/SER_hh_num_in!H21)</f>
        <v>7214.9508383667426</v>
      </c>
      <c r="I21" s="100">
        <f>IF(SER_hh_tes_in!I21=0,0,1000000/0.086*SER_hh_tes_in!I21/SER_hh_num_in!I21)</f>
        <v>7157.8887796464096</v>
      </c>
      <c r="J21" s="100">
        <f>IF(SER_hh_tes_in!J21=0,0,1000000/0.086*SER_hh_tes_in!J21/SER_hh_num_in!J21)</f>
        <v>7174.0736298953025</v>
      </c>
      <c r="K21" s="100">
        <f>IF(SER_hh_tes_in!K21=0,0,1000000/0.086*SER_hh_tes_in!K21/SER_hh_num_in!K21)</f>
        <v>7077.5988424650213</v>
      </c>
      <c r="L21" s="100">
        <f>IF(SER_hh_tes_in!L21=0,0,1000000/0.086*SER_hh_tes_in!L21/SER_hh_num_in!L21)</f>
        <v>7263.6033070222311</v>
      </c>
      <c r="M21" s="100">
        <f>IF(SER_hh_tes_in!M21=0,0,1000000/0.086*SER_hh_tes_in!M21/SER_hh_num_in!M21)</f>
        <v>7351.0807812059375</v>
      </c>
      <c r="N21" s="100">
        <f>IF(SER_hh_tes_in!N21=0,0,1000000/0.086*SER_hh_tes_in!N21/SER_hh_num_in!N21)</f>
        <v>7471.0209038058765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7272.2668764155778</v>
      </c>
      <c r="D22" s="100">
        <f>IF(SER_hh_tes_in!D22=0,0,1000000/0.086*SER_hh_tes_in!D22/SER_hh_num_in!D22)</f>
        <v>7290.488940101196</v>
      </c>
      <c r="E22" s="100">
        <f>IF(SER_hh_tes_in!E22=0,0,1000000/0.086*SER_hh_tes_in!E22/SER_hh_num_in!E22)</f>
        <v>7250.9379394138114</v>
      </c>
      <c r="F22" s="100">
        <f>IF(SER_hh_tes_in!F22=0,0,1000000/0.086*SER_hh_tes_in!F22/SER_hh_num_in!F22)</f>
        <v>7139.1014333856056</v>
      </c>
      <c r="G22" s="100">
        <f>IF(SER_hh_tes_in!G22=0,0,1000000/0.086*SER_hh_tes_in!G22/SER_hh_num_in!G22)</f>
        <v>7169.4335069025601</v>
      </c>
      <c r="H22" s="100">
        <f>IF(SER_hh_tes_in!H22=0,0,1000000/0.086*SER_hh_tes_in!H22/SER_hh_num_in!H22)</f>
        <v>7105.8131817627655</v>
      </c>
      <c r="I22" s="100">
        <f>IF(SER_hh_tes_in!I22=0,0,1000000/0.086*SER_hh_tes_in!I22/SER_hh_num_in!I22)</f>
        <v>7014.4811530716506</v>
      </c>
      <c r="J22" s="100">
        <f>IF(SER_hh_tes_in!J22=0,0,1000000/0.086*SER_hh_tes_in!J22/SER_hh_num_in!J22)</f>
        <v>7004.5456943266672</v>
      </c>
      <c r="K22" s="100">
        <f>IF(SER_hh_tes_in!K22=0,0,1000000/0.086*SER_hh_tes_in!K22/SER_hh_num_in!K22)</f>
        <v>6590.3012826771228</v>
      </c>
      <c r="L22" s="100">
        <f>IF(SER_hh_tes_in!L22=0,0,1000000/0.086*SER_hh_tes_in!L22/SER_hh_num_in!L22)</f>
        <v>7096.5133257089346</v>
      </c>
      <c r="M22" s="100">
        <f>IF(SER_hh_tes_in!M22=0,0,1000000/0.086*SER_hh_tes_in!M22/SER_hh_num_in!M22)</f>
        <v>7185.8087374827064</v>
      </c>
      <c r="N22" s="100">
        <f>IF(SER_hh_tes_in!N22=0,0,1000000/0.086*SER_hh_tes_in!N22/SER_hh_num_in!N22)</f>
        <v>7321.2984091529115</v>
      </c>
      <c r="O22" s="100">
        <f>IF(SER_hh_tes_in!O22=0,0,1000000/0.086*SER_hh_tes_in!O22/SER_hh_num_in!O22)</f>
        <v>7449.549349389792</v>
      </c>
      <c r="P22" s="100">
        <f>IF(SER_hh_tes_in!P22=0,0,1000000/0.086*SER_hh_tes_in!P22/SER_hh_num_in!P22)</f>
        <v>7526.1880857926653</v>
      </c>
      <c r="Q22" s="100">
        <f>IF(SER_hh_tes_in!Q22=0,0,1000000/0.086*SER_hh_tes_in!Q22/SER_hh_num_in!Q22)</f>
        <v>7635.3218268046976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7279.7332431285922</v>
      </c>
      <c r="D23" s="100">
        <f>IF(SER_hh_tes_in!D23=0,0,1000000/0.086*SER_hh_tes_in!D23/SER_hh_num_in!D23)</f>
        <v>7304.602186503771</v>
      </c>
      <c r="E23" s="100">
        <f>IF(SER_hh_tes_in!E23=0,0,1000000/0.086*SER_hh_tes_in!E23/SER_hh_num_in!E23)</f>
        <v>7328.6158740912606</v>
      </c>
      <c r="F23" s="100">
        <f>IF(SER_hh_tes_in!F23=0,0,1000000/0.086*SER_hh_tes_in!F23/SER_hh_num_in!F23)</f>
        <v>7156.4240891589607</v>
      </c>
      <c r="G23" s="100">
        <f>IF(SER_hh_tes_in!G23=0,0,1000000/0.086*SER_hh_tes_in!G23/SER_hh_num_in!G23)</f>
        <v>7191.971606170946</v>
      </c>
      <c r="H23" s="100">
        <f>IF(SER_hh_tes_in!H23=0,0,1000000/0.086*SER_hh_tes_in!H23/SER_hh_num_in!H23)</f>
        <v>0</v>
      </c>
      <c r="I23" s="100">
        <f>IF(SER_hh_tes_in!I23=0,0,1000000/0.086*SER_hh_tes_in!I23/SER_hh_num_in!I23)</f>
        <v>7069.4434883786398</v>
      </c>
      <c r="J23" s="100">
        <f>IF(SER_hh_tes_in!J23=0,0,1000000/0.086*SER_hh_tes_in!J23/SER_hh_num_in!J23)</f>
        <v>6987.2866496632269</v>
      </c>
      <c r="K23" s="100">
        <f>IF(SER_hh_tes_in!K23=0,0,1000000/0.086*SER_hh_tes_in!K23/SER_hh_num_in!K23)</f>
        <v>6863.0471551723449</v>
      </c>
      <c r="L23" s="100">
        <f>IF(SER_hh_tes_in!L23=0,0,1000000/0.086*SER_hh_tes_in!L23/SER_hh_num_in!L23)</f>
        <v>7159.8948453871471</v>
      </c>
      <c r="M23" s="100">
        <f>IF(SER_hh_tes_in!M23=0,0,1000000/0.086*SER_hh_tes_in!M23/SER_hh_num_in!M23)</f>
        <v>7239.4169494206781</v>
      </c>
      <c r="N23" s="100">
        <f>IF(SER_hh_tes_in!N23=0,0,1000000/0.086*SER_hh_tes_in!N23/SER_hh_num_in!N23)</f>
        <v>7373.8964496532335</v>
      </c>
      <c r="O23" s="100">
        <f>IF(SER_hh_tes_in!O23=0,0,1000000/0.086*SER_hh_tes_in!O23/SER_hh_num_in!O23)</f>
        <v>7500.4619979850222</v>
      </c>
      <c r="P23" s="100">
        <f>IF(SER_hh_tes_in!P23=0,0,1000000/0.086*SER_hh_tes_in!P23/SER_hh_num_in!P23)</f>
        <v>7570.0392091710219</v>
      </c>
      <c r="Q23" s="100">
        <f>IF(SER_hh_tes_in!Q23=0,0,1000000/0.086*SER_hh_tes_in!Q23/SER_hh_num_in!Q23)</f>
        <v>7662.1721620039671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7271.7319387339112</v>
      </c>
      <c r="D25" s="100">
        <f>IF(SER_hh_tes_in!D25=0,0,1000000/0.086*SER_hh_tes_in!D25/SER_hh_num_in!D25)</f>
        <v>7287.2053795438305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7045.1318665893614</v>
      </c>
      <c r="G25" s="100">
        <f>IF(SER_hh_tes_in!G25=0,0,1000000/0.086*SER_hh_tes_in!G25/SER_hh_num_in!G25)</f>
        <v>7068.6114867502274</v>
      </c>
      <c r="H25" s="100">
        <f>IF(SER_hh_tes_in!H25=0,0,1000000/0.086*SER_hh_tes_in!H25/SER_hh_num_in!H25)</f>
        <v>7091.5984491207437</v>
      </c>
      <c r="I25" s="100">
        <f>IF(SER_hh_tes_in!I25=0,0,1000000/0.086*SER_hh_tes_in!I25/SER_hh_num_in!I25)</f>
        <v>7139.4983926072364</v>
      </c>
      <c r="J25" s="100">
        <f>IF(SER_hh_tes_in!J25=0,0,1000000/0.086*SER_hh_tes_in!J25/SER_hh_num_in!J25)</f>
        <v>7184.9703554694925</v>
      </c>
      <c r="K25" s="100">
        <f>IF(SER_hh_tes_in!K25=0,0,1000000/0.086*SER_hh_tes_in!K25/SER_hh_num_in!K25)</f>
        <v>6952.5281462034854</v>
      </c>
      <c r="L25" s="100">
        <f>IF(SER_hh_tes_in!L25=0,0,1000000/0.086*SER_hh_tes_in!L25/SER_hh_num_in!L25)</f>
        <v>7218.3791267368106</v>
      </c>
      <c r="M25" s="100">
        <f>IF(SER_hh_tes_in!M25=0,0,1000000/0.086*SER_hh_tes_in!M25/SER_hh_num_in!M25)</f>
        <v>8784.4624940574995</v>
      </c>
      <c r="N25" s="100">
        <f>IF(SER_hh_tes_in!N25=0,0,1000000/0.086*SER_hh_tes_in!N25/SER_hh_num_in!N25)</f>
        <v>0</v>
      </c>
      <c r="O25" s="100">
        <f>IF(SER_hh_tes_in!O25=0,0,1000000/0.086*SER_hh_tes_in!O25/SER_hh_num_in!O25)</f>
        <v>7683.6759956042697</v>
      </c>
      <c r="P25" s="100">
        <f>IF(SER_hh_tes_in!P25=0,0,1000000/0.086*SER_hh_tes_in!P25/SER_hh_num_in!P25)</f>
        <v>7735.6763714188437</v>
      </c>
      <c r="Q25" s="100">
        <f>IF(SER_hh_tes_in!Q25=0,0,1000000/0.086*SER_hh_tes_in!Q25/SER_hh_num_in!Q25)</f>
        <v>7823.5612421825426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7282.3748598220136</v>
      </c>
      <c r="D26" s="22">
        <f>IF(SER_hh_tes_in!D26=0,0,1000000/0.086*SER_hh_tes_in!D26/SER_hh_num_in!D26)</f>
        <v>7349.4182935127983</v>
      </c>
      <c r="E26" s="22">
        <f>IF(SER_hh_tes_in!E26=0,0,1000000/0.086*SER_hh_tes_in!E26/SER_hh_num_in!E26)</f>
        <v>7435.6340391012864</v>
      </c>
      <c r="F26" s="22">
        <f>IF(SER_hh_tes_in!F26=0,0,1000000/0.086*SER_hh_tes_in!F26/SER_hh_num_in!F26)</f>
        <v>0</v>
      </c>
      <c r="G26" s="22">
        <f>IF(SER_hh_tes_in!G26=0,0,1000000/0.086*SER_hh_tes_in!G26/SER_hh_num_in!G26)</f>
        <v>7139.6077831686262</v>
      </c>
      <c r="H26" s="22">
        <f>IF(SER_hh_tes_in!H26=0,0,1000000/0.086*SER_hh_tes_in!H26/SER_hh_num_in!H26)</f>
        <v>7350.2147591943849</v>
      </c>
      <c r="I26" s="22">
        <f>IF(SER_hh_tes_in!I26=0,0,1000000/0.086*SER_hh_tes_in!I26/SER_hh_num_in!I26)</f>
        <v>7291.0428497991406</v>
      </c>
      <c r="J26" s="22">
        <f>IF(SER_hh_tes_in!J26=0,0,1000000/0.086*SER_hh_tes_in!J26/SER_hh_num_in!J26)</f>
        <v>7287.3136942330502</v>
      </c>
      <c r="K26" s="22">
        <f>IF(SER_hh_tes_in!K26=0,0,1000000/0.086*SER_hh_tes_in!K26/SER_hh_num_in!K26)</f>
        <v>7008.1723854360789</v>
      </c>
      <c r="L26" s="22">
        <f>IF(SER_hh_tes_in!L26=0,0,1000000/0.086*SER_hh_tes_in!L26/SER_hh_num_in!L26)</f>
        <v>7323.0465367878778</v>
      </c>
      <c r="M26" s="22">
        <f>IF(SER_hh_tes_in!M26=0,0,1000000/0.086*SER_hh_tes_in!M26/SER_hh_num_in!M26)</f>
        <v>7268.138103760456</v>
      </c>
      <c r="N26" s="22">
        <f>IF(SER_hh_tes_in!N26=0,0,1000000/0.086*SER_hh_tes_in!N26/SER_hh_num_in!N26)</f>
        <v>7617.3480612015901</v>
      </c>
      <c r="O26" s="22">
        <f>IF(SER_hh_tes_in!O26=0,0,1000000/0.086*SER_hh_tes_in!O26/SER_hh_num_in!O26)</f>
        <v>7603.0797369428064</v>
      </c>
      <c r="P26" s="22">
        <f>IF(SER_hh_tes_in!P26=0,0,1000000/0.086*SER_hh_tes_in!P26/SER_hh_num_in!P26)</f>
        <v>7732.8887700346086</v>
      </c>
      <c r="Q26" s="22">
        <f>IF(SER_hh_tes_in!Q26=0,0,1000000/0.086*SER_hh_tes_in!Q26/SER_hh_num_in!Q26)</f>
        <v>7938.5799762024562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7.9768384261006595</v>
      </c>
      <c r="D27" s="116">
        <f>IF(SER_hh_tes_in!D27=0,0,1000000/0.086*SER_hh_tes_in!D27/SER_hh_num_in!D19)</f>
        <v>7.1955239598184715</v>
      </c>
      <c r="E27" s="116">
        <f>IF(SER_hh_tes_in!E27=0,0,1000000/0.086*SER_hh_tes_in!E27/SER_hh_num_in!E19)</f>
        <v>10.529352972269297</v>
      </c>
      <c r="F27" s="116">
        <f>IF(SER_hh_tes_in!F27=0,0,1000000/0.086*SER_hh_tes_in!F27/SER_hh_num_in!F19)</f>
        <v>11.445893801036853</v>
      </c>
      <c r="G27" s="116">
        <f>IF(SER_hh_tes_in!G27=0,0,1000000/0.086*SER_hh_tes_in!G27/SER_hh_num_in!G19)</f>
        <v>12.317618098064345</v>
      </c>
      <c r="H27" s="116">
        <f>IF(SER_hh_tes_in!H27=0,0,1000000/0.086*SER_hh_tes_in!H27/SER_hh_num_in!H19)</f>
        <v>12.990260347223458</v>
      </c>
      <c r="I27" s="116">
        <f>IF(SER_hh_tes_in!I27=0,0,1000000/0.086*SER_hh_tes_in!I27/SER_hh_num_in!I19)</f>
        <v>46.444287494954274</v>
      </c>
      <c r="J27" s="116">
        <f>IF(SER_hh_tes_in!J27=0,0,1000000/0.086*SER_hh_tes_in!J27/SER_hh_num_in!J19)</f>
        <v>103.03724599659925</v>
      </c>
      <c r="K27" s="116">
        <f>IF(SER_hh_tes_in!K27=0,0,1000000/0.086*SER_hh_tes_in!K27/SER_hh_num_in!K19)</f>
        <v>240.95531269317422</v>
      </c>
      <c r="L27" s="116">
        <f>IF(SER_hh_tes_in!L27=0,0,1000000/0.086*SER_hh_tes_in!L27/SER_hh_num_in!L19)</f>
        <v>13.73950664911157</v>
      </c>
      <c r="M27" s="116">
        <f>IF(SER_hh_tes_in!M27=0,0,1000000/0.086*SER_hh_tes_in!M27/SER_hh_num_in!M19)</f>
        <v>10.224173602943361</v>
      </c>
      <c r="N27" s="116">
        <f>IF(SER_hh_tes_in!N27=0,0,1000000/0.086*SER_hh_tes_in!N27/SER_hh_num_in!N19)</f>
        <v>16.782986555153229</v>
      </c>
      <c r="O27" s="116">
        <f>IF(SER_hh_tes_in!O27=0,0,1000000/0.086*SER_hh_tes_in!O27/SER_hh_num_in!O19)</f>
        <v>13.330980852404172</v>
      </c>
      <c r="P27" s="116">
        <f>IF(SER_hh_tes_in!P27=0,0,1000000/0.086*SER_hh_tes_in!P27/SER_hh_num_in!P19)</f>
        <v>9.3054532283665399</v>
      </c>
      <c r="Q27" s="116">
        <f>IF(SER_hh_tes_in!Q27=0,0,1000000/0.086*SER_hh_tes_in!Q27/SER_hh_num_in!Q19)</f>
        <v>14.685728726140676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1593.966503608076</v>
      </c>
      <c r="D28" s="117">
        <f>IF(SER_hh_tes_in!D27=0,0,1000000/0.086*SER_hh_tes_in!D27/SER_hh_num_in!D27)</f>
        <v>1619.1665548729545</v>
      </c>
      <c r="E28" s="117">
        <f>IF(SER_hh_tes_in!E27=0,0,1000000/0.086*SER_hh_tes_in!E27/SER_hh_num_in!E27)</f>
        <v>2379.5389899088973</v>
      </c>
      <c r="F28" s="117">
        <f>IF(SER_hh_tes_in!F27=0,0,1000000/0.086*SER_hh_tes_in!F27/SER_hh_num_in!F27)</f>
        <v>2322.825339369494</v>
      </c>
      <c r="G28" s="117">
        <f>IF(SER_hh_tes_in!G27=0,0,1000000/0.086*SER_hh_tes_in!G27/SER_hh_num_in!G27)</f>
        <v>2207.4632665637941</v>
      </c>
      <c r="H28" s="117">
        <f>IF(SER_hh_tes_in!H27=0,0,1000000/0.086*SER_hh_tes_in!H27/SER_hh_num_in!H27)</f>
        <v>2769.1431436485282</v>
      </c>
      <c r="I28" s="117">
        <f>IF(SER_hh_tes_in!I27=0,0,1000000/0.086*SER_hh_tes_in!I27/SER_hh_num_in!I27)</f>
        <v>2730.183483692344</v>
      </c>
      <c r="J28" s="117">
        <f>IF(SER_hh_tes_in!J27=0,0,1000000/0.086*SER_hh_tes_in!J27/SER_hh_num_in!J27)</f>
        <v>2752.2793035439922</v>
      </c>
      <c r="K28" s="117">
        <f>IF(SER_hh_tes_in!K27=0,0,1000000/0.086*SER_hh_tes_in!K27/SER_hh_num_in!K27)</f>
        <v>4389.4006141022146</v>
      </c>
      <c r="L28" s="117">
        <f>IF(SER_hh_tes_in!L27=0,0,1000000/0.086*SER_hh_tes_in!L27/SER_hh_num_in!L27)</f>
        <v>2583.5511540302055</v>
      </c>
      <c r="M28" s="117">
        <f>IF(SER_hh_tes_in!M27=0,0,1000000/0.086*SER_hh_tes_in!M27/SER_hh_num_in!M27)</f>
        <v>3185.6444572833111</v>
      </c>
      <c r="N28" s="117">
        <f>IF(SER_hh_tes_in!N27=0,0,1000000/0.086*SER_hh_tes_in!N27/SER_hh_num_in!N27)</f>
        <v>2314.6144609760645</v>
      </c>
      <c r="O28" s="117">
        <f>IF(SER_hh_tes_in!O27=0,0,1000000/0.086*SER_hh_tes_in!O27/SER_hh_num_in!O27)</f>
        <v>2124.4607545555009</v>
      </c>
      <c r="P28" s="117">
        <f>IF(SER_hh_tes_in!P27=0,0,1000000/0.086*SER_hh_tes_in!P27/SER_hh_num_in!P27)</f>
        <v>2252.1437824321902</v>
      </c>
      <c r="Q28" s="117">
        <f>IF(SER_hh_tes_in!Q27=0,0,1000000/0.086*SER_hh_tes_in!Q27/SER_hh_num_in!Q27)</f>
        <v>2355.2981455253216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5920.7945985471633</v>
      </c>
      <c r="D29" s="101">
        <f>IF(SER_hh_tes_in!D29=0,0,1000000/0.086*SER_hh_tes_in!D29/SER_hh_num_in!D29)</f>
        <v>5976.471181620529</v>
      </c>
      <c r="E29" s="101">
        <f>IF(SER_hh_tes_in!E29=0,0,1000000/0.086*SER_hh_tes_in!E29/SER_hh_num_in!E29)</f>
        <v>6039.1236467433409</v>
      </c>
      <c r="F29" s="101">
        <f>IF(SER_hh_tes_in!F29=0,0,1000000/0.086*SER_hh_tes_in!F29/SER_hh_num_in!F29)</f>
        <v>6014.325152363197</v>
      </c>
      <c r="G29" s="101">
        <f>IF(SER_hh_tes_in!G29=0,0,1000000/0.086*SER_hh_tes_in!G29/SER_hh_num_in!G29)</f>
        <v>6043.476359820419</v>
      </c>
      <c r="H29" s="101">
        <f>IF(SER_hh_tes_in!H29=0,0,1000000/0.086*SER_hh_tes_in!H29/SER_hh_num_in!H29)</f>
        <v>6033.9675313264788</v>
      </c>
      <c r="I29" s="101">
        <f>IF(SER_hh_tes_in!I29=0,0,1000000/0.086*SER_hh_tes_in!I29/SER_hh_num_in!I29)</f>
        <v>6166.7743130669378</v>
      </c>
      <c r="J29" s="101">
        <f>IF(SER_hh_tes_in!J29=0,0,1000000/0.086*SER_hh_tes_in!J29/SER_hh_num_in!J29)</f>
        <v>6242.6915741600596</v>
      </c>
      <c r="K29" s="101">
        <f>IF(SER_hh_tes_in!K29=0,0,1000000/0.086*SER_hh_tes_in!K29/SER_hh_num_in!K29)</f>
        <v>6220.0782041257453</v>
      </c>
      <c r="L29" s="101">
        <f>IF(SER_hh_tes_in!L29=0,0,1000000/0.086*SER_hh_tes_in!L29/SER_hh_num_in!L29)</f>
        <v>6423.5257769260143</v>
      </c>
      <c r="M29" s="101">
        <f>IF(SER_hh_tes_in!M29=0,0,1000000/0.086*SER_hh_tes_in!M29/SER_hh_num_in!M29)</f>
        <v>6265.8053460077726</v>
      </c>
      <c r="N29" s="101">
        <f>IF(SER_hh_tes_in!N29=0,0,1000000/0.086*SER_hh_tes_in!N29/SER_hh_num_in!N29)</f>
        <v>6338.2028325151414</v>
      </c>
      <c r="O29" s="101">
        <f>IF(SER_hh_tes_in!O29=0,0,1000000/0.086*SER_hh_tes_in!O29/SER_hh_num_in!O29)</f>
        <v>6425.7745744943022</v>
      </c>
      <c r="P29" s="101">
        <f>IF(SER_hh_tes_in!P29=0,0,1000000/0.086*SER_hh_tes_in!P29/SER_hh_num_in!P29)</f>
        <v>6498.424513805001</v>
      </c>
      <c r="Q29" s="101">
        <f>IF(SER_hh_tes_in!Q29=0,0,1000000/0.086*SER_hh_tes_in!Q29/SER_hh_num_in!Q29)</f>
        <v>6654.3697556761563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5914.5876768520757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5959.6352991119747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6151.2569693208834</v>
      </c>
      <c r="J30" s="100">
        <f>IF(SER_hh_tes_in!J30=0,0,1000000/0.086*SER_hh_tes_in!J30/SER_hh_num_in!J30)</f>
        <v>6304.3284296407155</v>
      </c>
      <c r="K30" s="100">
        <f>IF(SER_hh_tes_in!K30=0,0,1000000/0.086*SER_hh_tes_in!K30/SER_hh_num_in!K30)</f>
        <v>6342.1295566715098</v>
      </c>
      <c r="L30" s="100">
        <f>IF(SER_hh_tes_in!L30=0,0,1000000/0.086*SER_hh_tes_in!L30/SER_hh_num_in!L30)</f>
        <v>9424.1789568290551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7192.081963896956</v>
      </c>
      <c r="Q30" s="100">
        <f>IF(SER_hh_tes_in!Q30=0,0,1000000/0.086*SER_hh_tes_in!Q30/SER_hh_num_in!Q30)</f>
        <v>6579.6027533412653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5925.0391718826759</v>
      </c>
      <c r="D31" s="100">
        <f>IF(SER_hh_tes_in!D31=0,0,1000000/0.086*SER_hh_tes_in!D31/SER_hh_num_in!D31)</f>
        <v>5948.860086640083</v>
      </c>
      <c r="E31" s="100">
        <f>IF(SER_hh_tes_in!E31=0,0,1000000/0.086*SER_hh_tes_in!E31/SER_hh_num_in!E31)</f>
        <v>5977.883545833166</v>
      </c>
      <c r="F31" s="100">
        <f>IF(SER_hh_tes_in!F31=0,0,1000000/0.086*SER_hh_tes_in!F31/SER_hh_num_in!F31)</f>
        <v>6004.2961479784617</v>
      </c>
      <c r="G31" s="100">
        <f>IF(SER_hh_tes_in!G31=0,0,1000000/0.086*SER_hh_tes_in!G31/SER_hh_num_in!G31)</f>
        <v>6022.3544851649804</v>
      </c>
      <c r="H31" s="100">
        <f>IF(SER_hh_tes_in!H31=0,0,1000000/0.086*SER_hh_tes_in!H31/SER_hh_num_in!H31)</f>
        <v>5994.7943091649031</v>
      </c>
      <c r="I31" s="100">
        <f>IF(SER_hh_tes_in!I31=0,0,1000000/0.086*SER_hh_tes_in!I31/SER_hh_num_in!I31)</f>
        <v>0</v>
      </c>
      <c r="J31" s="100">
        <f>IF(SER_hh_tes_in!J31=0,0,1000000/0.086*SER_hh_tes_in!J31/SER_hh_num_in!J31)</f>
        <v>6075.7181045483803</v>
      </c>
      <c r="K31" s="100">
        <f>IF(SER_hh_tes_in!K31=0,0,1000000/0.086*SER_hh_tes_in!K31/SER_hh_num_in!K31)</f>
        <v>6106.623751185919</v>
      </c>
      <c r="L31" s="100">
        <f>IF(SER_hh_tes_in!L31=0,0,1000000/0.086*SER_hh_tes_in!L31/SER_hh_num_in!L31)</f>
        <v>6161.9204105709241</v>
      </c>
      <c r="M31" s="100">
        <f>IF(SER_hh_tes_in!M31=0,0,1000000/0.086*SER_hh_tes_in!M31/SER_hh_num_in!M31)</f>
        <v>6266.8153389888848</v>
      </c>
      <c r="N31" s="100">
        <f>IF(SER_hh_tes_in!N31=0,0,1000000/0.086*SER_hh_tes_in!N31/SER_hh_num_in!N31)</f>
        <v>6355.4048966298433</v>
      </c>
      <c r="O31" s="100">
        <f>IF(SER_hh_tes_in!O31=0,0,1000000/0.086*SER_hh_tes_in!O31/SER_hh_num_in!O31)</f>
        <v>6425.7745744943022</v>
      </c>
      <c r="P31" s="100">
        <f>IF(SER_hh_tes_in!P31=0,0,1000000/0.086*SER_hh_tes_in!P31/SER_hh_num_in!P31)</f>
        <v>6498.0620237665844</v>
      </c>
      <c r="Q31" s="100">
        <f>IF(SER_hh_tes_in!Q31=0,0,1000000/0.086*SER_hh_tes_in!Q31/SER_hh_num_in!Q31)</f>
        <v>6582.154145320399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6382.3809079799676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5908.3039963573656</v>
      </c>
      <c r="D33" s="18">
        <f>IF(SER_hh_tes_in!D33=0,0,1000000/0.086*SER_hh_tes_in!D33/SER_hh_num_in!D33)</f>
        <v>5989.830520700787</v>
      </c>
      <c r="E33" s="18">
        <f>IF(SER_hh_tes_in!E33=0,0,1000000/0.086*SER_hh_tes_in!E33/SER_hh_num_in!E33)</f>
        <v>6114.0459512752586</v>
      </c>
      <c r="F33" s="18">
        <f>IF(SER_hh_tes_in!F33=0,0,1000000/0.086*SER_hh_tes_in!F33/SER_hh_num_in!F33)</f>
        <v>6044.3552669556766</v>
      </c>
      <c r="G33" s="18">
        <f>IF(SER_hh_tes_in!G33=0,0,1000000/0.086*SER_hh_tes_in!G33/SER_hh_num_in!G33)</f>
        <v>6060.9463079680463</v>
      </c>
      <c r="H33" s="18">
        <f>IF(SER_hh_tes_in!H33=0,0,1000000/0.086*SER_hh_tes_in!H33/SER_hh_num_in!H33)</f>
        <v>6055.3785147564358</v>
      </c>
      <c r="I33" s="18">
        <f>IF(SER_hh_tes_in!I33=0,0,1000000/0.086*SER_hh_tes_in!I33/SER_hh_num_in!I33)</f>
        <v>6170.1551737297386</v>
      </c>
      <c r="J33" s="18">
        <f>IF(SER_hh_tes_in!J33=0,0,1000000/0.086*SER_hh_tes_in!J33/SER_hh_num_in!J33)</f>
        <v>0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5273.6248214658981</v>
      </c>
      <c r="M33" s="18">
        <f>IF(SER_hh_tes_in!M33=0,0,1000000/0.086*SER_hh_tes_in!M33/SER_hh_num_in!M33)</f>
        <v>6265.1771865245164</v>
      </c>
      <c r="N33" s="18">
        <f>IF(SER_hh_tes_in!N33=0,0,1000000/0.086*SER_hh_tes_in!N33/SER_hh_num_in!N33)</f>
        <v>6321.826097688031</v>
      </c>
      <c r="O33" s="18">
        <f>IF(SER_hh_tes_in!O33=0,0,1000000/0.086*SER_hh_tes_in!O33/SER_hh_num_in!O33)</f>
        <v>0</v>
      </c>
      <c r="P33" s="18">
        <f>IF(SER_hh_tes_in!P33=0,0,1000000/0.086*SER_hh_tes_in!P33/SER_hh_num_in!P33)</f>
        <v>6459.8736680061402</v>
      </c>
      <c r="Q33" s="18">
        <f>IF(SER_hh_tes_in!Q33=0,0,1000000/0.086*SER_hh_tes_in!Q33/SER_hh_num_in!Q33)</f>
        <v>6722.5378813483831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17151.378048627397</v>
      </c>
      <c r="D3" s="106">
        <f>IF(SER_hh_emi_in!D3=0,0,1000000*SER_hh_emi_in!D3/SER_hh_num_in!D3)</f>
        <v>20947.493881320021</v>
      </c>
      <c r="E3" s="106">
        <f>IF(SER_hh_emi_in!E3=0,0,1000000*SER_hh_emi_in!E3/SER_hh_num_in!E3)</f>
        <v>22458.837684854861</v>
      </c>
      <c r="F3" s="106">
        <f>IF(SER_hh_emi_in!F3=0,0,1000000*SER_hh_emi_in!F3/SER_hh_num_in!F3)</f>
        <v>20112.349463191953</v>
      </c>
      <c r="G3" s="106">
        <f>IF(SER_hh_emi_in!G3=0,0,1000000*SER_hh_emi_in!G3/SER_hh_num_in!G3)</f>
        <v>18442.637022666935</v>
      </c>
      <c r="H3" s="106">
        <f>IF(SER_hh_emi_in!H3=0,0,1000000*SER_hh_emi_in!H3/SER_hh_num_in!H3)</f>
        <v>1128.239870238725</v>
      </c>
      <c r="I3" s="106">
        <f>IF(SER_hh_emi_in!I3=0,0,1000000*SER_hh_emi_in!I3/SER_hh_num_in!I3)</f>
        <v>7873.6546297659688</v>
      </c>
      <c r="J3" s="106">
        <f>IF(SER_hh_emi_in!J3=0,0,1000000*SER_hh_emi_in!J3/SER_hh_num_in!J3)</f>
        <v>10896.948293137722</v>
      </c>
      <c r="K3" s="106">
        <f>IF(SER_hh_emi_in!K3=0,0,1000000*SER_hh_emi_in!K3/SER_hh_num_in!K3)</f>
        <v>14333.373526541944</v>
      </c>
      <c r="L3" s="106">
        <f>IF(SER_hh_emi_in!L3=0,0,1000000*SER_hh_emi_in!L3/SER_hh_num_in!L3)</f>
        <v>21804.151747217249</v>
      </c>
      <c r="M3" s="106">
        <f>IF(SER_hh_emi_in!M3=0,0,1000000*SER_hh_emi_in!M3/SER_hh_num_in!M3)</f>
        <v>11519.405459694266</v>
      </c>
      <c r="N3" s="106">
        <f>IF(SER_hh_emi_in!N3=0,0,1000000*SER_hh_emi_in!N3/SER_hh_num_in!N3)</f>
        <v>14070.554107273785</v>
      </c>
      <c r="O3" s="106">
        <f>IF(SER_hh_emi_in!O3=0,0,1000000*SER_hh_emi_in!O3/SER_hh_num_in!O3)</f>
        <v>17470.688448908531</v>
      </c>
      <c r="P3" s="106">
        <f>IF(SER_hh_emi_in!P3=0,0,1000000*SER_hh_emi_in!P3/SER_hh_num_in!P3)</f>
        <v>3916.1634249357785</v>
      </c>
      <c r="Q3" s="106">
        <f>IF(SER_hh_emi_in!Q3=0,0,1000000*SER_hh_emi_in!Q3/SER_hh_num_in!Q3)</f>
        <v>11961.99349596775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13345.403349652548</v>
      </c>
      <c r="D4" s="101">
        <f>IF(SER_hh_emi_in!D4=0,0,1000000*SER_hh_emi_in!D4/SER_hh_num_in!D4)</f>
        <v>18910.776135595566</v>
      </c>
      <c r="E4" s="101">
        <f>IF(SER_hh_emi_in!E4=0,0,1000000*SER_hh_emi_in!E4/SER_hh_num_in!E4)</f>
        <v>19142.850658696476</v>
      </c>
      <c r="F4" s="101">
        <f>IF(SER_hh_emi_in!F4=0,0,1000000*SER_hh_emi_in!F4/SER_hh_num_in!F4)</f>
        <v>16282.102655186518</v>
      </c>
      <c r="G4" s="101">
        <f>IF(SER_hh_emi_in!G4=0,0,1000000*SER_hh_emi_in!G4/SER_hh_num_in!G4)</f>
        <v>15693.019537160297</v>
      </c>
      <c r="H4" s="101">
        <f>IF(SER_hh_emi_in!H4=0,0,1000000*SER_hh_emi_in!H4/SER_hh_num_in!H4)</f>
        <v>8.4582904968403021</v>
      </c>
      <c r="I4" s="101">
        <f>IF(SER_hh_emi_in!I4=0,0,1000000*SER_hh_emi_in!I4/SER_hh_num_in!I4)</f>
        <v>6236.8929479769104</v>
      </c>
      <c r="J4" s="101">
        <f>IF(SER_hh_emi_in!J4=0,0,1000000*SER_hh_emi_in!J4/SER_hh_num_in!J4)</f>
        <v>6971.0057521598692</v>
      </c>
      <c r="K4" s="101">
        <f>IF(SER_hh_emi_in!K4=0,0,1000000*SER_hh_emi_in!K4/SER_hh_num_in!K4)</f>
        <v>10211.981450399036</v>
      </c>
      <c r="L4" s="101">
        <f>IF(SER_hh_emi_in!L4=0,0,1000000*SER_hh_emi_in!L4/SER_hh_num_in!L4)</f>
        <v>18826.913880960365</v>
      </c>
      <c r="M4" s="101">
        <f>IF(SER_hh_emi_in!M4=0,0,1000000*SER_hh_emi_in!M4/SER_hh_num_in!M4)</f>
        <v>9030.0610792922034</v>
      </c>
      <c r="N4" s="101">
        <f>IF(SER_hh_emi_in!N4=0,0,1000000*SER_hh_emi_in!N4/SER_hh_num_in!N4)</f>
        <v>11556.635218742151</v>
      </c>
      <c r="O4" s="101">
        <f>IF(SER_hh_emi_in!O4=0,0,1000000*SER_hh_emi_in!O4/SER_hh_num_in!O4)</f>
        <v>13564.935947810423</v>
      </c>
      <c r="P4" s="101">
        <f>IF(SER_hh_emi_in!P4=0,0,1000000*SER_hh_emi_in!P4/SER_hh_num_in!P4)</f>
        <v>1577.9738509870454</v>
      </c>
      <c r="Q4" s="101">
        <f>IF(SER_hh_emi_in!Q4=0,0,1000000*SER_hh_emi_in!Q4/SER_hh_num_in!Q4)</f>
        <v>9013.3746740632469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20943.100761679358</v>
      </c>
      <c r="D7" s="100">
        <f>IF(SER_hh_emi_in!D7=0,0,1000000*SER_hh_emi_in!D7/SER_hh_num_in!D7)</f>
        <v>20688.654658194751</v>
      </c>
      <c r="E7" s="100">
        <f>IF(SER_hh_emi_in!E7=0,0,1000000*SER_hh_emi_in!E7/SER_hh_num_in!E7)</f>
        <v>22330.22418295734</v>
      </c>
      <c r="F7" s="100">
        <f>IF(SER_hh_emi_in!F7=0,0,1000000*SER_hh_emi_in!F7/SER_hh_num_in!F7)</f>
        <v>21946.175011815682</v>
      </c>
      <c r="G7" s="100">
        <f>IF(SER_hh_emi_in!G7=0,0,1000000*SER_hh_emi_in!G7/SER_hh_num_in!G7)</f>
        <v>21433.68457440679</v>
      </c>
      <c r="H7" s="100">
        <f>IF(SER_hh_emi_in!H7=0,0,1000000*SER_hh_emi_in!H7/SER_hh_num_in!H7)</f>
        <v>0</v>
      </c>
      <c r="I7" s="100">
        <f>IF(SER_hh_emi_in!I7=0,0,1000000*SER_hh_emi_in!I7/SER_hh_num_in!I7)</f>
        <v>18187.16350227534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25774.38671795031</v>
      </c>
      <c r="M7" s="100">
        <f>IF(SER_hh_emi_in!M7=0,0,1000000*SER_hh_emi_in!M7/SER_hh_num_in!M7)</f>
        <v>20698.701995247757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21216.966955874377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9971.0227162370084</v>
      </c>
      <c r="D8" s="100">
        <f>IF(SER_hh_emi_in!D8=0,0,1000000*SER_hh_emi_in!D8/SER_hh_num_in!D8)</f>
        <v>9635.2593771921984</v>
      </c>
      <c r="E8" s="100">
        <f>IF(SER_hh_emi_in!E8=0,0,1000000*SER_hh_emi_in!E8/SER_hh_num_in!E8)</f>
        <v>10226.052934660309</v>
      </c>
      <c r="F8" s="100">
        <f>IF(SER_hh_emi_in!F8=0,0,1000000*SER_hh_emi_in!F8/SER_hh_num_in!F8)</f>
        <v>10446.096697109628</v>
      </c>
      <c r="G8" s="100">
        <f>IF(SER_hh_emi_in!G8=0,0,1000000*SER_hh_emi_in!G8/SER_hh_num_in!G8)</f>
        <v>10051.404112961956</v>
      </c>
      <c r="H8" s="100">
        <f>IF(SER_hh_emi_in!H8=0,0,1000000*SER_hh_emi_in!H8/SER_hh_num_in!H8)</f>
        <v>10410.141709907419</v>
      </c>
      <c r="I8" s="100">
        <f>IF(SER_hh_emi_in!I8=0,0,1000000*SER_hh_emi_in!I8/SER_hh_num_in!I8)</f>
        <v>8457.3786700599358</v>
      </c>
      <c r="J8" s="100">
        <f>IF(SER_hh_emi_in!J8=0,0,1000000*SER_hh_emi_in!J8/SER_hh_num_in!J8)</f>
        <v>11254.583921969675</v>
      </c>
      <c r="K8" s="100">
        <f>IF(SER_hh_emi_in!K8=0,0,1000000*SER_hh_emi_in!K8/SER_hh_num_in!K8)</f>
        <v>10970.341771650073</v>
      </c>
      <c r="L8" s="100">
        <f>IF(SER_hh_emi_in!L8=0,0,1000000*SER_hh_emi_in!L8/SER_hh_num_in!L8)</f>
        <v>12131.879197181373</v>
      </c>
      <c r="M8" s="100">
        <f>IF(SER_hh_emi_in!M8=0,0,1000000*SER_hh_emi_in!M8/SER_hh_num_in!M8)</f>
        <v>9746.6946830097131</v>
      </c>
      <c r="N8" s="100">
        <f>IF(SER_hh_emi_in!N8=0,0,1000000*SER_hh_emi_in!N8/SER_hh_num_in!N8)</f>
        <v>9877.4364905422317</v>
      </c>
      <c r="O8" s="100">
        <f>IF(SER_hh_emi_in!O8=0,0,1000000*SER_hh_emi_in!O8/SER_hh_num_in!O8)</f>
        <v>11078.645170093087</v>
      </c>
      <c r="P8" s="100">
        <f>IF(SER_hh_emi_in!P8=0,0,1000000*SER_hh_emi_in!P8/SER_hh_num_in!P8)</f>
        <v>8540.7064438721081</v>
      </c>
      <c r="Q8" s="100">
        <f>IF(SER_hh_emi_in!Q8=0,0,1000000*SER_hh_emi_in!Q8/SER_hh_num_in!Q8)</f>
        <v>9651.9482893406057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13924.401455876465</v>
      </c>
      <c r="D9" s="100">
        <f>IF(SER_hh_emi_in!D9=0,0,1000000*SER_hh_emi_in!D9/SER_hh_num_in!D9)</f>
        <v>13395.566279625618</v>
      </c>
      <c r="E9" s="100">
        <f>IF(SER_hh_emi_in!E9=0,0,1000000*SER_hh_emi_in!E9/SER_hh_num_in!E9)</f>
        <v>14112.71015659263</v>
      </c>
      <c r="F9" s="100">
        <f>IF(SER_hh_emi_in!F9=0,0,1000000*SER_hh_emi_in!F9/SER_hh_num_in!F9)</f>
        <v>14269.845736630257</v>
      </c>
      <c r="G9" s="100">
        <f>IF(SER_hh_emi_in!G9=0,0,1000000*SER_hh_emi_in!G9/SER_hh_num_in!G9)</f>
        <v>14163.114028148708</v>
      </c>
      <c r="H9" s="100">
        <f>IF(SER_hh_emi_in!H9=0,0,1000000*SER_hh_emi_in!H9/SER_hh_num_in!H9)</f>
        <v>0</v>
      </c>
      <c r="I9" s="100">
        <f>IF(SER_hh_emi_in!I9=0,0,1000000*SER_hh_emi_in!I9/SER_hh_num_in!I9)</f>
        <v>11858.642986939802</v>
      </c>
      <c r="J9" s="100">
        <f>IF(SER_hh_emi_in!J9=0,0,1000000*SER_hh_emi_in!J9/SER_hh_num_in!J9)</f>
        <v>15977.29287987739</v>
      </c>
      <c r="K9" s="100">
        <f>IF(SER_hh_emi_in!K9=0,0,1000000*SER_hh_emi_in!K9/SER_hh_num_in!K9)</f>
        <v>15716.511482895983</v>
      </c>
      <c r="L9" s="100">
        <f>IF(SER_hh_emi_in!L9=0,0,1000000*SER_hh_emi_in!L9/SER_hh_num_in!L9)</f>
        <v>17530.889862922591</v>
      </c>
      <c r="M9" s="100">
        <f>IF(SER_hh_emi_in!M9=0,0,1000000*SER_hh_emi_in!M9/SER_hh_num_in!M9)</f>
        <v>13946.317836972068</v>
      </c>
      <c r="N9" s="100">
        <f>IF(SER_hh_emi_in!N9=0,0,1000000*SER_hh_emi_in!N9/SER_hh_num_in!N9)</f>
        <v>14707.985292010289</v>
      </c>
      <c r="O9" s="100">
        <f>IF(SER_hh_emi_in!O9=0,0,1000000*SER_hh_emi_in!O9/SER_hh_num_in!O9)</f>
        <v>16580.19114757936</v>
      </c>
      <c r="P9" s="100">
        <f>IF(SER_hh_emi_in!P9=0,0,1000000*SER_hh_emi_in!P9/SER_hh_num_in!P9)</f>
        <v>12798.963696292647</v>
      </c>
      <c r="Q9" s="100">
        <f>IF(SER_hh_emi_in!Q9=0,0,1000000*SER_hh_emi_in!Q9/SER_hh_num_in!Q9)</f>
        <v>14966.398848235574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54282.664897828574</v>
      </c>
      <c r="G10" s="100">
        <f>IF(SER_hh_emi_in!G10=0,0,1000000*SER_hh_emi_in!G10/SER_hh_num_in!G10)</f>
        <v>53521.439480230933</v>
      </c>
      <c r="H10" s="100">
        <f>IF(SER_hh_emi_in!H10=0,0,1000000*SER_hh_emi_in!H10/SER_hh_num_in!H10)</f>
        <v>52175.99954307625</v>
      </c>
      <c r="I10" s="100">
        <f>IF(SER_hh_emi_in!I10=0,0,1000000*SER_hh_emi_in!I10/SER_hh_num_in!I10)</f>
        <v>35323.703208576328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0.68981196583297399</v>
      </c>
      <c r="D16" s="101">
        <f>IF(SER_hh_emi_in!D16=0,0,1000000*SER_hh_emi_in!D16/SER_hh_num_in!D16)</f>
        <v>0.88936279301633792</v>
      </c>
      <c r="E16" s="101">
        <f>IF(SER_hh_emi_in!E16=0,0,1000000*SER_hh_emi_in!E16/SER_hh_num_in!E16)</f>
        <v>0.65384789426018586</v>
      </c>
      <c r="F16" s="101">
        <f>IF(SER_hh_emi_in!F16=0,0,1000000*SER_hh_emi_in!F16/SER_hh_num_in!F16)</f>
        <v>2.1951845075643126</v>
      </c>
      <c r="G16" s="101">
        <f>IF(SER_hh_emi_in!G16=0,0,1000000*SER_hh_emi_in!G16/SER_hh_num_in!G16)</f>
        <v>2.7366308429814148</v>
      </c>
      <c r="H16" s="101">
        <f>IF(SER_hh_emi_in!H16=0,0,1000000*SER_hh_emi_in!H16/SER_hh_num_in!H16)</f>
        <v>3.7648617295788256</v>
      </c>
      <c r="I16" s="101">
        <f>IF(SER_hh_emi_in!I16=0,0,1000000*SER_hh_emi_in!I16/SER_hh_num_in!I16)</f>
        <v>0.56891389194792419</v>
      </c>
      <c r="J16" s="101">
        <f>IF(SER_hh_emi_in!J16=0,0,1000000*SER_hh_emi_in!J16/SER_hh_num_in!J16)</f>
        <v>6.5654595141295236</v>
      </c>
      <c r="K16" s="101">
        <f>IF(SER_hh_emi_in!K16=0,0,1000000*SER_hh_emi_in!K16/SER_hh_num_in!K16)</f>
        <v>5.0515396384944227</v>
      </c>
      <c r="L16" s="101">
        <f>IF(SER_hh_emi_in!L16=0,0,1000000*SER_hh_emi_in!L16/SER_hh_num_in!L16)</f>
        <v>2.5613845418052161</v>
      </c>
      <c r="M16" s="101">
        <f>IF(SER_hh_emi_in!M16=0,0,1000000*SER_hh_emi_in!M16/SER_hh_num_in!M16)</f>
        <v>7.1393491856546776</v>
      </c>
      <c r="N16" s="101">
        <f>IF(SER_hh_emi_in!N16=0,0,1000000*SER_hh_emi_in!N16/SER_hh_num_in!N16)</f>
        <v>60.965877366004833</v>
      </c>
      <c r="O16" s="101">
        <f>IF(SER_hh_emi_in!O16=0,0,1000000*SER_hh_emi_in!O16/SER_hh_num_in!O16)</f>
        <v>102.36354218775386</v>
      </c>
      <c r="P16" s="101">
        <f>IF(SER_hh_emi_in!P16=0,0,1000000*SER_hh_emi_in!P16/SER_hh_num_in!P16)</f>
        <v>49.000108030675271</v>
      </c>
      <c r="Q16" s="101">
        <f>IF(SER_hh_emi_in!Q16=0,0,1000000*SER_hh_emi_in!Q16/SER_hh_num_in!Q16)</f>
        <v>71.236438077152002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122.57598060761957</v>
      </c>
      <c r="D17" s="103">
        <f>IF(SER_hh_emi_in!D17=0,0,1000000*SER_hh_emi_in!D17/SER_hh_num_in!D17)</f>
        <v>163.2080099365553</v>
      </c>
      <c r="E17" s="103">
        <f>IF(SER_hh_emi_in!E17=0,0,1000000*SER_hh_emi_in!E17/SER_hh_num_in!E17)</f>
        <v>194.22492081022574</v>
      </c>
      <c r="F17" s="103">
        <f>IF(SER_hh_emi_in!F17=0,0,1000000*SER_hh_emi_in!F17/SER_hh_num_in!F17)</f>
        <v>236.06509194543162</v>
      </c>
      <c r="G17" s="103">
        <f>IF(SER_hh_emi_in!G17=0,0,1000000*SER_hh_emi_in!G17/SER_hh_num_in!G17)</f>
        <v>284.08409973567581</v>
      </c>
      <c r="H17" s="103">
        <f>IF(SER_hh_emi_in!H17=0,0,1000000*SER_hh_emi_in!H17/SER_hh_num_in!H17)</f>
        <v>333.93591568679926</v>
      </c>
      <c r="I17" s="103">
        <f>IF(SER_hh_emi_in!I17=0,0,1000000*SER_hh_emi_in!I17/SER_hh_num_in!I17)</f>
        <v>389.55666683717646</v>
      </c>
      <c r="J17" s="103">
        <f>IF(SER_hh_emi_in!J17=0,0,1000000*SER_hh_emi_in!J17/SER_hh_num_in!J17)</f>
        <v>433.98699773460891</v>
      </c>
      <c r="K17" s="103">
        <f>IF(SER_hh_emi_in!K17=0,0,1000000*SER_hh_emi_in!K17/SER_hh_num_in!K17)</f>
        <v>482.75834259224081</v>
      </c>
      <c r="L17" s="103">
        <f>IF(SER_hh_emi_in!L17=0,0,1000000*SER_hh_emi_in!L17/SER_hh_num_in!L17)</f>
        <v>521.12132495398509</v>
      </c>
      <c r="M17" s="103">
        <f>IF(SER_hh_emi_in!M17=0,0,1000000*SER_hh_emi_in!M17/SER_hh_num_in!M17)</f>
        <v>522.80681099377614</v>
      </c>
      <c r="N17" s="103">
        <f>IF(SER_hh_emi_in!N17=0,0,1000000*SER_hh_emi_in!N17/SER_hh_num_in!N17)</f>
        <v>520.9384681342716</v>
      </c>
      <c r="O17" s="103">
        <f>IF(SER_hh_emi_in!O17=0,0,1000000*SER_hh_emi_in!O17/SER_hh_num_in!O17)</f>
        <v>520.78087970164245</v>
      </c>
      <c r="P17" s="103">
        <f>IF(SER_hh_emi_in!P17=0,0,1000000*SER_hh_emi_in!P17/SER_hh_num_in!P17)</f>
        <v>538.26906129932365</v>
      </c>
      <c r="Q17" s="103">
        <f>IF(SER_hh_emi_in!Q17=0,0,1000000*SER_hh_emi_in!Q17/SER_hh_num_in!Q17)</f>
        <v>547.0752782466808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1846.3534595294079</v>
      </c>
      <c r="D19" s="101">
        <f>IF(SER_hh_emi_in!D19=0,0,1000000*SER_hh_emi_in!D19/SER_hh_num_in!D19)</f>
        <v>1286.7514687161797</v>
      </c>
      <c r="E19" s="101">
        <f>IF(SER_hh_emi_in!E19=0,0,1000000*SER_hh_emi_in!E19/SER_hh_num_in!E19)</f>
        <v>2051.5063658570743</v>
      </c>
      <c r="F19" s="101">
        <f>IF(SER_hh_emi_in!F19=0,0,1000000*SER_hh_emi_in!F19/SER_hh_num_in!F19)</f>
        <v>2334.312402738457</v>
      </c>
      <c r="G19" s="101">
        <f>IF(SER_hh_emi_in!G19=0,0,1000000*SER_hh_emi_in!G19/SER_hh_num_in!G19)</f>
        <v>1712.6917924470038</v>
      </c>
      <c r="H19" s="101">
        <f>IF(SER_hh_emi_in!H19=0,0,1000000*SER_hh_emi_in!H19/SER_hh_num_in!H19)</f>
        <v>318.31051367111854</v>
      </c>
      <c r="I19" s="101">
        <f>IF(SER_hh_emi_in!I19=0,0,1000000*SER_hh_emi_in!I19/SER_hh_num_in!I19)</f>
        <v>1137.265314273244</v>
      </c>
      <c r="J19" s="101">
        <f>IF(SER_hh_emi_in!J19=0,0,1000000*SER_hh_emi_in!J19/SER_hh_num_in!J19)</f>
        <v>1279.1420691431897</v>
      </c>
      <c r="K19" s="101">
        <f>IF(SER_hh_emi_in!K19=0,0,1000000*SER_hh_emi_in!K19/SER_hh_num_in!K19)</f>
        <v>1573.9159774762982</v>
      </c>
      <c r="L19" s="101">
        <f>IF(SER_hh_emi_in!L19=0,0,1000000*SER_hh_emi_in!L19/SER_hh_num_in!L19)</f>
        <v>945.09646517911949</v>
      </c>
      <c r="M19" s="101">
        <f>IF(SER_hh_emi_in!M19=0,0,1000000*SER_hh_emi_in!M19/SER_hh_num_in!M19)</f>
        <v>1608.4397097997478</v>
      </c>
      <c r="N19" s="101">
        <f>IF(SER_hh_emi_in!N19=0,0,1000000*SER_hh_emi_in!N19/SER_hh_num_in!N19)</f>
        <v>1383.3889529114463</v>
      </c>
      <c r="O19" s="101">
        <f>IF(SER_hh_emi_in!O19=0,0,1000000*SER_hh_emi_in!O19/SER_hh_num_in!O19)</f>
        <v>1565.2515884469024</v>
      </c>
      <c r="P19" s="101">
        <f>IF(SER_hh_emi_in!P19=0,0,1000000*SER_hh_emi_in!P19/SER_hh_num_in!P19)</f>
        <v>1714.3082875826647</v>
      </c>
      <c r="Q19" s="101">
        <f>IF(SER_hh_emi_in!Q19=0,0,1000000*SER_hh_emi_in!Q19/SER_hh_num_in!Q19)</f>
        <v>1754.1645098587212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2707.1272377111341</v>
      </c>
      <c r="D21" s="100">
        <f>IF(SER_hh_emi_in!D21=0,0,1000000*SER_hh_emi_in!D21/SER_hh_num_in!D21)</f>
        <v>2702.7845874106097</v>
      </c>
      <c r="E21" s="100">
        <f>IF(SER_hh_emi_in!E21=0,0,1000000*SER_hh_emi_in!E21/SER_hh_num_in!E21)</f>
        <v>2704.231335329931</v>
      </c>
      <c r="F21" s="100">
        <f>IF(SER_hh_emi_in!F21=0,0,1000000*SER_hh_emi_in!F21/SER_hh_num_in!F21)</f>
        <v>2599.0716316600515</v>
      </c>
      <c r="G21" s="100">
        <f>IF(SER_hh_emi_in!G21=0,0,1000000*SER_hh_emi_in!G21/SER_hh_num_in!G21)</f>
        <v>2597.7940750664015</v>
      </c>
      <c r="H21" s="100">
        <f>IF(SER_hh_emi_in!H21=0,0,1000000*SER_hh_emi_in!H21/SER_hh_num_in!H21)</f>
        <v>2581.7424831329645</v>
      </c>
      <c r="I21" s="100">
        <f>IF(SER_hh_emi_in!I21=0,0,1000000*SER_hh_emi_in!I21/SER_hh_num_in!I21)</f>
        <v>2543.9676309027909</v>
      </c>
      <c r="J21" s="100">
        <f>IF(SER_hh_emi_in!J21=0,0,1000000*SER_hh_emi_in!J21/SER_hh_num_in!J21)</f>
        <v>2534.2328104548515</v>
      </c>
      <c r="K21" s="100">
        <f>IF(SER_hh_emi_in!K21=0,0,1000000*SER_hh_emi_in!K21/SER_hh_num_in!K21)</f>
        <v>2487.2422854631513</v>
      </c>
      <c r="L21" s="100">
        <f>IF(SER_hh_emi_in!L21=0,0,1000000*SER_hh_emi_in!L21/SER_hh_num_in!L21)</f>
        <v>2534.9614427726037</v>
      </c>
      <c r="M21" s="100">
        <f>IF(SER_hh_emi_in!M21=0,0,1000000*SER_hh_emi_in!M21/SER_hh_num_in!M21)</f>
        <v>2556.9214798907833</v>
      </c>
      <c r="N21" s="100">
        <f>IF(SER_hh_emi_in!N21=0,0,1000000*SER_hh_emi_in!N21/SER_hh_num_in!N21)</f>
        <v>2594.8177137723678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3315.2951779413715</v>
      </c>
      <c r="D22" s="100">
        <f>IF(SER_hh_emi_in!D22=0,0,1000000*SER_hh_emi_in!D22/SER_hh_num_in!D22)</f>
        <v>3288.9272071442692</v>
      </c>
      <c r="E22" s="100">
        <f>IF(SER_hh_emi_in!E22=0,0,1000000*SER_hh_emi_in!E22/SER_hh_num_in!E22)</f>
        <v>3252.5394720288932</v>
      </c>
      <c r="F22" s="100">
        <f>IF(SER_hh_emi_in!F22=0,0,1000000*SER_hh_emi_in!F22/SER_hh_num_in!F22)</f>
        <v>3180.002872040759</v>
      </c>
      <c r="G22" s="100">
        <f>IF(SER_hh_emi_in!G22=0,0,1000000*SER_hh_emi_in!G22/SER_hh_num_in!G22)</f>
        <v>3172.3474922951041</v>
      </c>
      <c r="H22" s="100">
        <f>IF(SER_hh_emi_in!H22=0,0,1000000*SER_hh_emi_in!H22/SER_hh_num_in!H22)</f>
        <v>3120.7524458732346</v>
      </c>
      <c r="I22" s="100">
        <f>IF(SER_hh_emi_in!I22=0,0,1000000*SER_hh_emi_in!I22/SER_hh_num_in!I22)</f>
        <v>3063.4822634832153</v>
      </c>
      <c r="J22" s="100">
        <f>IF(SER_hh_emi_in!J22=0,0,1000000*SER_hh_emi_in!J22/SER_hh_num_in!J22)</f>
        <v>3034.8604607154907</v>
      </c>
      <c r="K22" s="100">
        <f>IF(SER_hh_emi_in!K22=0,0,1000000*SER_hh_emi_in!K22/SER_hh_num_in!K22)</f>
        <v>2842.4999420408521</v>
      </c>
      <c r="L22" s="100">
        <f>IF(SER_hh_emi_in!L22=0,0,1000000*SER_hh_emi_in!L22/SER_hh_num_in!L22)</f>
        <v>3031.3995619021166</v>
      </c>
      <c r="M22" s="100">
        <f>IF(SER_hh_emi_in!M22=0,0,1000000*SER_hh_emi_in!M22/SER_hh_num_in!M22)</f>
        <v>3062.3011537633452</v>
      </c>
      <c r="N22" s="100">
        <f>IF(SER_hh_emi_in!N22=0,0,1000000*SER_hh_emi_in!N22/SER_hh_num_in!N22)</f>
        <v>3114.1460709074195</v>
      </c>
      <c r="O22" s="100">
        <f>IF(SER_hh_emi_in!O22=0,0,1000000*SER_hh_emi_in!O22/SER_hh_num_in!O22)</f>
        <v>3165.4764510661153</v>
      </c>
      <c r="P22" s="100">
        <f>IF(SER_hh_emi_in!P22=0,0,1000000*SER_hh_emi_in!P22/SER_hh_num_in!P22)</f>
        <v>3196.8804041235198</v>
      </c>
      <c r="Q22" s="100">
        <f>IF(SER_hh_emi_in!Q22=0,0,1000000*SER_hh_emi_in!Q22/SER_hh_num_in!Q22)</f>
        <v>3241.6331640816989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2335.8482975371139</v>
      </c>
      <c r="D23" s="100">
        <f>IF(SER_hh_emi_in!D23=0,0,1000000*SER_hh_emi_in!D23/SER_hh_num_in!D23)</f>
        <v>2321.4484208761141</v>
      </c>
      <c r="E23" s="100">
        <f>IF(SER_hh_emi_in!E23=0,0,1000000*SER_hh_emi_in!E23/SER_hh_num_in!E23)</f>
        <v>2315.727604070948</v>
      </c>
      <c r="F23" s="100">
        <f>IF(SER_hh_emi_in!F23=0,0,1000000*SER_hh_emi_in!F23/SER_hh_num_in!F23)</f>
        <v>2246.9564509469719</v>
      </c>
      <c r="G23" s="100">
        <f>IF(SER_hh_emi_in!G23=0,0,1000000*SER_hh_emi_in!G23/SER_hh_num_in!G23)</f>
        <v>2243.8240573040043</v>
      </c>
      <c r="H23" s="100">
        <f>IF(SER_hh_emi_in!H23=0,0,1000000*SER_hh_emi_in!H23/SER_hh_num_in!H23)</f>
        <v>0</v>
      </c>
      <c r="I23" s="100">
        <f>IF(SER_hh_emi_in!I23=0,0,1000000*SER_hh_emi_in!I23/SER_hh_num_in!I23)</f>
        <v>2175.433921621322</v>
      </c>
      <c r="J23" s="100">
        <f>IF(SER_hh_emi_in!J23=0,0,1000000*SER_hh_emi_in!J23/SER_hh_num_in!J23)</f>
        <v>2138.8160728052985</v>
      </c>
      <c r="K23" s="100">
        <f>IF(SER_hh_emi_in!K23=0,0,1000000*SER_hh_emi_in!K23/SER_hh_num_in!K23)</f>
        <v>2086.111877793016</v>
      </c>
      <c r="L23" s="100">
        <f>IF(SER_hh_emi_in!L23=0,0,1000000*SER_hh_emi_in!L23/SER_hh_num_in!L23)</f>
        <v>2160.3904872178723</v>
      </c>
      <c r="M23" s="100">
        <f>IF(SER_hh_emi_in!M23=0,0,1000000*SER_hh_emi_in!M23/SER_hh_num_in!M23)</f>
        <v>2172.2236995300641</v>
      </c>
      <c r="N23" s="100">
        <f>IF(SER_hh_emi_in!N23=0,0,1000000*SER_hh_emi_in!N23/SER_hh_num_in!N23)</f>
        <v>2194.7512196650209</v>
      </c>
      <c r="O23" s="100">
        <f>IF(SER_hh_emi_in!O23=0,0,1000000*SER_hh_emi_in!O23/SER_hh_num_in!O23)</f>
        <v>2230.9869640454613</v>
      </c>
      <c r="P23" s="100">
        <f>IF(SER_hh_emi_in!P23=0,0,1000000*SER_hh_emi_in!P23/SER_hh_num_in!P23)</f>
        <v>2237.9577329774188</v>
      </c>
      <c r="Q23" s="100">
        <f>IF(SER_hh_emi_in!Q23=0,0,1000000*SER_hh_emi_in!Q23/SER_hh_num_in!Q23)</f>
        <v>2264.0271628168257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1959.2444320842217</v>
      </c>
      <c r="D29" s="101">
        <f>IF(SER_hh_emi_in!D29=0,0,1000000*SER_hh_emi_in!D29/SER_hh_num_in!D29)</f>
        <v>749.57607364528315</v>
      </c>
      <c r="E29" s="101">
        <f>IF(SER_hh_emi_in!E29=0,0,1000000*SER_hh_emi_in!E29/SER_hh_num_in!E29)</f>
        <v>1264.0781290624957</v>
      </c>
      <c r="F29" s="101">
        <f>IF(SER_hh_emi_in!F29=0,0,1000000*SER_hh_emi_in!F29/SER_hh_num_in!F29)</f>
        <v>1494.6220058156314</v>
      </c>
      <c r="G29" s="101">
        <f>IF(SER_hh_emi_in!G29=0,0,1000000*SER_hh_emi_in!G29/SER_hh_num_in!G29)</f>
        <v>1034.7564723998585</v>
      </c>
      <c r="H29" s="101">
        <f>IF(SER_hh_emi_in!H29=0,0,1000000*SER_hh_emi_in!H29/SER_hh_num_in!H29)</f>
        <v>798.50057976787991</v>
      </c>
      <c r="I29" s="101">
        <f>IF(SER_hh_emi_in!I29=0,0,1000000*SER_hh_emi_in!I29/SER_hh_num_in!I29)</f>
        <v>498.97567223621371</v>
      </c>
      <c r="J29" s="101">
        <f>IF(SER_hh_emi_in!J29=0,0,1000000*SER_hh_emi_in!J29/SER_hh_num_in!J29)</f>
        <v>2640.9999187653852</v>
      </c>
      <c r="K29" s="101">
        <f>IF(SER_hh_emi_in!K29=0,0,1000000*SER_hh_emi_in!K29/SER_hh_num_in!K29)</f>
        <v>2542.4245590281134</v>
      </c>
      <c r="L29" s="101">
        <f>IF(SER_hh_emi_in!L29=0,0,1000000*SER_hh_emi_in!L29/SER_hh_num_in!L29)</f>
        <v>2029.909918342571</v>
      </c>
      <c r="M29" s="101">
        <f>IF(SER_hh_emi_in!M29=0,0,1000000*SER_hh_emi_in!M29/SER_hh_num_in!M29)</f>
        <v>877.86795435402348</v>
      </c>
      <c r="N29" s="101">
        <f>IF(SER_hh_emi_in!N29=0,0,1000000*SER_hh_emi_in!N29/SER_hh_num_in!N29)</f>
        <v>1123.2697448320232</v>
      </c>
      <c r="O29" s="101">
        <f>IF(SER_hh_emi_in!O29=0,0,1000000*SER_hh_emi_in!O29/SER_hh_num_in!O29)</f>
        <v>2327.219910694022</v>
      </c>
      <c r="P29" s="101">
        <f>IF(SER_hh_emi_in!P29=0,0,1000000*SER_hh_emi_in!P29/SER_hh_num_in!P29)</f>
        <v>602.56516077251138</v>
      </c>
      <c r="Q29" s="101">
        <f>IF(SER_hh_emi_in!Q29=0,0,1000000*SER_hh_emi_in!Q29/SER_hh_num_in!Q29)</f>
        <v>1155.8383427401427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2801.4193517793851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2759.1638746931962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2789.1549488331248</v>
      </c>
      <c r="J30" s="100">
        <f>IF(SER_hh_emi_in!J30=0,0,1000000*SER_hh_emi_in!J30/SER_hh_num_in!J30)</f>
        <v>2843.0449486097909</v>
      </c>
      <c r="K30" s="100">
        <f>IF(SER_hh_emi_in!K30=0,0,1000000*SER_hh_emi_in!K30/SER_hh_num_in!K30)</f>
        <v>2848.5946544883163</v>
      </c>
      <c r="L30" s="100">
        <f>IF(SER_hh_emi_in!L30=0,0,1000000*SER_hh_emi_in!L30/SER_hh_num_in!L30)</f>
        <v>4205.0827730944156</v>
      </c>
      <c r="M30" s="100">
        <f>IF(SER_hh_emi_in!M30=0,0,1000000*SER_hh_emi_in!M30/SER_hh_num_in!M30)</f>
        <v>0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3189.0860471319311</v>
      </c>
      <c r="Q30" s="100">
        <f>IF(SER_hh_emi_in!Q30=0,0,1000000*SER_hh_emi_in!Q30/SER_hh_num_in!Q30)</f>
        <v>2916.8901281875656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2311.2458400028549</v>
      </c>
      <c r="D31" s="100">
        <f>IF(SER_hh_emi_in!D31=0,0,1000000*SER_hh_emi_in!D31/SER_hh_num_in!D31)</f>
        <v>2298.8006303506509</v>
      </c>
      <c r="E31" s="100">
        <f>IF(SER_hh_emi_in!E31=0,0,1000000*SER_hh_emi_in!E31/SER_hh_num_in!E31)</f>
        <v>2297.3121261448282</v>
      </c>
      <c r="F31" s="100">
        <f>IF(SER_hh_emi_in!F31=0,0,1000000*SER_hh_emi_in!F31/SER_hh_num_in!F31)</f>
        <v>2293.7900620195232</v>
      </c>
      <c r="G31" s="100">
        <f>IF(SER_hh_emi_in!G31=0,0,1000000*SER_hh_emi_in!G31/SER_hh_num_in!G31)</f>
        <v>2285.81894403656</v>
      </c>
      <c r="H31" s="100">
        <f>IF(SER_hh_emi_in!H31=0,0,1000000*SER_hh_emi_in!H31/SER_hh_num_in!H31)</f>
        <v>2259.4255629532609</v>
      </c>
      <c r="I31" s="100">
        <f>IF(SER_hh_emi_in!I31=0,0,1000000*SER_hh_emi_in!I31/SER_hh_num_in!I31)</f>
        <v>0</v>
      </c>
      <c r="J31" s="100">
        <f>IF(SER_hh_emi_in!J31=0,0,1000000*SER_hh_emi_in!J31/SER_hh_num_in!J31)</f>
        <v>2258.5551720629605</v>
      </c>
      <c r="K31" s="100">
        <f>IF(SER_hh_emi_in!K31=0,0,1000000*SER_hh_emi_in!K31/SER_hh_num_in!K31)</f>
        <v>2257.8200875295547</v>
      </c>
      <c r="L31" s="100">
        <f>IF(SER_hh_emi_in!L31=0,0,1000000*SER_hh_emi_in!L31/SER_hh_num_in!L31)</f>
        <v>2263.1996277154462</v>
      </c>
      <c r="M31" s="100">
        <f>IF(SER_hh_emi_in!M31=0,0,1000000*SER_hh_emi_in!M31/SER_hh_num_in!M31)</f>
        <v>2289.3573863768461</v>
      </c>
      <c r="N31" s="100">
        <f>IF(SER_hh_emi_in!N31=0,0,1000000*SER_hh_emi_in!N31/SER_hh_num_in!N31)</f>
        <v>2303.1482964905063</v>
      </c>
      <c r="O31" s="100">
        <f>IF(SER_hh_emi_in!O31=0,0,1000000*SER_hh_emi_in!O31/SER_hh_num_in!O31)</f>
        <v>2327.219910694022</v>
      </c>
      <c r="P31" s="100">
        <f>IF(SER_hh_emi_in!P31=0,0,1000000*SER_hh_emi_in!P31/SER_hh_num_in!P31)</f>
        <v>2338.9686190507869</v>
      </c>
      <c r="Q31" s="100">
        <f>IF(SER_hh_emi_in!Q31=0,0,1000000*SER_hh_emi_in!Q31/SER_hh_num_in!Q31)</f>
        <v>2368.1135768006279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218.72361566811094</v>
      </c>
      <c r="D3" s="106">
        <f>IF(SER_hh_fech_in!D3=0,0,SER_hh_fech_in!D3/SER_summary!D$27)</f>
        <v>220.4844994103027</v>
      </c>
      <c r="E3" s="106">
        <f>IF(SER_hh_fech_in!E3=0,0,SER_hh_fech_in!E3/SER_summary!E$27)</f>
        <v>234.37724272220399</v>
      </c>
      <c r="F3" s="106">
        <f>IF(SER_hh_fech_in!F3=0,0,SER_hh_fech_in!F3/SER_summary!F$27)</f>
        <v>226.32767626349053</v>
      </c>
      <c r="G3" s="106">
        <f>IF(SER_hh_fech_in!G3=0,0,SER_hh_fech_in!G3/SER_summary!G$27)</f>
        <v>222.1824260362078</v>
      </c>
      <c r="H3" s="106">
        <f>IF(SER_hh_fech_in!H3=0,0,SER_hh_fech_in!H3/SER_summary!H$27)</f>
        <v>205.48117616850251</v>
      </c>
      <c r="I3" s="106">
        <f>IF(SER_hh_fech_in!I3=0,0,SER_hh_fech_in!I3/SER_summary!I$27)</f>
        <v>185.25559042049264</v>
      </c>
      <c r="J3" s="106">
        <f>IF(SER_hh_fech_in!J3=0,0,SER_hh_fech_in!J3/SER_summary!J$27)</f>
        <v>228.30119896215962</v>
      </c>
      <c r="K3" s="106">
        <f>IF(SER_hh_fech_in!K3=0,0,SER_hh_fech_in!K3/SER_summary!K$27)</f>
        <v>230.41833202383629</v>
      </c>
      <c r="L3" s="106">
        <f>IF(SER_hh_fech_in!L3=0,0,SER_hh_fech_in!L3/SER_summary!L$27)</f>
        <v>258.09572604364155</v>
      </c>
      <c r="M3" s="106">
        <f>IF(SER_hh_fech_in!M3=0,0,SER_hh_fech_in!M3/SER_summary!M$27)</f>
        <v>195.75387849173896</v>
      </c>
      <c r="N3" s="106">
        <f>IF(SER_hh_fech_in!N3=0,0,SER_hh_fech_in!N3/SER_summary!N$27)</f>
        <v>202.12474738958198</v>
      </c>
      <c r="O3" s="106">
        <f>IF(SER_hh_fech_in!O3=0,0,SER_hh_fech_in!O3/SER_summary!O$27)</f>
        <v>218.49119871226708</v>
      </c>
      <c r="P3" s="106">
        <f>IF(SER_hh_fech_in!P3=0,0,SER_hh_fech_in!P3/SER_summary!P$27)</f>
        <v>125.46122036534696</v>
      </c>
      <c r="Q3" s="106">
        <f>IF(SER_hh_fech_in!Q3=0,0,SER_hh_fech_in!Q3/SER_summary!Q$27)</f>
        <v>175.74169734773361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159.56977588522278</v>
      </c>
      <c r="D4" s="101">
        <f>IF(SER_hh_fech_in!D4=0,0,SER_hh_fech_in!D4/SER_summary!D$27)</f>
        <v>168.66825949656399</v>
      </c>
      <c r="E4" s="101">
        <f>IF(SER_hh_fech_in!E4=0,0,SER_hh_fech_in!E4/SER_summary!E$27)</f>
        <v>176.88798181028432</v>
      </c>
      <c r="F4" s="101">
        <f>IF(SER_hh_fech_in!F4=0,0,SER_hh_fech_in!F4/SER_summary!F$27)</f>
        <v>169.00623536392638</v>
      </c>
      <c r="G4" s="101">
        <f>IF(SER_hh_fech_in!G4=0,0,SER_hh_fech_in!G4/SER_summary!G$27)</f>
        <v>164.85778031101259</v>
      </c>
      <c r="H4" s="101">
        <f>IF(SER_hh_fech_in!H4=0,0,SER_hh_fech_in!H4/SER_summary!H$27)</f>
        <v>151.83162465448393</v>
      </c>
      <c r="I4" s="101">
        <f>IF(SER_hh_fech_in!I4=0,0,SER_hh_fech_in!I4/SER_summary!I$27)</f>
        <v>129.17365964415814</v>
      </c>
      <c r="J4" s="101">
        <f>IF(SER_hh_fech_in!J4=0,0,SER_hh_fech_in!J4/SER_summary!J$27)</f>
        <v>165.90868805801955</v>
      </c>
      <c r="K4" s="101">
        <f>IF(SER_hh_fech_in!K4=0,0,SER_hh_fech_in!K4/SER_summary!K$27)</f>
        <v>167.14231261449157</v>
      </c>
      <c r="L4" s="101">
        <f>IF(SER_hh_fech_in!L4=0,0,SER_hh_fech_in!L4/SER_summary!L$27)</f>
        <v>198.91729861303185</v>
      </c>
      <c r="M4" s="101">
        <f>IF(SER_hh_fech_in!M4=0,0,SER_hh_fech_in!M4/SER_summary!M$27)</f>
        <v>145.70259460879296</v>
      </c>
      <c r="N4" s="101">
        <f>IF(SER_hh_fech_in!N4=0,0,SER_hh_fech_in!N4/SER_summary!N$27)</f>
        <v>155.52595452730981</v>
      </c>
      <c r="O4" s="101">
        <f>IF(SER_hh_fech_in!O4=0,0,SER_hh_fech_in!O4/SER_summary!O$27)</f>
        <v>167.61349592216629</v>
      </c>
      <c r="P4" s="101">
        <f>IF(SER_hh_fech_in!P4=0,0,SER_hh_fech_in!P4/SER_summary!P$27)</f>
        <v>75.270694959370701</v>
      </c>
      <c r="Q4" s="101">
        <f>IF(SER_hh_fech_in!Q4=0,0,SER_hh_fech_in!Q4/SER_summary!Q$27)</f>
        <v>122.28295788878491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174.23130109006308</v>
      </c>
      <c r="D7" s="100">
        <f>IF(SER_hh_fech_in!D7=0,0,SER_hh_fech_in!D7/SER_summary!D$27)</f>
        <v>172.19144804674426</v>
      </c>
      <c r="E7" s="100">
        <f>IF(SER_hh_fech_in!E7=0,0,SER_hh_fech_in!E7/SER_summary!E$27)</f>
        <v>185.77495929881698</v>
      </c>
      <c r="F7" s="100">
        <f>IF(SER_hh_fech_in!F7=0,0,SER_hh_fech_in!F7/SER_summary!F$27)</f>
        <v>182.57576232125041</v>
      </c>
      <c r="G7" s="100">
        <f>IF(SER_hh_fech_in!G7=0,0,SER_hh_fech_in!G7/SER_summary!G$27)</f>
        <v>178.29785026752813</v>
      </c>
      <c r="H7" s="100">
        <f>IF(SER_hh_fech_in!H7=0,0,SER_hh_fech_in!H7/SER_summary!H$27)</f>
        <v>0</v>
      </c>
      <c r="I7" s="100">
        <f>IF(SER_hh_fech_in!I7=0,0,SER_hh_fech_in!I7/SER_summary!I$27)</f>
        <v>151.29622392908448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214.97840383381529</v>
      </c>
      <c r="M7" s="100">
        <f>IF(SER_hh_fech_in!M7=0,0,SER_hh_fech_in!M7/SER_summary!M$27)</f>
        <v>172.45819585051439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176.96698644325329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109.95384456446276</v>
      </c>
      <c r="D8" s="100">
        <f>IF(SER_hh_fech_in!D8=0,0,SER_hh_fech_in!D8/SER_summary!D$27)</f>
        <v>106.21055291699643</v>
      </c>
      <c r="E8" s="100">
        <f>IF(SER_hh_fech_in!E8=0,0,SER_hh_fech_in!E8/SER_summary!E$27)</f>
        <v>112.69287743382665</v>
      </c>
      <c r="F8" s="100">
        <f>IF(SER_hh_fech_in!F8=0,0,SER_hh_fech_in!F8/SER_summary!F$27)</f>
        <v>114.96390127223819</v>
      </c>
      <c r="G8" s="100">
        <f>IF(SER_hh_fech_in!G8=0,0,SER_hh_fech_in!G8/SER_summary!G$27)</f>
        <v>110.62324072047662</v>
      </c>
      <c r="H8" s="100">
        <f>IF(SER_hh_fech_in!H8=0,0,SER_hh_fech_in!H8/SER_summary!H$27)</f>
        <v>114.58603106742966</v>
      </c>
      <c r="I8" s="100">
        <f>IF(SER_hh_fech_in!I8=0,0,SER_hh_fech_in!I8/SER_summary!I$27)</f>
        <v>93.159861287164333</v>
      </c>
      <c r="J8" s="100">
        <f>IF(SER_hh_fech_in!J8=0,0,SER_hh_fech_in!J8/SER_summary!J$27)</f>
        <v>123.96189095081081</v>
      </c>
      <c r="K8" s="100">
        <f>IF(SER_hh_fech_in!K8=0,0,SER_hh_fech_in!K8/SER_summary!K$27)</f>
        <v>120.94558599214231</v>
      </c>
      <c r="L8" s="100">
        <f>IF(SER_hh_fech_in!L8=0,0,SER_hh_fech_in!L8/SER_summary!L$27)</f>
        <v>133.74826540004707</v>
      </c>
      <c r="M8" s="100">
        <f>IF(SER_hh_fech_in!M8=0,0,SER_hh_fech_in!M8/SER_summary!M$27)</f>
        <v>107.69533086730121</v>
      </c>
      <c r="N8" s="100">
        <f>IF(SER_hh_fech_in!N8=0,0,SER_hh_fech_in!N8/SER_summary!N$27)</f>
        <v>109.85121755496732</v>
      </c>
      <c r="O8" s="100">
        <f>IF(SER_hh_fech_in!O8=0,0,SER_hh_fech_in!O8/SER_summary!O$27)</f>
        <v>123.19590809890306</v>
      </c>
      <c r="P8" s="100">
        <f>IF(SER_hh_fech_in!P8=0,0,SER_hh_fech_in!P8/SER_summary!P$27)</f>
        <v>95.529442063934141</v>
      </c>
      <c r="Q8" s="100">
        <f>IF(SER_hh_fech_in!Q8=0,0,SER_hh_fech_in!Q8/SER_summary!Q$27)</f>
        <v>108.00252996123292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153.54909089109205</v>
      </c>
      <c r="D9" s="100">
        <f>IF(SER_hh_fech_in!D9=0,0,SER_hh_fech_in!D9/SER_summary!D$27)</f>
        <v>147.66084082418465</v>
      </c>
      <c r="E9" s="100">
        <f>IF(SER_hh_fech_in!E9=0,0,SER_hh_fech_in!E9/SER_summary!E$27)</f>
        <v>155.52451430654014</v>
      </c>
      <c r="F9" s="100">
        <f>IF(SER_hh_fech_in!F9=0,0,SER_hh_fech_in!F9/SER_summary!F$27)</f>
        <v>157.04594586894368</v>
      </c>
      <c r="G9" s="100">
        <f>IF(SER_hh_fech_in!G9=0,0,SER_hh_fech_in!G9/SER_summary!G$27)</f>
        <v>155.87569208037308</v>
      </c>
      <c r="H9" s="100">
        <f>IF(SER_hh_fech_in!H9=0,0,SER_hh_fech_in!H9/SER_summary!H$27)</f>
        <v>0</v>
      </c>
      <c r="I9" s="100">
        <f>IF(SER_hh_fech_in!I9=0,0,SER_hh_fech_in!I9/SER_summary!I$27)</f>
        <v>130.62552580603409</v>
      </c>
      <c r="J9" s="100">
        <f>IF(SER_hh_fech_in!J9=0,0,SER_hh_fech_in!J9/SER_summary!J$27)</f>
        <v>175.97944547717267</v>
      </c>
      <c r="K9" s="100">
        <f>IF(SER_hh_fech_in!K9=0,0,SER_hh_fech_in!K9/SER_summary!K$27)</f>
        <v>173.27105486934872</v>
      </c>
      <c r="L9" s="100">
        <f>IF(SER_hh_fech_in!L9=0,0,SER_hh_fech_in!L9/SER_summary!L$27)</f>
        <v>193.26982011409419</v>
      </c>
      <c r="M9" s="100">
        <f>IF(SER_hh_fech_in!M9=0,0,SER_hh_fech_in!M9/SER_summary!M$27)</f>
        <v>154.09873425618153</v>
      </c>
      <c r="N9" s="100">
        <f>IF(SER_hh_fech_in!N9=0,0,SER_hh_fech_in!N9/SER_summary!N$27)</f>
        <v>163.57382744550415</v>
      </c>
      <c r="O9" s="100">
        <f>IF(SER_hh_fech_in!O9=0,0,SER_hh_fech_in!O9/SER_summary!O$27)</f>
        <v>184.37378158779592</v>
      </c>
      <c r="P9" s="100">
        <f>IF(SER_hh_fech_in!P9=0,0,SER_hh_fech_in!P9/SER_summary!P$27)</f>
        <v>143.15886735349002</v>
      </c>
      <c r="Q9" s="100">
        <f>IF(SER_hh_fech_in!Q9=0,0,SER_hh_fech_in!Q9/SER_summary!Q$27)</f>
        <v>167.4697057591419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234.27823438050925</v>
      </c>
      <c r="G10" s="100">
        <f>IF(SER_hh_fech_in!G10=0,0,SER_hh_fech_in!G10/SER_summary!G$27)</f>
        <v>232.0622708777644</v>
      </c>
      <c r="H10" s="100">
        <f>IF(SER_hh_fech_in!H10=0,0,SER_hh_fech_in!H10/SER_summary!H$27)</f>
        <v>225.18608975807922</v>
      </c>
      <c r="I10" s="100">
        <f>IF(SER_hh_fech_in!I10=0,0,SER_hh_fech_in!I10/SER_summary!I$27)</f>
        <v>187.91207766892026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272.2017100909087</v>
      </c>
      <c r="M10" s="100">
        <f>IF(SER_hh_fech_in!M10=0,0,SER_hh_fech_in!M10/SER_summary!M$27)</f>
        <v>218.23385699950734</v>
      </c>
      <c r="N10" s="100">
        <f>IF(SER_hh_fech_in!N10=0,0,SER_hh_fech_in!N10/SER_summary!N$27)</f>
        <v>233.44757359463676</v>
      </c>
      <c r="O10" s="100">
        <f>IF(SER_hh_fech_in!O10=0,0,SER_hh_fech_in!O10/SER_summary!O$27)</f>
        <v>238.80376147859991</v>
      </c>
      <c r="P10" s="100">
        <f>IF(SER_hh_fech_in!P10=0,0,SER_hh_fech_in!P10/SER_summary!P$27)</f>
        <v>194.49807893236505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139.24898273681106</v>
      </c>
      <c r="D12" s="100">
        <f>IF(SER_hh_fech_in!D12=0,0,SER_hh_fech_in!D12/SER_summary!D$27)</f>
        <v>136.48370214229686</v>
      </c>
      <c r="E12" s="100">
        <f>IF(SER_hh_fech_in!E12=0,0,SER_hh_fech_in!E12/SER_summary!E$27)</f>
        <v>135.01892613355551</v>
      </c>
      <c r="F12" s="100">
        <f>IF(SER_hh_fech_in!F12=0,0,SER_hh_fech_in!F12/SER_summary!F$27)</f>
        <v>318.74964003735215</v>
      </c>
      <c r="G12" s="100">
        <f>IF(SER_hh_fech_in!G12=0,0,SER_hh_fech_in!G12/SER_summary!G$27)</f>
        <v>0</v>
      </c>
      <c r="H12" s="100">
        <f>IF(SER_hh_fech_in!H12=0,0,SER_hh_fech_in!H12/SER_summary!H$27)</f>
        <v>146.31965700394011</v>
      </c>
      <c r="I12" s="100">
        <f>IF(SER_hh_fech_in!I12=0,0,SER_hh_fech_in!I12/SER_summary!I$27)</f>
        <v>119.88190995088284</v>
      </c>
      <c r="J12" s="100">
        <f>IF(SER_hh_fech_in!J12=0,0,SER_hh_fech_in!J12/SER_summary!J$27)</f>
        <v>160.14021462083446</v>
      </c>
      <c r="K12" s="100">
        <f>IF(SER_hh_fech_in!K12=0,0,SER_hh_fech_in!K12/SER_summary!K$27)</f>
        <v>155.84881224953753</v>
      </c>
      <c r="L12" s="100">
        <f>IF(SER_hh_fech_in!L12=0,0,SER_hh_fech_in!L12/SER_summary!L$27)</f>
        <v>172.13447660238231</v>
      </c>
      <c r="M12" s="100">
        <f>IF(SER_hh_fech_in!M12=0,0,SER_hh_fech_in!M12/SER_summary!M$27)</f>
        <v>177.08221878764365</v>
      </c>
      <c r="N12" s="100">
        <f>IF(SER_hh_fech_in!N12=0,0,SER_hh_fech_in!N12/SER_summary!N$27)</f>
        <v>0</v>
      </c>
      <c r="O12" s="100">
        <f>IF(SER_hh_fech_in!O12=0,0,SER_hh_fech_in!O12/SER_summary!O$27)</f>
        <v>150.13390619150215</v>
      </c>
      <c r="P12" s="100">
        <f>IF(SER_hh_fech_in!P12=0,0,SER_hh_fech_in!P12/SER_summary!P$27)</f>
        <v>154.06720787106025</v>
      </c>
      <c r="Q12" s="100">
        <f>IF(SER_hh_fech_in!Q12=0,0,SER_hh_fech_in!Q12/SER_summary!Q$27)</f>
        <v>147.63128865129542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89.726188233830584</v>
      </c>
      <c r="D13" s="100">
        <f>IF(SER_hh_fech_in!D13=0,0,SER_hh_fech_in!D13/SER_summary!D$27)</f>
        <v>87.449767076420429</v>
      </c>
      <c r="E13" s="100">
        <f>IF(SER_hh_fech_in!E13=0,0,SER_hh_fech_in!E13/SER_summary!E$27)</f>
        <v>93.280945672455587</v>
      </c>
      <c r="F13" s="100">
        <f>IF(SER_hh_fech_in!F13=0,0,SER_hh_fech_in!F13/SER_summary!F$27)</f>
        <v>95.834358338024529</v>
      </c>
      <c r="G13" s="100">
        <f>IF(SER_hh_fech_in!G13=0,0,SER_hh_fech_in!G13/SER_summary!G$27)</f>
        <v>93.12886740749795</v>
      </c>
      <c r="H13" s="100">
        <f>IF(SER_hh_fech_in!H13=0,0,SER_hh_fech_in!H13/SER_summary!H$27)</f>
        <v>97.576845692355079</v>
      </c>
      <c r="I13" s="100">
        <f>IF(SER_hh_fech_in!I13=0,0,SER_hh_fech_in!I13/SER_summary!I$27)</f>
        <v>79.619949611007158</v>
      </c>
      <c r="J13" s="100">
        <f>IF(SER_hh_fech_in!J13=0,0,SER_hh_fech_in!J13/SER_summary!J$27)</f>
        <v>106.18636951778753</v>
      </c>
      <c r="K13" s="100">
        <f>IF(SER_hh_fech_in!K13=0,0,SER_hh_fech_in!K13/SER_summary!K$27)</f>
        <v>103.36794423816399</v>
      </c>
      <c r="L13" s="100">
        <f>IF(SER_hh_fech_in!L13=0,0,SER_hh_fech_in!L13/SER_summary!L$27)</f>
        <v>93.285666393961733</v>
      </c>
      <c r="M13" s="100">
        <f>IF(SER_hh_fech_in!M13=0,0,SER_hh_fech_in!M13/SER_summary!M$27)</f>
        <v>67.726419321532063</v>
      </c>
      <c r="N13" s="100">
        <f>IF(SER_hh_fech_in!N13=0,0,SER_hh_fech_in!N13/SER_summary!N$27)</f>
        <v>65.258805115198527</v>
      </c>
      <c r="O13" s="100">
        <f>IF(SER_hh_fech_in!O13=0,0,SER_hh_fech_in!O13/SER_summary!O$27)</f>
        <v>71.572187421217578</v>
      </c>
      <c r="P13" s="100">
        <f>IF(SER_hh_fech_in!P13=0,0,SER_hh_fech_in!P13/SER_summary!P$27)</f>
        <v>57.478159860344292</v>
      </c>
      <c r="Q13" s="100">
        <f>IF(SER_hh_fech_in!Q13=0,0,SER_hh_fech_in!Q13/SER_summary!Q$27)</f>
        <v>65.686919002621465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148.86682009579101</v>
      </c>
      <c r="D14" s="22">
        <f>IF(SER_hh_fech_in!D14=0,0,SER_hh_fech_in!D14/SER_summary!D$27)</f>
        <v>0</v>
      </c>
      <c r="E14" s="22">
        <f>IF(SER_hh_fech_in!E14=0,0,SER_hh_fech_in!E14/SER_summary!E$27)</f>
        <v>0</v>
      </c>
      <c r="F14" s="22">
        <f>IF(SER_hh_fech_in!F14=0,0,SER_hh_fech_in!F14/SER_summary!F$27)</f>
        <v>160.92931235393934</v>
      </c>
      <c r="G14" s="22">
        <f>IF(SER_hh_fech_in!G14=0,0,SER_hh_fech_in!G14/SER_summary!G$27)</f>
        <v>155.45238196358252</v>
      </c>
      <c r="H14" s="22">
        <f>IF(SER_hh_fech_in!H14=0,0,SER_hh_fech_in!H14/SER_summary!H$27)</f>
        <v>161.89150297057387</v>
      </c>
      <c r="I14" s="22">
        <f>IF(SER_hh_fech_in!I14=0,0,SER_hh_fech_in!I14/SER_summary!I$27)</f>
        <v>131.31087789981626</v>
      </c>
      <c r="J14" s="22">
        <f>IF(SER_hh_fech_in!J14=0,0,SER_hh_fech_in!J14/SER_summary!J$27)</f>
        <v>174.32112712039455</v>
      </c>
      <c r="K14" s="22">
        <f>IF(SER_hh_fech_in!K14=0,0,SER_hh_fech_in!K14/SER_summary!K$27)</f>
        <v>169.18562755670916</v>
      </c>
      <c r="L14" s="22">
        <f>IF(SER_hh_fech_in!L14=0,0,SER_hh_fech_in!L14/SER_summary!L$27)</f>
        <v>0</v>
      </c>
      <c r="M14" s="22">
        <f>IF(SER_hh_fech_in!M14=0,0,SER_hh_fech_in!M14/SER_summary!M$27)</f>
        <v>149.28478322990418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134.03332165345549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2.1645715932992977</v>
      </c>
      <c r="D15" s="104">
        <f>IF(SER_hh_fech_in!D15=0,0,SER_hh_fech_in!D15/SER_summary!D$27)</f>
        <v>2.2113928893737045</v>
      </c>
      <c r="E15" s="104">
        <f>IF(SER_hh_fech_in!E15=0,0,SER_hh_fech_in!E15/SER_summary!E$27)</f>
        <v>2.3435321680754413</v>
      </c>
      <c r="F15" s="104">
        <f>IF(SER_hh_fech_in!F15=0,0,SER_hh_fech_in!F15/SER_summary!F$27)</f>
        <v>2.0147502479073531</v>
      </c>
      <c r="G15" s="104">
        <f>IF(SER_hh_fech_in!G15=0,0,SER_hh_fech_in!G15/SER_summary!G$27)</f>
        <v>2.3119150695953419</v>
      </c>
      <c r="H15" s="104">
        <f>IF(SER_hh_fech_in!H15=0,0,SER_hh_fech_in!H15/SER_summary!H$27)</f>
        <v>0.62463793050516525</v>
      </c>
      <c r="I15" s="104">
        <f>IF(SER_hh_fech_in!I15=0,0,SER_hh_fech_in!I15/SER_summary!I$27)</f>
        <v>1.7922870271130666</v>
      </c>
      <c r="J15" s="104">
        <f>IF(SER_hh_fech_in!J15=0,0,SER_hh_fech_in!J15/SER_summary!J$27)</f>
        <v>2.4480248074786104</v>
      </c>
      <c r="K15" s="104">
        <f>IF(SER_hh_fech_in!K15=0,0,SER_hh_fech_in!K15/SER_summary!K$27)</f>
        <v>2.5871917472454036</v>
      </c>
      <c r="L15" s="104">
        <f>IF(SER_hh_fech_in!L15=0,0,SER_hh_fech_in!L15/SER_summary!L$27)</f>
        <v>2.9101472716132419</v>
      </c>
      <c r="M15" s="104">
        <f>IF(SER_hh_fech_in!M15=0,0,SER_hh_fech_in!M15/SER_summary!M$27)</f>
        <v>2.160566080453509</v>
      </c>
      <c r="N15" s="104">
        <f>IF(SER_hh_fech_in!N15=0,0,SER_hh_fech_in!N15/SER_summary!N$27)</f>
        <v>2.4546901822536498</v>
      </c>
      <c r="O15" s="104">
        <f>IF(SER_hh_fech_in!O15=0,0,SER_hh_fech_in!O15/SER_summary!O$27)</f>
        <v>2.8286516134221156</v>
      </c>
      <c r="P15" s="104">
        <f>IF(SER_hh_fech_in!P15=0,0,SER_hh_fech_in!P15/SER_summary!P$27)</f>
        <v>1.9509734015643978</v>
      </c>
      <c r="Q15" s="104">
        <f>IF(SER_hh_fech_in!Q15=0,0,SER_hh_fech_in!Q15/SER_summary!Q$27)</f>
        <v>2.5374672216644769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18.144739379677301</v>
      </c>
      <c r="D16" s="101">
        <f>IF(SER_hh_fech_in!D16=0,0,SER_hh_fech_in!D16/SER_summary!D$27)</f>
        <v>16.840428059789819</v>
      </c>
      <c r="E16" s="101">
        <f>IF(SER_hh_fech_in!E16=0,0,SER_hh_fech_in!E16/SER_summary!E$27)</f>
        <v>16.254375588150072</v>
      </c>
      <c r="F16" s="101">
        <f>IF(SER_hh_fech_in!F16=0,0,SER_hh_fech_in!F16/SER_summary!F$27)</f>
        <v>15.742069456638756</v>
      </c>
      <c r="G16" s="101">
        <f>IF(SER_hh_fech_in!G16=0,0,SER_hh_fech_in!G16/SER_summary!G$27)</f>
        <v>15.397094477785901</v>
      </c>
      <c r="H16" s="101">
        <f>IF(SER_hh_fech_in!H16=0,0,SER_hh_fech_in!H16/SER_summary!H$27)</f>
        <v>15.096530978222798</v>
      </c>
      <c r="I16" s="101">
        <f>IF(SER_hh_fech_in!I16=0,0,SER_hh_fech_in!I16/SER_summary!I$27)</f>
        <v>14.973582325218365</v>
      </c>
      <c r="J16" s="101">
        <f>IF(SER_hh_fech_in!J16=0,0,SER_hh_fech_in!J16/SER_summary!J$27)</f>
        <v>14.572067109617395</v>
      </c>
      <c r="K16" s="101">
        <f>IF(SER_hh_fech_in!K16=0,0,SER_hh_fech_in!K16/SER_summary!K$27)</f>
        <v>14.400306462017619</v>
      </c>
      <c r="L16" s="101">
        <f>IF(SER_hh_fech_in!L16=0,0,SER_hh_fech_in!L16/SER_summary!L$27)</f>
        <v>14.257190057259113</v>
      </c>
      <c r="M16" s="101">
        <f>IF(SER_hh_fech_in!M16=0,0,SER_hh_fech_in!M16/SER_summary!M$27)</f>
        <v>13.647906828722787</v>
      </c>
      <c r="N16" s="101">
        <f>IF(SER_hh_fech_in!N16=0,0,SER_hh_fech_in!N16/SER_summary!N$27)</f>
        <v>12.514387778422307</v>
      </c>
      <c r="O16" s="101">
        <f>IF(SER_hh_fech_in!O16=0,0,SER_hh_fech_in!O16/SER_summary!O$27)</f>
        <v>11.559524438586131</v>
      </c>
      <c r="P16" s="101">
        <f>IF(SER_hh_fech_in!P16=0,0,SER_hh_fech_in!P16/SER_summary!P$27)</f>
        <v>11.849523699509341</v>
      </c>
      <c r="Q16" s="101">
        <f>IF(SER_hh_fech_in!Q16=0,0,SER_hh_fech_in!Q16/SER_summary!Q$27)</f>
        <v>10.842941734058012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1.3516868532572346</v>
      </c>
      <c r="D17" s="103">
        <f>IF(SER_hh_fech_in!D17=0,0,SER_hh_fech_in!D17/SER_summary!D$27)</f>
        <v>1.7990603363389257</v>
      </c>
      <c r="E17" s="103">
        <f>IF(SER_hh_fech_in!E17=0,0,SER_hh_fech_in!E17/SER_summary!E$27)</f>
        <v>2.1403923229533461</v>
      </c>
      <c r="F17" s="103">
        <f>IF(SER_hh_fech_in!F17=0,0,SER_hh_fech_in!F17/SER_summary!F$27)</f>
        <v>2.5980004504214116</v>
      </c>
      <c r="G17" s="103">
        <f>IF(SER_hh_fech_in!G17=0,0,SER_hh_fech_in!G17/SER_summary!G$27)</f>
        <v>3.1265585779595946</v>
      </c>
      <c r="H17" s="103">
        <f>IF(SER_hh_fech_in!H17=0,0,SER_hh_fech_in!H17/SER_summary!H$27)</f>
        <v>3.6756839892968611</v>
      </c>
      <c r="I17" s="103">
        <f>IF(SER_hh_fech_in!I17=0,0,SER_hh_fech_in!I17/SER_summary!I$27)</f>
        <v>4.2910512183303089</v>
      </c>
      <c r="J17" s="103">
        <f>IF(SER_hh_fech_in!J17=0,0,SER_hh_fech_in!J17/SER_summary!J$27)</f>
        <v>4.7800833207374707</v>
      </c>
      <c r="K17" s="103">
        <f>IF(SER_hh_fech_in!K17=0,0,SER_hh_fech_in!K17/SER_summary!K$27)</f>
        <v>5.3223037032721141</v>
      </c>
      <c r="L17" s="103">
        <f>IF(SER_hh_fech_in!L17=0,0,SER_hh_fech_in!L17/SER_summary!L$27)</f>
        <v>5.7451176477064765</v>
      </c>
      <c r="M17" s="103">
        <f>IF(SER_hh_fech_in!M17=0,0,SER_hh_fech_in!M17/SER_summary!M$27)</f>
        <v>5.7767124467129687</v>
      </c>
      <c r="N17" s="103">
        <f>IF(SER_hh_fech_in!N17=0,0,SER_hh_fech_in!N17/SER_summary!N$27)</f>
        <v>5.7935806573460242</v>
      </c>
      <c r="O17" s="103">
        <f>IF(SER_hh_fech_in!O17=0,0,SER_hh_fech_in!O17/SER_summary!O$27)</f>
        <v>5.7911479617187123</v>
      </c>
      <c r="P17" s="103">
        <f>IF(SER_hh_fech_in!P17=0,0,SER_hh_fech_in!P17/SER_summary!P$27)</f>
        <v>6.0206428407448422</v>
      </c>
      <c r="Q17" s="103">
        <f>IF(SER_hh_fech_in!Q17=0,0,SER_hh_fech_in!Q17/SER_summary!Q$27)</f>
        <v>6.1216152800092924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18.23977927390542</v>
      </c>
      <c r="D18" s="103">
        <f>IF(SER_hh_fech_in!D18=0,0,SER_hh_fech_in!D18/SER_summary!D$27)</f>
        <v>16.922841467273955</v>
      </c>
      <c r="E18" s="103">
        <f>IF(SER_hh_fech_in!E18=0,0,SER_hh_fech_in!E18/SER_summary!E$27)</f>
        <v>16.302050057783138</v>
      </c>
      <c r="F18" s="103">
        <f>IF(SER_hh_fech_in!F18=0,0,SER_hh_fech_in!F18/SER_summary!F$27)</f>
        <v>15.865444272000454</v>
      </c>
      <c r="G18" s="103">
        <f>IF(SER_hh_fech_in!G18=0,0,SER_hh_fech_in!G18/SER_summary!G$27)</f>
        <v>15.516448410968724</v>
      </c>
      <c r="H18" s="103">
        <f>IF(SER_hh_fech_in!H18=0,0,SER_hh_fech_in!H18/SER_summary!H$27)</f>
        <v>15.2267601707357</v>
      </c>
      <c r="I18" s="103">
        <f>IF(SER_hh_fech_in!I18=0,0,SER_hh_fech_in!I18/SER_summary!I$27)</f>
        <v>14.989206057075885</v>
      </c>
      <c r="J18" s="103">
        <f>IF(SER_hh_fech_in!J18=0,0,SER_hh_fech_in!J18/SER_summary!J$27)</f>
        <v>14.722478044444316</v>
      </c>
      <c r="K18" s="103">
        <f>IF(SER_hh_fech_in!K18=0,0,SER_hh_fech_in!K18/SER_summary!K$27)</f>
        <v>14.496302354248202</v>
      </c>
      <c r="L18" s="103">
        <f>IF(SER_hh_fech_in!L18=0,0,SER_hh_fech_in!L18/SER_summary!L$27)</f>
        <v>14.299234744843783</v>
      </c>
      <c r="M18" s="103">
        <f>IF(SER_hh_fech_in!M18=0,0,SER_hh_fech_in!M18/SER_summary!M$27)</f>
        <v>13.756882494948249</v>
      </c>
      <c r="N18" s="103">
        <f>IF(SER_hh_fech_in!N18=0,0,SER_hh_fech_in!N18/SER_summary!N$27)</f>
        <v>13.405179775527488</v>
      </c>
      <c r="O18" s="103">
        <f>IF(SER_hh_fech_in!O18=0,0,SER_hh_fech_in!O18/SER_summary!O$27)</f>
        <v>12.970726594675241</v>
      </c>
      <c r="P18" s="103">
        <f>IF(SER_hh_fech_in!P18=0,0,SER_hh_fech_in!P18/SER_summary!P$27)</f>
        <v>12.433284001219244</v>
      </c>
      <c r="Q18" s="103">
        <f>IF(SER_hh_fech_in!Q18=0,0,SER_hh_fech_in!Q18/SER_summary!Q$27)</f>
        <v>11.549757679276011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24.735060363654387</v>
      </c>
      <c r="D19" s="101">
        <f>IF(SER_hh_fech_in!D19=0,0,SER_hh_fech_in!D19/SER_summary!D$27)</f>
        <v>23.529129589615838</v>
      </c>
      <c r="E19" s="101">
        <f>IF(SER_hh_fech_in!E19=0,0,SER_hh_fech_in!E19/SER_summary!E$27)</f>
        <v>24.993593742075184</v>
      </c>
      <c r="F19" s="101">
        <f>IF(SER_hh_fech_in!F19=0,0,SER_hh_fech_in!F19/SER_summary!F$27)</f>
        <v>24.909581054581228</v>
      </c>
      <c r="G19" s="101">
        <f>IF(SER_hh_fech_in!G19=0,0,SER_hh_fech_in!G19/SER_summary!G$27)</f>
        <v>23.546769860890983</v>
      </c>
      <c r="H19" s="101">
        <f>IF(SER_hh_fech_in!H19=0,0,SER_hh_fech_in!H19/SER_summary!H$27)</f>
        <v>21.010033053074984</v>
      </c>
      <c r="I19" s="101">
        <f>IF(SER_hh_fech_in!I19=0,0,SER_hh_fech_in!I19/SER_summary!I$27)</f>
        <v>22.157437684222984</v>
      </c>
      <c r="J19" s="101">
        <f>IF(SER_hh_fech_in!J19=0,0,SER_hh_fech_in!J19/SER_summary!J$27)</f>
        <v>22.38686123301428</v>
      </c>
      <c r="K19" s="101">
        <f>IF(SER_hh_fech_in!K19=0,0,SER_hh_fech_in!K19/SER_summary!K$27)</f>
        <v>22.553067981534248</v>
      </c>
      <c r="L19" s="101">
        <f>IF(SER_hh_fech_in!L19=0,0,SER_hh_fech_in!L19/SER_summary!L$27)</f>
        <v>21.596005727657218</v>
      </c>
      <c r="M19" s="101">
        <f>IF(SER_hh_fech_in!M19=0,0,SER_hh_fech_in!M19/SER_summary!M$27)</f>
        <v>23.083616453606982</v>
      </c>
      <c r="N19" s="101">
        <f>IF(SER_hh_fech_in!N19=0,0,SER_hh_fech_in!N19/SER_summary!N$27)</f>
        <v>23.021384805812836</v>
      </c>
      <c r="O19" s="101">
        <f>IF(SER_hh_fech_in!O19=0,0,SER_hh_fech_in!O19/SER_summary!O$27)</f>
        <v>23.498955894584586</v>
      </c>
      <c r="P19" s="101">
        <f>IF(SER_hh_fech_in!P19=0,0,SER_hh_fech_in!P19/SER_summary!P$27)</f>
        <v>23.998812196433221</v>
      </c>
      <c r="Q19" s="101">
        <f>IF(SER_hh_fech_in!Q19=0,0,SER_hh_fech_in!Q19/SER_summary!Q$27)</f>
        <v>24.45822532722061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26.478057976790538</v>
      </c>
      <c r="D21" s="100">
        <f>IF(SER_hh_fech_in!D21=0,0,SER_hh_fech_in!D21/SER_summary!D$27)</f>
        <v>26.435583081326278</v>
      </c>
      <c r="E21" s="100">
        <f>IF(SER_hh_fech_in!E21=0,0,SER_hh_fech_in!E21/SER_summary!E$27)</f>
        <v>26.449733533788191</v>
      </c>
      <c r="F21" s="100">
        <f>IF(SER_hh_fech_in!F21=0,0,SER_hh_fech_in!F21/SER_summary!F$27)</f>
        <v>25.421180205446159</v>
      </c>
      <c r="G21" s="100">
        <f>IF(SER_hh_fech_in!G21=0,0,SER_hh_fech_in!G21/SER_summary!G$27)</f>
        <v>25.408684591245226</v>
      </c>
      <c r="H21" s="100">
        <f>IF(SER_hh_fech_in!H21=0,0,SER_hh_fech_in!H21/SER_summary!H$27)</f>
        <v>25.251686066789944</v>
      </c>
      <c r="I21" s="100">
        <f>IF(SER_hh_fech_in!I21=0,0,SER_hh_fech_in!I21/SER_summary!I$27)</f>
        <v>24.882215170305265</v>
      </c>
      <c r="J21" s="100">
        <f>IF(SER_hh_fech_in!J21=0,0,SER_hh_fech_in!J21/SER_summary!J$27)</f>
        <v>24.787000162815588</v>
      </c>
      <c r="K21" s="100">
        <f>IF(SER_hh_fech_in!K21=0,0,SER_hh_fech_in!K21/SER_summary!K$27)</f>
        <v>24.327391974564318</v>
      </c>
      <c r="L21" s="100">
        <f>IF(SER_hh_fech_in!L21=0,0,SER_hh_fech_in!L21/SER_summary!L$27)</f>
        <v>24.794126820360326</v>
      </c>
      <c r="M21" s="100">
        <f>IF(SER_hh_fech_in!M21=0,0,SER_hh_fech_in!M21/SER_summary!M$27)</f>
        <v>25.008915075558569</v>
      </c>
      <c r="N21" s="100">
        <f>IF(SER_hh_fech_in!N21=0,0,SER_hh_fech_in!N21/SER_summary!N$27)</f>
        <v>25.379573190123956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27.580834324554882</v>
      </c>
      <c r="D22" s="100">
        <f>IF(SER_hh_fech_in!D22=0,0,SER_hh_fech_in!D22/SER_summary!D$27)</f>
        <v>27.373705428167387</v>
      </c>
      <c r="E22" s="100">
        <f>IF(SER_hh_fech_in!E22=0,0,SER_hh_fech_in!E22/SER_summary!E$27)</f>
        <v>27.059306842746611</v>
      </c>
      <c r="F22" s="100">
        <f>IF(SER_hh_fech_in!F22=0,0,SER_hh_fech_in!F22/SER_summary!F$27)</f>
        <v>26.455245537503483</v>
      </c>
      <c r="G22" s="100">
        <f>IF(SER_hh_fech_in!G22=0,0,SER_hh_fech_in!G22/SER_summary!G$27)</f>
        <v>26.389430907889306</v>
      </c>
      <c r="H22" s="100">
        <f>IF(SER_hh_fech_in!H22=0,0,SER_hh_fech_in!H22/SER_summary!H$27)</f>
        <v>25.970906801744079</v>
      </c>
      <c r="I22" s="100">
        <f>IF(SER_hh_fech_in!I22=0,0,SER_hh_fech_in!I22/SER_summary!I$27)</f>
        <v>25.484639123673617</v>
      </c>
      <c r="J22" s="100">
        <f>IF(SER_hh_fech_in!J22=0,0,SER_hh_fech_in!J22/SER_summary!J$27)</f>
        <v>25.295800650185758</v>
      </c>
      <c r="K22" s="100">
        <f>IF(SER_hh_fech_in!K22=0,0,SER_hh_fech_in!K22/SER_summary!K$27)</f>
        <v>23.700108172142809</v>
      </c>
      <c r="L22" s="100">
        <f>IF(SER_hh_fech_in!L22=0,0,SER_hh_fech_in!L22/SER_summary!L$27)</f>
        <v>25.284226791956389</v>
      </c>
      <c r="M22" s="100">
        <f>IF(SER_hh_fech_in!M22=0,0,SER_hh_fech_in!M22/SER_summary!M$27)</f>
        <v>25.514591796636658</v>
      </c>
      <c r="N22" s="100">
        <f>IF(SER_hh_fech_in!N22=0,0,SER_hh_fech_in!N22/SER_summary!N$27)</f>
        <v>25.95348172651634</v>
      </c>
      <c r="O22" s="100">
        <f>IF(SER_hh_fech_in!O22=0,0,SER_hh_fech_in!O22/SER_summary!O$27)</f>
        <v>26.387122401702388</v>
      </c>
      <c r="P22" s="100">
        <f>IF(SER_hh_fech_in!P22=0,0,SER_hh_fech_in!P22/SER_summary!P$27)</f>
        <v>26.650348601476253</v>
      </c>
      <c r="Q22" s="100">
        <f>IF(SER_hh_fech_in!Q22=0,0,SER_hh_fech_in!Q22/SER_summary!Q$27)</f>
        <v>27.037891579654627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25.758190302317217</v>
      </c>
      <c r="D23" s="100">
        <f>IF(SER_hh_fech_in!D23=0,0,SER_hh_fech_in!D23/SER_summary!D$27)</f>
        <v>25.589588271300975</v>
      </c>
      <c r="E23" s="100">
        <f>IF(SER_hh_fech_in!E23=0,0,SER_hh_fech_in!E23/SER_summary!E$27)</f>
        <v>25.519719946996851</v>
      </c>
      <c r="F23" s="100">
        <f>IF(SER_hh_fech_in!F23=0,0,SER_hh_fech_in!F23/SER_summary!F$27)</f>
        <v>24.728746734764734</v>
      </c>
      <c r="G23" s="100">
        <f>IF(SER_hh_fech_in!G23=0,0,SER_hh_fech_in!G23/SER_summary!G$27)</f>
        <v>24.694966597297817</v>
      </c>
      <c r="H23" s="100">
        <f>IF(SER_hh_fech_in!H23=0,0,SER_hh_fech_in!H23/SER_summary!H$27)</f>
        <v>0</v>
      </c>
      <c r="I23" s="100">
        <f>IF(SER_hh_fech_in!I23=0,0,SER_hh_fech_in!I23/SER_summary!I$27)</f>
        <v>23.962876712034234</v>
      </c>
      <c r="J23" s="100">
        <f>IF(SER_hh_fech_in!J23=0,0,SER_hh_fech_in!J23/SER_summary!J$27)</f>
        <v>23.557662070774342</v>
      </c>
      <c r="K23" s="100">
        <f>IF(SER_hh_fech_in!K23=0,0,SER_hh_fech_in!K23/SER_summary!K$27)</f>
        <v>22.998920977727636</v>
      </c>
      <c r="L23" s="100">
        <f>IF(SER_hh_fech_in!L23=0,0,SER_hh_fech_in!L23/SER_summary!L$27)</f>
        <v>23.817289601703671</v>
      </c>
      <c r="M23" s="100">
        <f>IF(SER_hh_fech_in!M23=0,0,SER_hh_fech_in!M23/SER_summary!M$27)</f>
        <v>24.001813706802682</v>
      </c>
      <c r="N23" s="100">
        <f>IF(SER_hh_fech_in!N23=0,0,SER_hh_fech_in!N23/SER_summary!N$27)</f>
        <v>24.408771844932087</v>
      </c>
      <c r="O23" s="100">
        <f>IF(SER_hh_fech_in!O23=0,0,SER_hh_fech_in!O23/SER_summary!O$27)</f>
        <v>24.808851693738831</v>
      </c>
      <c r="P23" s="100">
        <f>IF(SER_hh_fech_in!P23=0,0,SER_hh_fech_in!P23/SER_summary!P$27)</f>
        <v>25.031987107740132</v>
      </c>
      <c r="Q23" s="100">
        <f>IF(SER_hh_fech_in!Q23=0,0,SER_hh_fech_in!Q23/SER_summary!Q$27)</f>
        <v>25.333813874159745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20.252952356865492</v>
      </c>
      <c r="D25" s="100">
        <f>IF(SER_hh_fech_in!D25=0,0,SER_hh_fech_in!D25/SER_summary!D$27)</f>
        <v>20.097347198386814</v>
      </c>
      <c r="E25" s="100">
        <f>IF(SER_hh_fech_in!E25=0,0,SER_hh_fech_in!E25/SER_summary!E$27)</f>
        <v>0</v>
      </c>
      <c r="F25" s="100">
        <f>IF(SER_hh_fech_in!F25=0,0,SER_hh_fech_in!F25/SER_summary!F$27)</f>
        <v>19.179213064121505</v>
      </c>
      <c r="G25" s="100">
        <f>IF(SER_hh_fech_in!G25=0,0,SER_hh_fech_in!G25/SER_summary!G$27)</f>
        <v>19.122321589020896</v>
      </c>
      <c r="H25" s="100">
        <f>IF(SER_hh_fech_in!H25=0,0,SER_hh_fech_in!H25/SER_summary!H$27)</f>
        <v>19.04247226462001</v>
      </c>
      <c r="I25" s="100">
        <f>IF(SER_hh_fech_in!I25=0,0,SER_hh_fech_in!I25/SER_summary!I$27)</f>
        <v>19.024223914875968</v>
      </c>
      <c r="J25" s="100">
        <f>IF(SER_hh_fech_in!J25=0,0,SER_hh_fech_in!J25/SER_summary!J$27)</f>
        <v>19.029235877785514</v>
      </c>
      <c r="K25" s="100">
        <f>IF(SER_hh_fech_in!K25=0,0,SER_hh_fech_in!K25/SER_summary!K$27)</f>
        <v>18.333109677154898</v>
      </c>
      <c r="L25" s="100">
        <f>IF(SER_hh_fech_in!L25=0,0,SER_hh_fech_in!L25/SER_summary!L$27)</f>
        <v>18.902004474889075</v>
      </c>
      <c r="M25" s="100">
        <f>IF(SER_hh_fech_in!M25=0,0,SER_hh_fech_in!M25/SER_summary!M$27)</f>
        <v>22.927891854370891</v>
      </c>
      <c r="N25" s="100">
        <f>IF(SER_hh_fech_in!N25=0,0,SER_hh_fech_in!N25/SER_summary!N$27)</f>
        <v>0</v>
      </c>
      <c r="O25" s="100">
        <f>IF(SER_hh_fech_in!O25=0,0,SER_hh_fech_in!O25/SER_summary!O$27)</f>
        <v>20.026054720821001</v>
      </c>
      <c r="P25" s="100">
        <f>IF(SER_hh_fech_in!P25=0,0,SER_hh_fech_in!P25/SER_summary!P$27)</f>
        <v>20.153638636952504</v>
      </c>
      <c r="Q25" s="100">
        <f>IF(SER_hh_fech_in!Q25=0,0,SER_hh_fech_in!Q25/SER_summary!Q$27)</f>
        <v>20.378577286662548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20.993942590641314</v>
      </c>
      <c r="D26" s="22">
        <f>IF(SER_hh_fech_in!D26=0,0,SER_hh_fech_in!D26/SER_summary!D$27)</f>
        <v>20.973531977037133</v>
      </c>
      <c r="E26" s="22">
        <f>IF(SER_hh_fech_in!E26=0,0,SER_hh_fech_in!E26/SER_summary!E$27)</f>
        <v>21.097526465391237</v>
      </c>
      <c r="F26" s="22">
        <f>IF(SER_hh_fech_in!F26=0,0,SER_hh_fech_in!F26/SER_summary!F$27)</f>
        <v>0</v>
      </c>
      <c r="G26" s="22">
        <f>IF(SER_hh_fech_in!G26=0,0,SER_hh_fech_in!G26/SER_summary!G$27)</f>
        <v>19.980874415323164</v>
      </c>
      <c r="H26" s="22">
        <f>IF(SER_hh_fech_in!H26=0,0,SER_hh_fech_in!H26/SER_summary!H$27)</f>
        <v>20.428069262837703</v>
      </c>
      <c r="I26" s="22">
        <f>IF(SER_hh_fech_in!I26=0,0,SER_hh_fech_in!I26/SER_summary!I$27)</f>
        <v>20.123504543613084</v>
      </c>
      <c r="J26" s="22">
        <f>IF(SER_hh_fech_in!J26=0,0,SER_hh_fech_in!J26/SER_summary!J$27)</f>
        <v>19.993477860337489</v>
      </c>
      <c r="K26" s="22">
        <f>IF(SER_hh_fech_in!K26=0,0,SER_hh_fech_in!K26/SER_summary!K$27)</f>
        <v>19.144262681430266</v>
      </c>
      <c r="L26" s="22">
        <f>IF(SER_hh_fech_in!L26=0,0,SER_hh_fech_in!L26/SER_summary!L$27)</f>
        <v>19.870460416219327</v>
      </c>
      <c r="M26" s="22">
        <f>IF(SER_hh_fech_in!M26=0,0,SER_hh_fech_in!M26/SER_summary!M$27)</f>
        <v>19.655941490709967</v>
      </c>
      <c r="N26" s="22">
        <f>IF(SER_hh_fech_in!N26=0,0,SER_hh_fech_in!N26/SER_summary!N$27)</f>
        <v>20.565865634010834</v>
      </c>
      <c r="O26" s="22">
        <f>IF(SER_hh_fech_in!O26=0,0,SER_hh_fech_in!O26/SER_summary!O$27)</f>
        <v>20.510470024526338</v>
      </c>
      <c r="P26" s="22">
        <f>IF(SER_hh_fech_in!P26=0,0,SER_hh_fech_in!P26/SER_summary!P$27)</f>
        <v>20.852414824641823</v>
      </c>
      <c r="Q26" s="22">
        <f>IF(SER_hh_fech_in!Q26=0,0,SER_hh_fech_in!Q26/SER_summary!Q$27)</f>
        <v>21.403255201196682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2.2111578049050899E-2</v>
      </c>
      <c r="D27" s="116">
        <f>IF(SER_hh_fech_in!D27=0,0,SER_hh_fech_in!D27/SER_summary!D$27)</f>
        <v>1.8764897380658289E-2</v>
      </c>
      <c r="E27" s="116">
        <f>IF(SER_hh_fech_in!E27=0,0,SER_hh_fech_in!E27/SER_summary!E$27)</f>
        <v>2.7695509577324692E-2</v>
      </c>
      <c r="F27" s="116">
        <f>IF(SER_hh_fech_in!F27=0,0,SER_hh_fech_in!F27/SER_summary!F$27)</f>
        <v>2.8928470665705409E-2</v>
      </c>
      <c r="G27" s="116">
        <f>IF(SER_hh_fech_in!G27=0,0,SER_hh_fech_in!G27/SER_summary!G$27)</f>
        <v>3.0023782319967399E-2</v>
      </c>
      <c r="H27" s="116">
        <f>IF(SER_hh_fech_in!H27=0,0,SER_hh_fech_in!H27/SER_summary!H$27)</f>
        <v>2.9515492312880282E-2</v>
      </c>
      <c r="I27" s="116">
        <f>IF(SER_hh_fech_in!I27=0,0,SER_hh_fech_in!I27/SER_summary!I$27)</f>
        <v>0.10761327497501362</v>
      </c>
      <c r="J27" s="116">
        <f>IF(SER_hh_fech_in!J27=0,0,SER_hh_fech_in!J27/SER_summary!J$27)</f>
        <v>0.23389645696778552</v>
      </c>
      <c r="K27" s="116">
        <f>IF(SER_hh_fech_in!K27=0,0,SER_hh_fech_in!K27/SER_summary!K$27)</f>
        <v>0.54042599610831987</v>
      </c>
      <c r="L27" s="116">
        <f>IF(SER_hh_fech_in!L27=0,0,SER_hh_fech_in!L27/SER_summary!L$27)</f>
        <v>3.0068341153059647E-2</v>
      </c>
      <c r="M27" s="116">
        <f>IF(SER_hh_fech_in!M27=0,0,SER_hh_fech_in!M27/SER_summary!M$27)</f>
        <v>2.2490581128606763E-2</v>
      </c>
      <c r="N27" s="116">
        <f>IF(SER_hh_fech_in!N27=0,0,SER_hh_fech_in!N27/SER_summary!N$27)</f>
        <v>3.6761395623906561E-2</v>
      </c>
      <c r="O27" s="116">
        <f>IF(SER_hh_fech_in!O27=0,0,SER_hh_fech_in!O27/SER_summary!O$27)</f>
        <v>2.9167046992411263E-2</v>
      </c>
      <c r="P27" s="116">
        <f>IF(SER_hh_fech_in!P27=0,0,SER_hh_fech_in!P27/SER_summary!P$27)</f>
        <v>2.0332765311537201E-2</v>
      </c>
      <c r="Q27" s="116">
        <f>IF(SER_hh_fech_in!Q27=0,0,SER_hh_fech_in!Q27/SER_summary!Q$27)</f>
        <v>3.204186931992388E-2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4.4184315726865879</v>
      </c>
      <c r="D28" s="117">
        <f>IF(SER_hh_fech_in!D28=0,0,SER_hh_fech_in!D28/SER_summary!D$27)</f>
        <v>4.2225548012978225</v>
      </c>
      <c r="E28" s="117">
        <f>IF(SER_hh_fech_in!E28=0,0,SER_hh_fech_in!E28/SER_summary!E$27)</f>
        <v>6.2589358584714638</v>
      </c>
      <c r="F28" s="117">
        <f>IF(SER_hh_fech_in!F28=0,0,SER_hh_fech_in!F28/SER_summary!F$27)</f>
        <v>5.8707328461688624</v>
      </c>
      <c r="G28" s="117">
        <f>IF(SER_hh_fech_in!G28=0,0,SER_hh_fech_in!G28/SER_summary!G$27)</f>
        <v>5.3806179138684733</v>
      </c>
      <c r="H28" s="117">
        <f>IF(SER_hh_fech_in!H28=0,0,SER_hh_fech_in!H28/SER_summary!H$27)</f>
        <v>6.2918387303217385</v>
      </c>
      <c r="I28" s="117">
        <f>IF(SER_hh_fech_in!I28=0,0,SER_hh_fech_in!I28/SER_summary!I$27)</f>
        <v>6.3259445199744713</v>
      </c>
      <c r="J28" s="117">
        <f>IF(SER_hh_fech_in!J28=0,0,SER_hh_fech_in!J28/SER_summary!J$27)</f>
        <v>6.2477249994235207</v>
      </c>
      <c r="K28" s="117">
        <f>IF(SER_hh_fech_in!K28=0,0,SER_hh_fech_in!K28/SER_summary!K$27)</f>
        <v>9.844755746121626</v>
      </c>
      <c r="L28" s="117">
        <f>IF(SER_hh_fech_in!L28=0,0,SER_hh_fech_in!L28/SER_summary!L$27)</f>
        <v>5.6539946789708315</v>
      </c>
      <c r="M28" s="117">
        <f>IF(SER_hh_fech_in!M28=0,0,SER_hh_fech_in!M28/SER_summary!M$27)</f>
        <v>7.0076074503274128</v>
      </c>
      <c r="N28" s="117">
        <f>IF(SER_hh_fech_in!N28=0,0,SER_hh_fech_in!N28/SER_summary!N$27)</f>
        <v>5.0699234988441217</v>
      </c>
      <c r="O28" s="117">
        <f>IF(SER_hh_fech_in!O28=0,0,SER_hh_fech_in!O28/SER_summary!O$27)</f>
        <v>4.6481385989297896</v>
      </c>
      <c r="P28" s="117">
        <f>IF(SER_hh_fech_in!P28=0,0,SER_hh_fech_in!P28/SER_summary!P$27)</f>
        <v>4.921018874872118</v>
      </c>
      <c r="Q28" s="117">
        <f>IF(SER_hh_fech_in!Q28=0,0,SER_hh_fech_in!Q28/SER_summary!Q$27)</f>
        <v>5.1388771232065382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24.507279323082255</v>
      </c>
      <c r="D29" s="101">
        <f>IF(SER_hh_fech_in!D29=0,0,SER_hh_fech_in!D29/SER_summary!D$27)</f>
        <v>20.898458904523309</v>
      </c>
      <c r="E29" s="101">
        <f>IF(SER_hh_fech_in!E29=0,0,SER_hh_fech_in!E29/SER_summary!E$27)</f>
        <v>22.488914836314297</v>
      </c>
      <c r="F29" s="101">
        <f>IF(SER_hh_fech_in!F29=0,0,SER_hh_fech_in!F29/SER_summary!F$27)</f>
        <v>23.000403428995671</v>
      </c>
      <c r="G29" s="101">
        <f>IF(SER_hh_fech_in!G29=0,0,SER_hh_fech_in!G29/SER_summary!G$27)</f>
        <v>21.573198888079858</v>
      </c>
      <c r="H29" s="101">
        <f>IF(SER_hh_fech_in!H29=0,0,SER_hh_fech_in!H29/SER_summary!H$27)</f>
        <v>20.728313823709367</v>
      </c>
      <c r="I29" s="101">
        <f>IF(SER_hh_fech_in!I29=0,0,SER_hh_fech_in!I29/SER_summary!I$27)</f>
        <v>20.220005038991587</v>
      </c>
      <c r="J29" s="101">
        <f>IF(SER_hh_fech_in!J29=0,0,SER_hh_fech_in!J29/SER_summary!J$27)</f>
        <v>27.131295878140524</v>
      </c>
      <c r="K29" s="101">
        <f>IF(SER_hh_fech_in!K29=0,0,SER_hh_fech_in!K29/SER_summary!K$27)</f>
        <v>26.322644965792861</v>
      </c>
      <c r="L29" s="101">
        <f>IF(SER_hh_fech_in!L29=0,0,SER_hh_fech_in!L29/SER_summary!L$27)</f>
        <v>25.16153255263561</v>
      </c>
      <c r="M29" s="101">
        <f>IF(SER_hh_fech_in!M29=0,0,SER_hh_fech_in!M29/SER_summary!M$27)</f>
        <v>21.162541591650456</v>
      </c>
      <c r="N29" s="101">
        <f>IF(SER_hh_fech_in!N29=0,0,SER_hh_fech_in!N29/SER_summary!N$27)</f>
        <v>22.087117966430831</v>
      </c>
      <c r="O29" s="101">
        <f>IF(SER_hh_fech_in!O29=0,0,SER_hh_fech_in!O29/SER_summary!O$27)</f>
        <v>25.878973993838009</v>
      </c>
      <c r="P29" s="101">
        <f>IF(SER_hh_fech_in!P29=0,0,SER_hh_fech_in!P29/SER_summary!P$27)</f>
        <v>21.036909566162414</v>
      </c>
      <c r="Q29" s="101">
        <f>IF(SER_hh_fech_in!Q29=0,0,SER_hh_fech_in!Q29/SER_summary!Q$27)</f>
        <v>23.122753866234067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27.40031683048381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26.987021527426304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27.280360306926994</v>
      </c>
      <c r="J30" s="100">
        <f>IF(SER_hh_fech_in!J30=0,0,SER_hh_fech_in!J30/SER_summary!J$27)</f>
        <v>27.807451357018245</v>
      </c>
      <c r="K30" s="100">
        <f>IF(SER_hh_fech_in!K30=0,0,SER_hh_fech_in!K30/SER_summary!K$27)</f>
        <v>27.86173230545641</v>
      </c>
      <c r="L30" s="100">
        <f>IF(SER_hh_fech_in!L30=0,0,SER_hh_fech_in!L30/SER_summary!L$27)</f>
        <v>41.12936544398876</v>
      </c>
      <c r="M30" s="100">
        <f>IF(SER_hh_fech_in!M30=0,0,SER_hh_fech_in!M30/SER_summary!M$27)</f>
        <v>0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31.192034150684186</v>
      </c>
      <c r="Q30" s="100">
        <f>IF(SER_hh_fech_in!Q30=0,0,SER_hh_fech_in!Q30/SER_summary!Q$27)</f>
        <v>28.529721414712313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25.486890670513088</v>
      </c>
      <c r="D31" s="100">
        <f>IF(SER_hh_fech_in!D31=0,0,SER_hh_fech_in!D31/SER_summary!D$27)</f>
        <v>25.339939117096407</v>
      </c>
      <c r="E31" s="100">
        <f>IF(SER_hh_fech_in!E31=0,0,SER_hh_fech_in!E31/SER_summary!E$27)</f>
        <v>25.316778185393062</v>
      </c>
      <c r="F31" s="100">
        <f>IF(SER_hh_fech_in!F31=0,0,SER_hh_fech_in!F31/SER_summary!F$27)</f>
        <v>25.244171279997694</v>
      </c>
      <c r="G31" s="100">
        <f>IF(SER_hh_fech_in!G31=0,0,SER_hh_fech_in!G31/SER_summary!G$27)</f>
        <v>25.157151821554571</v>
      </c>
      <c r="H31" s="100">
        <f>IF(SER_hh_fech_in!H31=0,0,SER_hh_fech_in!H31/SER_summary!H$27)</f>
        <v>24.869844711596112</v>
      </c>
      <c r="I31" s="100">
        <f>IF(SER_hh_fech_in!I31=0,0,SER_hh_fech_in!I31/SER_summary!I$27)</f>
        <v>0</v>
      </c>
      <c r="J31" s="100">
        <f>IF(SER_hh_fech_in!J31=0,0,SER_hh_fech_in!J31/SER_summary!J$27)</f>
        <v>24.876510041311228</v>
      </c>
      <c r="K31" s="100">
        <f>IF(SER_hh_fech_in!K31=0,0,SER_hh_fech_in!K31/SER_summary!K$27)</f>
        <v>24.891965923685028</v>
      </c>
      <c r="L31" s="100">
        <f>IF(SER_hh_fech_in!L31=0,0,SER_hh_fech_in!L31/SER_summary!L$27)</f>
        <v>24.950712048905007</v>
      </c>
      <c r="M31" s="100">
        <f>IF(SER_hh_fech_in!M31=0,0,SER_hh_fech_in!M31/SER_summary!M$27)</f>
        <v>25.296073101493771</v>
      </c>
      <c r="N31" s="100">
        <f>IF(SER_hh_fech_in!N31=0,0,SER_hh_fech_in!N31/SER_summary!N$27)</f>
        <v>25.61430233658146</v>
      </c>
      <c r="O31" s="100">
        <f>IF(SER_hh_fech_in!O31=0,0,SER_hh_fech_in!O31/SER_summary!O$27)</f>
        <v>25.878973993838009</v>
      </c>
      <c r="P31" s="100">
        <f>IF(SER_hh_fech_in!P31=0,0,SER_hh_fech_in!P31/SER_summary!P$27)</f>
        <v>26.161813270527404</v>
      </c>
      <c r="Q31" s="100">
        <f>IF(SER_hh_fech_in!Q31=0,0,SER_hh_fech_in!Q31/SER_summary!Q$27)</f>
        <v>26.498510959955137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36.614983285646822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18.680952140593028</v>
      </c>
      <c r="D33" s="18">
        <f>IF(SER_hh_fech_in!D33=0,0,SER_hh_fech_in!D33/SER_summary!D$27)</f>
        <v>18.749495228144593</v>
      </c>
      <c r="E33" s="18">
        <f>IF(SER_hh_fech_in!E33=0,0,SER_hh_fech_in!E33/SER_summary!E$27)</f>
        <v>19.029253015621176</v>
      </c>
      <c r="F33" s="18">
        <f>IF(SER_hh_fech_in!F33=0,0,SER_hh_fech_in!F33/SER_summary!F$27)</f>
        <v>18.677369464508402</v>
      </c>
      <c r="G33" s="18">
        <f>IF(SER_hh_fech_in!G33=0,0,SER_hh_fech_in!G33/SER_summary!G$27)</f>
        <v>18.608903675996835</v>
      </c>
      <c r="H33" s="18">
        <f>IF(SER_hh_fech_in!H33=0,0,SER_hh_fech_in!H33/SER_summary!H$27)</f>
        <v>18.464669315492671</v>
      </c>
      <c r="I33" s="18">
        <f>IF(SER_hh_fech_in!I33=0,0,SER_hh_fech_in!I33/SER_summary!I$27)</f>
        <v>18.681721310706578</v>
      </c>
      <c r="J33" s="18">
        <f>IF(SER_hh_fech_in!J33=0,0,SER_hh_fech_in!J33/SER_summary!J$27)</f>
        <v>0</v>
      </c>
      <c r="K33" s="18">
        <f>IF(SER_hh_fech_in!K33=0,0,SER_hh_fech_in!K33/SER_summary!K$27)</f>
        <v>0</v>
      </c>
      <c r="L33" s="18">
        <f>IF(SER_hh_fech_in!L33=0,0,SER_hh_fech_in!L33/SER_summary!L$27)</f>
        <v>15.700811884487596</v>
      </c>
      <c r="M33" s="18">
        <f>IF(SER_hh_fech_in!M33=0,0,SER_hh_fech_in!M33/SER_summary!M$27)</f>
        <v>18.591714797996229</v>
      </c>
      <c r="N33" s="18">
        <f>IF(SER_hh_fech_in!N33=0,0,SER_hh_fech_in!N33/SER_summary!N$27)</f>
        <v>18.72916262275119</v>
      </c>
      <c r="O33" s="18">
        <f>IF(SER_hh_fech_in!O33=0,0,SER_hh_fech_in!O33/SER_summary!O$27)</f>
        <v>0</v>
      </c>
      <c r="P33" s="18">
        <f>IF(SER_hh_fech_in!P33=0,0,SER_hh_fech_in!P33/SER_summary!P$27)</f>
        <v>19.118006653584811</v>
      </c>
      <c r="Q33" s="18">
        <f>IF(SER_hh_fech_in!Q33=0,0,SER_hh_fech_in!Q33/SER_summary!Q$27)</f>
        <v>19.892711356594244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165.02537365622607</v>
      </c>
      <c r="D3" s="106">
        <f>IF(SER_hh_tesh_in!D3=0,0,SER_hh_tesh_in!D3/SER_summary!D$27)</f>
        <v>159.85601011165514</v>
      </c>
      <c r="E3" s="106">
        <f>IF(SER_hh_tesh_in!E3=0,0,SER_hh_tesh_in!E3/SER_summary!E$27)</f>
        <v>174.29366121199021</v>
      </c>
      <c r="F3" s="106">
        <f>IF(SER_hh_tesh_in!F3=0,0,SER_hh_tesh_in!F3/SER_summary!F$27)</f>
        <v>176.52098707791001</v>
      </c>
      <c r="G3" s="106">
        <f>IF(SER_hh_tesh_in!G3=0,0,SER_hh_tesh_in!G3/SER_summary!G$27)</f>
        <v>179.24583319888828</v>
      </c>
      <c r="H3" s="106">
        <f>IF(SER_hh_tesh_in!H3=0,0,SER_hh_tesh_in!H3/SER_summary!H$27)</f>
        <v>187.29083351302469</v>
      </c>
      <c r="I3" s="106">
        <f>IF(SER_hh_tesh_in!I3=0,0,SER_hh_tesh_in!I3/SER_summary!I$27)</f>
        <v>166.18611289226706</v>
      </c>
      <c r="J3" s="106">
        <f>IF(SER_hh_tesh_in!J3=0,0,SER_hh_tesh_in!J3/SER_summary!J$27)</f>
        <v>202.7166954597283</v>
      </c>
      <c r="K3" s="106">
        <f>IF(SER_hh_tesh_in!K3=0,0,SER_hh_tesh_in!K3/SER_summary!K$27)</f>
        <v>204.28865076841231</v>
      </c>
      <c r="L3" s="106">
        <f>IF(SER_hh_tesh_in!L3=0,0,SER_hh_tesh_in!L3/SER_summary!L$27)</f>
        <v>217.6977615383023</v>
      </c>
      <c r="M3" s="106">
        <f>IF(SER_hh_tesh_in!M3=0,0,SER_hh_tesh_in!M3/SER_summary!M$27)</f>
        <v>174.87500533053253</v>
      </c>
      <c r="N3" s="106">
        <f>IF(SER_hh_tesh_in!N3=0,0,SER_hh_tesh_in!N3/SER_summary!N$27)</f>
        <v>174.12292227552393</v>
      </c>
      <c r="O3" s="106">
        <f>IF(SER_hh_tesh_in!O3=0,0,SER_hh_tesh_in!O3/SER_summary!O$27)</f>
        <v>192.82672758261197</v>
      </c>
      <c r="P3" s="106">
        <f>IF(SER_hh_tesh_in!P3=0,0,SER_hh_tesh_in!P3/SER_summary!P$27)</f>
        <v>176.88993091658961</v>
      </c>
      <c r="Q3" s="106">
        <f>IF(SER_hh_tesh_in!Q3=0,0,SER_hh_tesh_in!Q3/SER_summary!Q$27)</f>
        <v>197.13034600698239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119.34282022960245</v>
      </c>
      <c r="D4" s="101">
        <f>IF(SER_hh_tesh_in!D4=0,0,SER_hh_tesh_in!D4/SER_summary!D$27)</f>
        <v>117.08669318250476</v>
      </c>
      <c r="E4" s="101">
        <f>IF(SER_hh_tesh_in!E4=0,0,SER_hh_tesh_in!E4/SER_summary!E$27)</f>
        <v>125.95697590385576</v>
      </c>
      <c r="F4" s="101">
        <f>IF(SER_hh_tesh_in!F4=0,0,SER_hh_tesh_in!F4/SER_summary!F$27)</f>
        <v>129.14487994023602</v>
      </c>
      <c r="G4" s="101">
        <f>IF(SER_hh_tesh_in!G4=0,0,SER_hh_tesh_in!G4/SER_summary!G$27)</f>
        <v>125.73753730467423</v>
      </c>
      <c r="H4" s="101">
        <f>IF(SER_hh_tesh_in!H4=0,0,SER_hh_tesh_in!H4/SER_summary!H$27)</f>
        <v>133.47010924839262</v>
      </c>
      <c r="I4" s="101">
        <f>IF(SER_hh_tesh_in!I4=0,0,SER_hh_tesh_in!I4/SER_summary!I$27)</f>
        <v>108.05247774523586</v>
      </c>
      <c r="J4" s="101">
        <f>IF(SER_hh_tesh_in!J4=0,0,SER_hh_tesh_in!J4/SER_summary!J$27)</f>
        <v>145.52740142234239</v>
      </c>
      <c r="K4" s="101">
        <f>IF(SER_hh_tesh_in!K4=0,0,SER_hh_tesh_in!K4/SER_summary!K$27)</f>
        <v>143.53711652298244</v>
      </c>
      <c r="L4" s="101">
        <f>IF(SER_hh_tesh_in!L4=0,0,SER_hh_tesh_in!L4/SER_summary!L$27)</f>
        <v>159.86196096550574</v>
      </c>
      <c r="M4" s="101">
        <f>IF(SER_hh_tesh_in!M4=0,0,SER_hh_tesh_in!M4/SER_summary!M$27)</f>
        <v>131.36241654323942</v>
      </c>
      <c r="N4" s="101">
        <f>IF(SER_hh_tesh_in!N4=0,0,SER_hh_tesh_in!N4/SER_summary!N$27)</f>
        <v>139.81985825501673</v>
      </c>
      <c r="O4" s="101">
        <f>IF(SER_hh_tesh_in!O4=0,0,SER_hh_tesh_in!O4/SER_summary!O$27)</f>
        <v>157.97128828262331</v>
      </c>
      <c r="P4" s="101">
        <f>IF(SER_hh_tesh_in!P4=0,0,SER_hh_tesh_in!P4/SER_summary!P$27)</f>
        <v>131.35229074952869</v>
      </c>
      <c r="Q4" s="101">
        <f>IF(SER_hh_tesh_in!Q4=0,0,SER_hh_tesh_in!Q4/SER_summary!Q$27)</f>
        <v>146.94056539459163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114.68058030196566</v>
      </c>
      <c r="D7" s="100">
        <f>IF(SER_hh_tesh_in!D7=0,0,SER_hh_tesh_in!D7/SER_summary!D$27)</f>
        <v>114.72696352920998</v>
      </c>
      <c r="E7" s="100">
        <f>IF(SER_hh_tesh_in!E7=0,0,SER_hh_tesh_in!E7/SER_summary!E$27)</f>
        <v>124.56008479051481</v>
      </c>
      <c r="F7" s="100">
        <f>IF(SER_hh_tesh_in!F7=0,0,SER_hh_tesh_in!F7/SER_summary!F$27)</f>
        <v>123.33192906276955</v>
      </c>
      <c r="G7" s="100">
        <f>IF(SER_hh_tesh_in!G7=0,0,SER_hh_tesh_in!G7/SER_summary!G$27)</f>
        <v>121.25629495980802</v>
      </c>
      <c r="H7" s="100">
        <f>IF(SER_hh_tesh_in!H7=0,0,SER_hh_tesh_in!H7/SER_summary!H$27)</f>
        <v>0</v>
      </c>
      <c r="I7" s="100">
        <f>IF(SER_hh_tesh_in!I7=0,0,SER_hh_tesh_in!I7/SER_summary!I$27)</f>
        <v>104.44966713562098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151.24211322232742</v>
      </c>
      <c r="M7" s="100">
        <f>IF(SER_hh_tesh_in!M7=0,0,SER_hh_tesh_in!M7/SER_summary!M$27)</f>
        <v>122.06903564339936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127.63377719765815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118.44827988954714</v>
      </c>
      <c r="D8" s="100">
        <f>IF(SER_hh_tesh_in!D8=0,0,SER_hh_tesh_in!D8/SER_summary!D$27)</f>
        <v>115.53807916940934</v>
      </c>
      <c r="E8" s="100">
        <f>IF(SER_hh_tesh_in!E8=0,0,SER_hh_tesh_in!E8/SER_summary!E$27)</f>
        <v>123.2916680102589</v>
      </c>
      <c r="F8" s="100">
        <f>IF(SER_hh_tesh_in!F8=0,0,SER_hh_tesh_in!F8/SER_summary!F$27)</f>
        <v>126.69397545100838</v>
      </c>
      <c r="G8" s="100">
        <f>IF(SER_hh_tesh_in!G8=0,0,SER_hh_tesh_in!G8/SER_summary!G$27)</f>
        <v>122.70245606810965</v>
      </c>
      <c r="H8" s="100">
        <f>IF(SER_hh_tesh_in!H8=0,0,SER_hh_tesh_in!H8/SER_summary!H$27)</f>
        <v>127.97691712397602</v>
      </c>
      <c r="I8" s="100">
        <f>IF(SER_hh_tesh_in!I8=0,0,SER_hh_tesh_in!I8/SER_summary!I$27)</f>
        <v>104.78990856712259</v>
      </c>
      <c r="J8" s="100">
        <f>IF(SER_hh_tesh_in!J8=0,0,SER_hh_tesh_in!J8/SER_summary!J$27)</f>
        <v>140.29279749211778</v>
      </c>
      <c r="K8" s="100">
        <f>IF(SER_hh_tesh_in!K8=0,0,SER_hh_tesh_in!K8/SER_summary!K$27)</f>
        <v>137.49977325511193</v>
      </c>
      <c r="L8" s="100">
        <f>IF(SER_hh_tesh_in!L8=0,0,SER_hh_tesh_in!L8/SER_summary!L$27)</f>
        <v>153.08223382459852</v>
      </c>
      <c r="M8" s="100">
        <f>IF(SER_hh_tesh_in!M8=0,0,SER_hh_tesh_in!M8/SER_summary!M$27)</f>
        <v>124.34418329168619</v>
      </c>
      <c r="N8" s="100">
        <f>IF(SER_hh_tesh_in!N8=0,0,SER_hh_tesh_in!N8/SER_summary!N$27)</f>
        <v>128.28630315516025</v>
      </c>
      <c r="O8" s="100">
        <f>IF(SER_hh_tesh_in!O8=0,0,SER_hh_tesh_in!O8/SER_summary!O$27)</f>
        <v>146.01155069005898</v>
      </c>
      <c r="P8" s="100">
        <f>IF(SER_hh_tesh_in!P8=0,0,SER_hh_tesh_in!P8/SER_summary!P$27)</f>
        <v>115.41677150450516</v>
      </c>
      <c r="Q8" s="100">
        <f>IF(SER_hh_tesh_in!Q8=0,0,SER_hh_tesh_in!Q8/SER_summary!Q$27)</f>
        <v>133.80328706107116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118.20837891194547</v>
      </c>
      <c r="D9" s="100">
        <f>IF(SER_hh_tesh_in!D9=0,0,SER_hh_tesh_in!D9/SER_summary!D$27)</f>
        <v>114.92970807107777</v>
      </c>
      <c r="E9" s="100">
        <f>IF(SER_hh_tesh_in!E9=0,0,SER_hh_tesh_in!E9/SER_summary!E$27)</f>
        <v>121.84703804770231</v>
      </c>
      <c r="F9" s="100">
        <f>IF(SER_hh_tesh_in!F9=0,0,SER_hh_tesh_in!F9/SER_summary!F$27)</f>
        <v>124.12294188456576</v>
      </c>
      <c r="G9" s="100">
        <f>IF(SER_hh_tesh_in!G9=0,0,SER_hh_tesh_in!G9/SER_summary!G$27)</f>
        <v>124.11579138516592</v>
      </c>
      <c r="H9" s="100">
        <f>IF(SER_hh_tesh_in!H9=0,0,SER_hh_tesh_in!H9/SER_summary!H$27)</f>
        <v>0</v>
      </c>
      <c r="I9" s="100">
        <f>IF(SER_hh_tesh_in!I9=0,0,SER_hh_tesh_in!I9/SER_summary!I$27)</f>
        <v>105.55595585299673</v>
      </c>
      <c r="J9" s="100">
        <f>IF(SER_hh_tesh_in!J9=0,0,SER_hh_tesh_in!J9/SER_summary!J$27)</f>
        <v>143.19417826856977</v>
      </c>
      <c r="K9" s="100">
        <f>IF(SER_hh_tesh_in!K9=0,0,SER_hh_tesh_in!K9/SER_summary!K$27)</f>
        <v>141.75982167526774</v>
      </c>
      <c r="L9" s="100">
        <f>IF(SER_hh_tesh_in!L9=0,0,SER_hh_tesh_in!L9/SER_summary!L$27)</f>
        <v>159.26914314972973</v>
      </c>
      <c r="M9" s="100">
        <f>IF(SER_hh_tesh_in!M9=0,0,SER_hh_tesh_in!M9/SER_summary!M$27)</f>
        <v>127.86477699915848</v>
      </c>
      <c r="N9" s="100">
        <f>IF(SER_hh_tesh_in!N9=0,0,SER_hh_tesh_in!N9/SER_summary!N$27)</f>
        <v>136.67298360819987</v>
      </c>
      <c r="O9" s="100">
        <f>IF(SER_hh_tesh_in!O9=0,0,SER_hh_tesh_in!O9/SER_summary!O$27)</f>
        <v>155.1006123381739</v>
      </c>
      <c r="P9" s="100">
        <f>IF(SER_hh_tesh_in!P9=0,0,SER_hh_tesh_in!P9/SER_summary!P$27)</f>
        <v>121.22006747830682</v>
      </c>
      <c r="Q9" s="100">
        <f>IF(SER_hh_tesh_in!Q9=0,0,SER_hh_tesh_in!Q9/SER_summary!Q$27)</f>
        <v>142.72800782443716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143.21943212047657</v>
      </c>
      <c r="G10" s="100">
        <f>IF(SER_hh_tesh_in!G10=0,0,SER_hh_tesh_in!G10/SER_summary!G$27)</f>
        <v>142.76765707868924</v>
      </c>
      <c r="H10" s="100">
        <f>IF(SER_hh_tesh_in!H10=0,0,SER_hh_tesh_in!H10/SER_summary!H$27)</f>
        <v>139.4827628927878</v>
      </c>
      <c r="I10" s="100">
        <f>IF(SER_hh_tesh_in!I10=0,0,SER_hh_tesh_in!I10/SER_summary!I$27)</f>
        <v>117.22518565362452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172.7481009241651</v>
      </c>
      <c r="M10" s="100">
        <f>IF(SER_hh_tesh_in!M10=0,0,SER_hh_tesh_in!M10/SER_summary!M$27)</f>
        <v>139.24120016928322</v>
      </c>
      <c r="N10" s="100">
        <f>IF(SER_hh_tesh_in!N10=0,0,SER_hh_tesh_in!N10/SER_summary!N$27)</f>
        <v>149.57968910304231</v>
      </c>
      <c r="O10" s="100">
        <f>IF(SER_hh_tesh_in!O10=0,0,SER_hh_tesh_in!O10/SER_summary!O$27)</f>
        <v>153.53522768538087</v>
      </c>
      <c r="P10" s="100">
        <f>IF(SER_hh_tesh_in!P10=0,0,SER_hh_tesh_in!P10/SER_summary!P$27)</f>
        <v>125.3921794365003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117.05066996919558</v>
      </c>
      <c r="D12" s="100">
        <f>IF(SER_hh_tesh_in!D12=0,0,SER_hh_tesh_in!D12/SER_summary!D$27)</f>
        <v>115.85857022237157</v>
      </c>
      <c r="E12" s="100">
        <f>IF(SER_hh_tesh_in!E12=0,0,SER_hh_tesh_in!E12/SER_summary!E$27)</f>
        <v>115.28242270989931</v>
      </c>
      <c r="F12" s="100">
        <f>IF(SER_hh_tesh_in!F12=0,0,SER_hh_tesh_in!F12/SER_summary!F$27)</f>
        <v>274.16007889864858</v>
      </c>
      <c r="G12" s="100">
        <f>IF(SER_hh_tesh_in!G12=0,0,SER_hh_tesh_in!G12/SER_summary!G$27)</f>
        <v>0</v>
      </c>
      <c r="H12" s="100">
        <f>IF(SER_hh_tesh_in!H12=0,0,SER_hh_tesh_in!H12/SER_summary!H$27)</f>
        <v>127.60707253620588</v>
      </c>
      <c r="I12" s="100">
        <f>IF(SER_hh_tesh_in!I12=0,0,SER_hh_tesh_in!I12/SER_summary!I$27)</f>
        <v>105.32900536334283</v>
      </c>
      <c r="J12" s="100">
        <f>IF(SER_hh_tesh_in!J12=0,0,SER_hh_tesh_in!J12/SER_summary!J$27)</f>
        <v>141.57540499405735</v>
      </c>
      <c r="K12" s="100">
        <f>IF(SER_hh_tesh_in!K12=0,0,SER_hh_tesh_in!K12/SER_summary!K$27)</f>
        <v>138.39453252303466</v>
      </c>
      <c r="L12" s="100">
        <f>IF(SER_hh_tesh_in!L12=0,0,SER_hh_tesh_in!L12/SER_summary!L$27)</f>
        <v>153.88218606127563</v>
      </c>
      <c r="M12" s="100">
        <f>IF(SER_hh_tesh_in!M12=0,0,SER_hh_tesh_in!M12/SER_summary!M$27)</f>
        <v>159.15926403962592</v>
      </c>
      <c r="N12" s="100">
        <f>IF(SER_hh_tesh_in!N12=0,0,SER_hh_tesh_in!N12/SER_summary!N$27)</f>
        <v>0</v>
      </c>
      <c r="O12" s="100">
        <f>IF(SER_hh_tesh_in!O12=0,0,SER_hh_tesh_in!O12/SER_summary!O$27)</f>
        <v>135.91540967671187</v>
      </c>
      <c r="P12" s="100">
        <f>IF(SER_hh_tesh_in!P12=0,0,SER_hh_tesh_in!P12/SER_summary!P$27)</f>
        <v>139.8370925034524</v>
      </c>
      <c r="Q12" s="100">
        <f>IF(SER_hh_tesh_in!Q12=0,0,SER_hh_tesh_in!Q12/SER_summary!Q$27)</f>
        <v>134.28948481546587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120.76885620426793</v>
      </c>
      <c r="D13" s="100">
        <f>IF(SER_hh_tesh_in!D13=0,0,SER_hh_tesh_in!D13/SER_summary!D$27)</f>
        <v>117.70806805959421</v>
      </c>
      <c r="E13" s="100">
        <f>IF(SER_hh_tesh_in!E13=0,0,SER_hh_tesh_in!E13/SER_summary!E$27)</f>
        <v>125.55700670416466</v>
      </c>
      <c r="F13" s="100">
        <f>IF(SER_hh_tesh_in!F13=0,0,SER_hh_tesh_in!F13/SER_summary!F$27)</f>
        <v>128.98758281825673</v>
      </c>
      <c r="G13" s="100">
        <f>IF(SER_hh_tesh_in!G13=0,0,SER_hh_tesh_in!G13/SER_summary!G$27)</f>
        <v>125.32160130883034</v>
      </c>
      <c r="H13" s="100">
        <f>IF(SER_hh_tesh_in!H13=0,0,SER_hh_tesh_in!H13/SER_summary!H$27)</f>
        <v>131.26788365735152</v>
      </c>
      <c r="I13" s="100">
        <f>IF(SER_hh_tesh_in!I13=0,0,SER_hh_tesh_in!I13/SER_summary!I$27)</f>
        <v>107.10891808984346</v>
      </c>
      <c r="J13" s="100">
        <f>IF(SER_hh_tesh_in!J13=0,0,SER_hh_tesh_in!J13/SER_summary!J$27)</f>
        <v>142.84603458611477</v>
      </c>
      <c r="K13" s="100">
        <f>IF(SER_hh_tesh_in!K13=0,0,SER_hh_tesh_in!K13/SER_summary!K$27)</f>
        <v>139.05374411338389</v>
      </c>
      <c r="L13" s="100">
        <f>IF(SER_hh_tesh_in!L13=0,0,SER_hh_tesh_in!L13/SER_summary!L$27)</f>
        <v>155.7233997784333</v>
      </c>
      <c r="M13" s="100">
        <f>IF(SER_hh_tesh_in!M13=0,0,SER_hh_tesh_in!M13/SER_summary!M$27)</f>
        <v>130.15933866552533</v>
      </c>
      <c r="N13" s="100">
        <f>IF(SER_hh_tesh_in!N13=0,0,SER_hh_tesh_in!N13/SER_summary!N$27)</f>
        <v>137.22763063361555</v>
      </c>
      <c r="O13" s="100">
        <f>IF(SER_hh_tesh_in!O13=0,0,SER_hh_tesh_in!O13/SER_summary!O$27)</f>
        <v>159.42066729655554</v>
      </c>
      <c r="P13" s="100">
        <f>IF(SER_hh_tesh_in!P13=0,0,SER_hh_tesh_in!P13/SER_summary!P$27)</f>
        <v>133.23216428128427</v>
      </c>
      <c r="Q13" s="100">
        <f>IF(SER_hh_tesh_in!Q13=0,0,SER_hh_tesh_in!Q13/SER_summary!Q$27)</f>
        <v>154.655069412389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119.00185898512933</v>
      </c>
      <c r="D14" s="22">
        <f>IF(SER_hh_tesh_in!D14=0,0,SER_hh_tesh_in!D14/SER_summary!D$27)</f>
        <v>0</v>
      </c>
      <c r="E14" s="22">
        <f>IF(SER_hh_tesh_in!E14=0,0,SER_hh_tesh_in!E14/SER_summary!E$27)</f>
        <v>0</v>
      </c>
      <c r="F14" s="22">
        <f>IF(SER_hh_tesh_in!F14=0,0,SER_hh_tesh_in!F14/SER_summary!F$27)</f>
        <v>131.55354856580837</v>
      </c>
      <c r="G14" s="22">
        <f>IF(SER_hh_tesh_in!G14=0,0,SER_hh_tesh_in!G14/SER_summary!G$27)</f>
        <v>127.87789244142857</v>
      </c>
      <c r="H14" s="22">
        <f>IF(SER_hh_tesh_in!H14=0,0,SER_hh_tesh_in!H14/SER_summary!H$27)</f>
        <v>134.07904990298789</v>
      </c>
      <c r="I14" s="22">
        <f>IF(SER_hh_tesh_in!I14=0,0,SER_hh_tesh_in!I14/SER_summary!I$27)</f>
        <v>109.5225977232884</v>
      </c>
      <c r="J14" s="22">
        <f>IF(SER_hh_tesh_in!J14=0,0,SER_hh_tesh_in!J14/SER_summary!J$27)</f>
        <v>146.28234474433364</v>
      </c>
      <c r="K14" s="22">
        <f>IF(SER_hh_tesh_in!K14=0,0,SER_hh_tesh_in!K14/SER_summary!K$27)</f>
        <v>142.60416124954421</v>
      </c>
      <c r="L14" s="22">
        <f>IF(SER_hh_tesh_in!L14=0,0,SER_hh_tesh_in!L14/SER_summary!L$27)</f>
        <v>0</v>
      </c>
      <c r="M14" s="22">
        <f>IF(SER_hh_tesh_in!M14=0,0,SER_hh_tesh_in!M14/SER_summary!M$27)</f>
        <v>127.4809915898433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116.4432354625953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2.3468669532659407</v>
      </c>
      <c r="D15" s="104">
        <f>IF(SER_hh_tesh_in!D15=0,0,SER_hh_tesh_in!D15/SER_summary!D$27)</f>
        <v>2.3056084318502132</v>
      </c>
      <c r="E15" s="104">
        <f>IF(SER_hh_tesh_in!E15=0,0,SER_hh_tesh_in!E15/SER_summary!E$27)</f>
        <v>2.4703726647646214</v>
      </c>
      <c r="F15" s="104">
        <f>IF(SER_hh_tesh_in!F15=0,0,SER_hh_tesh_in!F15/SER_summary!F$27)</f>
        <v>2.1910523451646684</v>
      </c>
      <c r="G15" s="104">
        <f>IF(SER_hh_tesh_in!G15=0,0,SER_hh_tesh_in!G15/SER_summary!G$27)</f>
        <v>2.4911115950116027</v>
      </c>
      <c r="H15" s="104">
        <f>IF(SER_hh_tesh_in!H15=0,0,SER_hh_tesh_in!H15/SER_summary!H$27)</f>
        <v>0.65286845813310646</v>
      </c>
      <c r="I15" s="104">
        <f>IF(SER_hh_tesh_in!I15=0,0,SER_hh_tesh_in!I15/SER_summary!I$27)</f>
        <v>1.9149478922899381</v>
      </c>
      <c r="J15" s="104">
        <f>IF(SER_hh_tesh_in!J15=0,0,SER_hh_tesh_in!J15/SER_summary!J$27)</f>
        <v>2.7039447814852648</v>
      </c>
      <c r="K15" s="104">
        <f>IF(SER_hh_tesh_in!K15=0,0,SER_hh_tesh_in!K15/SER_summary!K$27)</f>
        <v>2.8296196575479144</v>
      </c>
      <c r="L15" s="104">
        <f>IF(SER_hh_tesh_in!L15=0,0,SER_hh_tesh_in!L15/SER_summary!L$27)</f>
        <v>3.1192983166672184</v>
      </c>
      <c r="M15" s="104">
        <f>IF(SER_hh_tesh_in!M15=0,0,SER_hh_tesh_in!M15/SER_summary!M$27)</f>
        <v>2.3119300315708275</v>
      </c>
      <c r="N15" s="104">
        <f>IF(SER_hh_tesh_in!N15=0,0,SER_hh_tesh_in!N15/SER_summary!N$27)</f>
        <v>2.6277560918492955</v>
      </c>
      <c r="O15" s="104">
        <f>IF(SER_hh_tesh_in!O15=0,0,SER_hh_tesh_in!O15/SER_summary!O$27)</f>
        <v>3.0124678249969152</v>
      </c>
      <c r="P15" s="104">
        <f>IF(SER_hh_tesh_in!P15=0,0,SER_hh_tesh_in!P15/SER_summary!P$27)</f>
        <v>2.0650136997768112</v>
      </c>
      <c r="Q15" s="104">
        <f>IF(SER_hh_tesh_in!Q15=0,0,SER_hh_tesh_in!Q15/SER_summary!Q$27)</f>
        <v>2.6853921411988124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29.897781941290479</v>
      </c>
      <c r="D16" s="101">
        <f>IF(SER_hh_tesh_in!D16=0,0,SER_hh_tesh_in!D16/SER_summary!D$27)</f>
        <v>30.060835332144539</v>
      </c>
      <c r="E16" s="101">
        <f>IF(SER_hh_tesh_in!E16=0,0,SER_hh_tesh_in!E16/SER_summary!E$27)</f>
        <v>30.189549535252386</v>
      </c>
      <c r="F16" s="101">
        <f>IF(SER_hh_tesh_in!F16=0,0,SER_hh_tesh_in!F16/SER_summary!F$27)</f>
        <v>30.254702699912823</v>
      </c>
      <c r="G16" s="101">
        <f>IF(SER_hh_tesh_in!G16=0,0,SER_hh_tesh_in!G16/SER_summary!G$27)</f>
        <v>30.427314449760335</v>
      </c>
      <c r="H16" s="101">
        <f>IF(SER_hh_tesh_in!H16=0,0,SER_hh_tesh_in!H16/SER_summary!H$27)</f>
        <v>30.556410734068592</v>
      </c>
      <c r="I16" s="101">
        <f>IF(SER_hh_tesh_in!I16=0,0,SER_hh_tesh_in!I16/SER_summary!I$27)</f>
        <v>31.009714082919999</v>
      </c>
      <c r="J16" s="101">
        <f>IF(SER_hh_tesh_in!J16=0,0,SER_hh_tesh_in!J16/SER_summary!J$27)</f>
        <v>30.793751998449743</v>
      </c>
      <c r="K16" s="101">
        <f>IF(SER_hh_tesh_in!K16=0,0,SER_hh_tesh_in!K16/SER_summary!K$27)</f>
        <v>31.063531552409845</v>
      </c>
      <c r="L16" s="101">
        <f>IF(SER_hh_tesh_in!L16=0,0,SER_hh_tesh_in!L16/SER_summary!L$27)</f>
        <v>31.465161534923851</v>
      </c>
      <c r="M16" s="101">
        <f>IF(SER_hh_tesh_in!M16=0,0,SER_hh_tesh_in!M16/SER_summary!M$27)</f>
        <v>31.106985416900695</v>
      </c>
      <c r="N16" s="101">
        <f>IF(SER_hh_tesh_in!N16=0,0,SER_hh_tesh_in!N16/SER_summary!N$27)</f>
        <v>29.985461528132756</v>
      </c>
      <c r="O16" s="101">
        <f>IF(SER_hh_tesh_in!O16=0,0,SER_hh_tesh_in!O16/SER_summary!O$27)</f>
        <v>29.362399886008809</v>
      </c>
      <c r="P16" s="101">
        <f>IF(SER_hh_tesh_in!P16=0,0,SER_hh_tesh_in!P16/SER_summary!P$27)</f>
        <v>32.538314067037987</v>
      </c>
      <c r="Q16" s="101">
        <f>IF(SER_hh_tesh_in!Q16=0,0,SER_hh_tesh_in!Q16/SER_summary!Q$27)</f>
        <v>33.500403454455601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2.7202874684095191</v>
      </c>
      <c r="D17" s="103">
        <f>IF(SER_hh_tesh_in!D17=0,0,SER_hh_tesh_in!D17/SER_summary!D$27)</f>
        <v>3.6567566031946748</v>
      </c>
      <c r="E17" s="103">
        <f>IF(SER_hh_tesh_in!E17=0,0,SER_hh_tesh_in!E17/SER_summary!E$27)</f>
        <v>4.3949236070391304</v>
      </c>
      <c r="F17" s="103">
        <f>IF(SER_hh_tesh_in!F17=0,0,SER_hh_tesh_in!F17/SER_summary!F$27)</f>
        <v>5.396625154053325</v>
      </c>
      <c r="G17" s="103">
        <f>IF(SER_hh_tesh_in!G17=0,0,SER_hh_tesh_in!G17/SER_summary!G$27)</f>
        <v>6.5788002063140087</v>
      </c>
      <c r="H17" s="103">
        <f>IF(SER_hh_tesh_in!H17=0,0,SER_hh_tesh_in!H17/SER_summary!H$27)</f>
        <v>7.8506555428430582</v>
      </c>
      <c r="I17" s="103">
        <f>IF(SER_hh_tesh_in!I17=0,0,SER_hh_tesh_in!I17/SER_summary!I$27)</f>
        <v>9.32946053592425</v>
      </c>
      <c r="J17" s="103">
        <f>IF(SER_hh_tesh_in!J17=0,0,SER_hh_tesh_in!J17/SER_summary!J$27)</f>
        <v>10.615770258659019</v>
      </c>
      <c r="K17" s="103">
        <f>IF(SER_hh_tesh_in!K17=0,0,SER_hh_tesh_in!K17/SER_summary!K$27)</f>
        <v>12.119221717426951</v>
      </c>
      <c r="L17" s="103">
        <f>IF(SER_hh_tesh_in!L17=0,0,SER_hh_tesh_in!L17/SER_summary!L$27)</f>
        <v>13.471435870985829</v>
      </c>
      <c r="M17" s="103">
        <f>IF(SER_hh_tesh_in!M17=0,0,SER_hh_tesh_in!M17/SER_summary!M$27)</f>
        <v>14.10310662949419</v>
      </c>
      <c r="N17" s="103">
        <f>IF(SER_hh_tesh_in!N17=0,0,SER_hh_tesh_in!N17/SER_summary!N$27)</f>
        <v>14.917078677729611</v>
      </c>
      <c r="O17" s="103">
        <f>IF(SER_hh_tesh_in!O17=0,0,SER_hh_tesh_in!O17/SER_summary!O$27)</f>
        <v>15.986149127761339</v>
      </c>
      <c r="P17" s="103">
        <f>IF(SER_hh_tesh_in!P17=0,0,SER_hh_tesh_in!P17/SER_summary!P$27)</f>
        <v>18.206078929384581</v>
      </c>
      <c r="Q17" s="103">
        <f>IF(SER_hh_tesh_in!Q17=0,0,SER_hh_tesh_in!Q17/SER_summary!Q$27)</f>
        <v>20.811180275799913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30.051592345683858</v>
      </c>
      <c r="D18" s="103">
        <f>IF(SER_hh_tesh_in!D18=0,0,SER_hh_tesh_in!D18/SER_summary!D$27)</f>
        <v>30.205506358047288</v>
      </c>
      <c r="E18" s="103">
        <f>IF(SER_hh_tesh_in!E18=0,0,SER_hh_tesh_in!E18/SER_summary!E$27)</f>
        <v>30.276679092330955</v>
      </c>
      <c r="F18" s="103">
        <f>IF(SER_hh_tesh_in!F18=0,0,SER_hh_tesh_in!F18/SER_summary!F$27)</f>
        <v>30.488029284398685</v>
      </c>
      <c r="G18" s="103">
        <f>IF(SER_hh_tesh_in!G18=0,0,SER_hh_tesh_in!G18/SER_summary!G$27)</f>
        <v>30.659285897361269</v>
      </c>
      <c r="H18" s="103">
        <f>IF(SER_hh_tesh_in!H18=0,0,SER_hh_tesh_in!H18/SER_summary!H$27)</f>
        <v>30.815319041553678</v>
      </c>
      <c r="I18" s="103">
        <f>IF(SER_hh_tesh_in!I18=0,0,SER_hh_tesh_in!I18/SER_summary!I$27)</f>
        <v>31.041422529601036</v>
      </c>
      <c r="J18" s="103">
        <f>IF(SER_hh_tesh_in!J18=0,0,SER_hh_tesh_in!J18/SER_summary!J$27)</f>
        <v>31.103698293484371</v>
      </c>
      <c r="K18" s="103">
        <f>IF(SER_hh_tesh_in!K18=0,0,SER_hh_tesh_in!K18/SER_summary!K$27)</f>
        <v>31.26385930881527</v>
      </c>
      <c r="L18" s="103">
        <f>IF(SER_hh_tesh_in!L18=0,0,SER_hh_tesh_in!L18/SER_summary!L$27)</f>
        <v>31.554040075615717</v>
      </c>
      <c r="M18" s="103">
        <f>IF(SER_hh_tesh_in!M18=0,0,SER_hh_tesh_in!M18/SER_summary!M$27)</f>
        <v>31.34240191525446</v>
      </c>
      <c r="N18" s="103">
        <f>IF(SER_hh_tesh_in!N18=0,0,SER_hh_tesh_in!N18/SER_summary!N$27)</f>
        <v>31.982661360034278</v>
      </c>
      <c r="O18" s="103">
        <f>IF(SER_hh_tesh_in!O18=0,0,SER_hh_tesh_in!O18/SER_summary!O$27)</f>
        <v>32.634827402854683</v>
      </c>
      <c r="P18" s="103">
        <f>IF(SER_hh_tesh_in!P18=0,0,SER_hh_tesh_in!P18/SER_summary!P$27)</f>
        <v>33.973682212460538</v>
      </c>
      <c r="Q18" s="103">
        <f>IF(SER_hh_tesh_in!Q18=0,0,SER_hh_tesh_in!Q18/SER_summary!Q$27)</f>
        <v>35.400069864392663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16.193673820310202</v>
      </c>
      <c r="D19" s="101">
        <f>IF(SER_hh_tesh_in!D19=0,0,SER_hh_tesh_in!D19/SER_summary!D$27)</f>
        <v>16.299232569412904</v>
      </c>
      <c r="E19" s="101">
        <f>IF(SER_hh_tesh_in!E19=0,0,SER_hh_tesh_in!E19/SER_summary!E$27)</f>
        <v>16.330686120080468</v>
      </c>
      <c r="F19" s="101">
        <f>IF(SER_hh_tesh_in!F19=0,0,SER_hh_tesh_in!F19/SER_summary!F$27)</f>
        <v>15.92305044147715</v>
      </c>
      <c r="G19" s="101">
        <f>IF(SER_hh_tesh_in!G19=0,0,SER_hh_tesh_in!G19/SER_summary!G$27)</f>
        <v>15.959801604122022</v>
      </c>
      <c r="H19" s="101">
        <f>IF(SER_hh_tesh_in!H19=0,0,SER_hh_tesh_in!H19/SER_summary!H$27)</f>
        <v>16.302815064797599</v>
      </c>
      <c r="I19" s="101">
        <f>IF(SER_hh_tesh_in!I19=0,0,SER_hh_tesh_in!I19/SER_summary!I$27)</f>
        <v>16.048223656663751</v>
      </c>
      <c r="J19" s="101">
        <f>IF(SER_hh_tesh_in!J19=0,0,SER_hh_tesh_in!J19/SER_summary!J$27)</f>
        <v>16.110508841992502</v>
      </c>
      <c r="K19" s="101">
        <f>IF(SER_hh_tesh_in!K19=0,0,SER_hh_tesh_in!K19/SER_summary!K$27)</f>
        <v>15.865606683851706</v>
      </c>
      <c r="L19" s="101">
        <f>IF(SER_hh_tesh_in!L19=0,0,SER_hh_tesh_in!L19/SER_summary!L$27)</f>
        <v>16.148794562316368</v>
      </c>
      <c r="M19" s="101">
        <f>IF(SER_hh_tesh_in!M19=0,0,SER_hh_tesh_in!M19/SER_summary!M$27)</f>
        <v>16.357246488444865</v>
      </c>
      <c r="N19" s="101">
        <f>IF(SER_hh_tesh_in!N19=0,0,SER_hh_tesh_in!N19/SER_summary!N$27)</f>
        <v>16.647316075380953</v>
      </c>
      <c r="O19" s="101">
        <f>IF(SER_hh_tesh_in!O19=0,0,SER_hh_tesh_in!O19/SER_summary!O$27)</f>
        <v>16.766360369564811</v>
      </c>
      <c r="P19" s="101">
        <f>IF(SER_hh_tesh_in!P19=0,0,SER_hh_tesh_in!P19/SER_summary!P$27)</f>
        <v>16.941813943988077</v>
      </c>
      <c r="Q19" s="101">
        <f>IF(SER_hh_tesh_in!Q19=0,0,SER_hh_tesh_in!Q19/SER_summary!Q$27)</f>
        <v>17.242336681316292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16.196022872771607</v>
      </c>
      <c r="D21" s="100">
        <f>IF(SER_hh_tesh_in!D21=0,0,SER_hh_tesh_in!D21/SER_summary!D$27)</f>
        <v>16.339270492504895</v>
      </c>
      <c r="E21" s="100">
        <f>IF(SER_hh_tesh_in!E21=0,0,SER_hh_tesh_in!E21/SER_summary!E$27)</f>
        <v>16.448406304468683</v>
      </c>
      <c r="F21" s="100">
        <f>IF(SER_hh_tesh_in!F21=0,0,SER_hh_tesh_in!F21/SER_summary!F$27)</f>
        <v>15.922261350818937</v>
      </c>
      <c r="G21" s="100">
        <f>IF(SER_hh_tesh_in!G21=0,0,SER_hh_tesh_in!G21/SER_summary!G$27)</f>
        <v>16.018511583638716</v>
      </c>
      <c r="H21" s="100">
        <f>IF(SER_hh_tesh_in!H21=0,0,SER_hh_tesh_in!H21/SER_summary!H$27)</f>
        <v>16.033224085259427</v>
      </c>
      <c r="I21" s="100">
        <f>IF(SER_hh_tesh_in!I21=0,0,SER_hh_tesh_in!I21/SER_summary!I$27)</f>
        <v>15.906419510325355</v>
      </c>
      <c r="J21" s="100">
        <f>IF(SER_hh_tesh_in!J21=0,0,SER_hh_tesh_in!J21/SER_summary!J$27)</f>
        <v>15.942385844211781</v>
      </c>
      <c r="K21" s="100">
        <f>IF(SER_hh_tesh_in!K21=0,0,SER_hh_tesh_in!K21/SER_summary!K$27)</f>
        <v>15.727997427700048</v>
      </c>
      <c r="L21" s="100">
        <f>IF(SER_hh_tesh_in!L21=0,0,SER_hh_tesh_in!L21/SER_summary!L$27)</f>
        <v>16.141340682271622</v>
      </c>
      <c r="M21" s="100">
        <f>IF(SER_hh_tesh_in!M21=0,0,SER_hh_tesh_in!M21/SER_summary!M$27)</f>
        <v>16.335735069346526</v>
      </c>
      <c r="N21" s="100">
        <f>IF(SER_hh_tesh_in!N21=0,0,SER_hh_tesh_in!N21/SER_summary!N$27)</f>
        <v>16.602268675124169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16.160593058701288</v>
      </c>
      <c r="D22" s="100">
        <f>IF(SER_hh_tesh_in!D22=0,0,SER_hh_tesh_in!D22/SER_summary!D$27)</f>
        <v>16.201086533558211</v>
      </c>
      <c r="E22" s="100">
        <f>IF(SER_hh_tesh_in!E22=0,0,SER_hh_tesh_in!E22/SER_summary!E$27)</f>
        <v>16.113195420919578</v>
      </c>
      <c r="F22" s="100">
        <f>IF(SER_hh_tesh_in!F22=0,0,SER_hh_tesh_in!F22/SER_summary!F$27)</f>
        <v>15.864669851968012</v>
      </c>
      <c r="G22" s="100">
        <f>IF(SER_hh_tesh_in!G22=0,0,SER_hh_tesh_in!G22/SER_summary!G$27)</f>
        <v>15.932074459783466</v>
      </c>
      <c r="H22" s="100">
        <f>IF(SER_hh_tesh_in!H22=0,0,SER_hh_tesh_in!H22/SER_summary!H$27)</f>
        <v>15.790695959472812</v>
      </c>
      <c r="I22" s="100">
        <f>IF(SER_hh_tesh_in!I22=0,0,SER_hh_tesh_in!I22/SER_summary!I$27)</f>
        <v>15.587735895714779</v>
      </c>
      <c r="J22" s="100">
        <f>IF(SER_hh_tesh_in!J22=0,0,SER_hh_tesh_in!J22/SER_summary!J$27)</f>
        <v>15.565657098503703</v>
      </c>
      <c r="K22" s="100">
        <f>IF(SER_hh_tesh_in!K22=0,0,SER_hh_tesh_in!K22/SER_summary!K$27)</f>
        <v>14.645113961504718</v>
      </c>
      <c r="L22" s="100">
        <f>IF(SER_hh_tesh_in!L22=0,0,SER_hh_tesh_in!L22/SER_summary!L$27)</f>
        <v>15.770029612686519</v>
      </c>
      <c r="M22" s="100">
        <f>IF(SER_hh_tesh_in!M22=0,0,SER_hh_tesh_in!M22/SER_summary!M$27)</f>
        <v>15.968463861072681</v>
      </c>
      <c r="N22" s="100">
        <f>IF(SER_hh_tesh_in!N22=0,0,SER_hh_tesh_in!N22/SER_summary!N$27)</f>
        <v>16.269552020339802</v>
      </c>
      <c r="O22" s="100">
        <f>IF(SER_hh_tesh_in!O22=0,0,SER_hh_tesh_in!O22/SER_summary!O$27)</f>
        <v>16.554554109755092</v>
      </c>
      <c r="P22" s="100">
        <f>IF(SER_hh_tesh_in!P22=0,0,SER_hh_tesh_in!P22/SER_summary!P$27)</f>
        <v>16.724862412872586</v>
      </c>
      <c r="Q22" s="100">
        <f>IF(SER_hh_tesh_in!Q22=0,0,SER_hh_tesh_in!Q22/SER_summary!Q$27)</f>
        <v>16.967381837343773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16.177184984730207</v>
      </c>
      <c r="D23" s="100">
        <f>IF(SER_hh_tesh_in!D23=0,0,SER_hh_tesh_in!D23/SER_summary!D$27)</f>
        <v>16.23244930334171</v>
      </c>
      <c r="E23" s="100">
        <f>IF(SER_hh_tesh_in!E23=0,0,SER_hh_tesh_in!E23/SER_summary!E$27)</f>
        <v>16.285813053536131</v>
      </c>
      <c r="F23" s="100">
        <f>IF(SER_hh_tesh_in!F23=0,0,SER_hh_tesh_in!F23/SER_summary!F$27)</f>
        <v>15.903164642575469</v>
      </c>
      <c r="G23" s="100">
        <f>IF(SER_hh_tesh_in!G23=0,0,SER_hh_tesh_in!G23/SER_summary!G$27)</f>
        <v>15.982159124824324</v>
      </c>
      <c r="H23" s="100">
        <f>IF(SER_hh_tesh_in!H23=0,0,SER_hh_tesh_in!H23/SER_summary!H$27)</f>
        <v>0</v>
      </c>
      <c r="I23" s="100">
        <f>IF(SER_hh_tesh_in!I23=0,0,SER_hh_tesh_in!I23/SER_summary!I$27)</f>
        <v>15.709874418619199</v>
      </c>
      <c r="J23" s="100">
        <f>IF(SER_hh_tesh_in!J23=0,0,SER_hh_tesh_in!J23/SER_summary!J$27)</f>
        <v>15.52730366591828</v>
      </c>
      <c r="K23" s="100">
        <f>IF(SER_hh_tesh_in!K23=0,0,SER_hh_tesh_in!K23/SER_summary!K$27)</f>
        <v>15.251215900382988</v>
      </c>
      <c r="L23" s="100">
        <f>IF(SER_hh_tesh_in!L23=0,0,SER_hh_tesh_in!L23/SER_summary!L$27)</f>
        <v>15.910877434193658</v>
      </c>
      <c r="M23" s="100">
        <f>IF(SER_hh_tesh_in!M23=0,0,SER_hh_tesh_in!M23/SER_summary!M$27)</f>
        <v>16.087593220934838</v>
      </c>
      <c r="N23" s="100">
        <f>IF(SER_hh_tesh_in!N23=0,0,SER_hh_tesh_in!N23/SER_summary!N$27)</f>
        <v>16.386436554784961</v>
      </c>
      <c r="O23" s="100">
        <f>IF(SER_hh_tesh_in!O23=0,0,SER_hh_tesh_in!O23/SER_summary!O$27)</f>
        <v>16.667693328855606</v>
      </c>
      <c r="P23" s="100">
        <f>IF(SER_hh_tesh_in!P23=0,0,SER_hh_tesh_in!P23/SER_summary!P$27)</f>
        <v>16.822309353713379</v>
      </c>
      <c r="Q23" s="100">
        <f>IF(SER_hh_tesh_in!Q23=0,0,SER_hh_tesh_in!Q23/SER_summary!Q$27)</f>
        <v>17.027049248897704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16.159404308297582</v>
      </c>
      <c r="D25" s="100">
        <f>IF(SER_hh_tesh_in!D25=0,0,SER_hh_tesh_in!D25/SER_summary!D$27)</f>
        <v>16.193789732319622</v>
      </c>
      <c r="E25" s="100">
        <f>IF(SER_hh_tesh_in!E25=0,0,SER_hh_tesh_in!E25/SER_summary!E$27)</f>
        <v>0</v>
      </c>
      <c r="F25" s="100">
        <f>IF(SER_hh_tesh_in!F25=0,0,SER_hh_tesh_in!F25/SER_summary!F$27)</f>
        <v>15.655848592420803</v>
      </c>
      <c r="G25" s="100">
        <f>IF(SER_hh_tesh_in!G25=0,0,SER_hh_tesh_in!G25/SER_summary!G$27)</f>
        <v>15.708025526111616</v>
      </c>
      <c r="H25" s="100">
        <f>IF(SER_hh_tesh_in!H25=0,0,SER_hh_tesh_in!H25/SER_summary!H$27)</f>
        <v>15.759107664712763</v>
      </c>
      <c r="I25" s="100">
        <f>IF(SER_hh_tesh_in!I25=0,0,SER_hh_tesh_in!I25/SER_summary!I$27)</f>
        <v>15.865551983571637</v>
      </c>
      <c r="J25" s="100">
        <f>IF(SER_hh_tesh_in!J25=0,0,SER_hh_tesh_in!J25/SER_summary!J$27)</f>
        <v>15.966600789932203</v>
      </c>
      <c r="K25" s="100">
        <f>IF(SER_hh_tesh_in!K25=0,0,SER_hh_tesh_in!K25/SER_summary!K$27)</f>
        <v>15.450062547118856</v>
      </c>
      <c r="L25" s="100">
        <f>IF(SER_hh_tesh_in!L25=0,0,SER_hh_tesh_in!L25/SER_summary!L$27)</f>
        <v>16.040842503859576</v>
      </c>
      <c r="M25" s="100">
        <f>IF(SER_hh_tesh_in!M25=0,0,SER_hh_tesh_in!M25/SER_summary!M$27)</f>
        <v>19.521027764572221</v>
      </c>
      <c r="N25" s="100">
        <f>IF(SER_hh_tesh_in!N25=0,0,SER_hh_tesh_in!N25/SER_summary!N$27)</f>
        <v>0</v>
      </c>
      <c r="O25" s="100">
        <f>IF(SER_hh_tesh_in!O25=0,0,SER_hh_tesh_in!O25/SER_summary!O$27)</f>
        <v>17.074835545787266</v>
      </c>
      <c r="P25" s="100">
        <f>IF(SER_hh_tesh_in!P25=0,0,SER_hh_tesh_in!P25/SER_summary!P$27)</f>
        <v>17.190391936486318</v>
      </c>
      <c r="Q25" s="100">
        <f>IF(SER_hh_tesh_in!Q25=0,0,SER_hh_tesh_in!Q25/SER_summary!Q$27)</f>
        <v>17.385691649294539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16.183055244048923</v>
      </c>
      <c r="D26" s="22">
        <f>IF(SER_hh_tesh_in!D26=0,0,SER_hh_tesh_in!D26/SER_summary!D$27)</f>
        <v>16.332040652250662</v>
      </c>
      <c r="E26" s="22">
        <f>IF(SER_hh_tesh_in!E26=0,0,SER_hh_tesh_in!E26/SER_summary!E$27)</f>
        <v>16.523631198002857</v>
      </c>
      <c r="F26" s="22">
        <f>IF(SER_hh_tesh_in!F26=0,0,SER_hh_tesh_in!F26/SER_summary!F$27)</f>
        <v>0</v>
      </c>
      <c r="G26" s="22">
        <f>IF(SER_hh_tesh_in!G26=0,0,SER_hh_tesh_in!G26/SER_summary!G$27)</f>
        <v>15.865795073708059</v>
      </c>
      <c r="H26" s="22">
        <f>IF(SER_hh_tesh_in!H26=0,0,SER_hh_tesh_in!H26/SER_summary!H$27)</f>
        <v>16.333810575987521</v>
      </c>
      <c r="I26" s="22">
        <f>IF(SER_hh_tesh_in!I26=0,0,SER_hh_tesh_in!I26/SER_summary!I$27)</f>
        <v>16.202317443998091</v>
      </c>
      <c r="J26" s="22">
        <f>IF(SER_hh_tesh_in!J26=0,0,SER_hh_tesh_in!J26/SER_summary!J$27)</f>
        <v>16.194030431628999</v>
      </c>
      <c r="K26" s="22">
        <f>IF(SER_hh_tesh_in!K26=0,0,SER_hh_tesh_in!K26/SER_summary!K$27)</f>
        <v>15.573716412080175</v>
      </c>
      <c r="L26" s="22">
        <f>IF(SER_hh_tesh_in!L26=0,0,SER_hh_tesh_in!L26/SER_summary!L$27)</f>
        <v>16.273436748417502</v>
      </c>
      <c r="M26" s="22">
        <f>IF(SER_hh_tesh_in!M26=0,0,SER_hh_tesh_in!M26/SER_summary!M$27)</f>
        <v>16.151418008356568</v>
      </c>
      <c r="N26" s="22">
        <f>IF(SER_hh_tesh_in!N26=0,0,SER_hh_tesh_in!N26/SER_summary!N$27)</f>
        <v>16.927440136003533</v>
      </c>
      <c r="O26" s="22">
        <f>IF(SER_hh_tesh_in!O26=0,0,SER_hh_tesh_in!O26/SER_summary!O$27)</f>
        <v>16.895732748761791</v>
      </c>
      <c r="P26" s="22">
        <f>IF(SER_hh_tesh_in!P26=0,0,SER_hh_tesh_in!P26/SER_summary!P$27)</f>
        <v>17.184197266743574</v>
      </c>
      <c r="Q26" s="22">
        <f>IF(SER_hh_tesh_in!Q26=0,0,SER_hh_tesh_in!Q26/SER_summary!Q$27)</f>
        <v>17.641288836005458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1.7726307613557025E-2</v>
      </c>
      <c r="D27" s="116">
        <f>IF(SER_hh_tesh_in!D27=0,0,SER_hh_tesh_in!D27/SER_summary!D$27)</f>
        <v>1.5990053244041045E-2</v>
      </c>
      <c r="E27" s="116">
        <f>IF(SER_hh_tesh_in!E27=0,0,SER_hh_tesh_in!E27/SER_summary!E$27)</f>
        <v>2.3398562160598435E-2</v>
      </c>
      <c r="F27" s="116">
        <f>IF(SER_hh_tesh_in!F27=0,0,SER_hh_tesh_in!F27/SER_summary!F$27)</f>
        <v>2.5435319557859673E-2</v>
      </c>
      <c r="G27" s="116">
        <f>IF(SER_hh_tesh_in!G27=0,0,SER_hh_tesh_in!G27/SER_summary!G$27)</f>
        <v>2.7372484662365214E-2</v>
      </c>
      <c r="H27" s="116">
        <f>IF(SER_hh_tesh_in!H27=0,0,SER_hh_tesh_in!H27/SER_summary!H$27)</f>
        <v>2.8867245216052131E-2</v>
      </c>
      <c r="I27" s="116">
        <f>IF(SER_hh_tesh_in!I27=0,0,SER_hh_tesh_in!I27/SER_summary!I$27)</f>
        <v>0.10320952776656506</v>
      </c>
      <c r="J27" s="116">
        <f>IF(SER_hh_tesh_in!J27=0,0,SER_hh_tesh_in!J27/SER_summary!J$27)</f>
        <v>0.22897165777022052</v>
      </c>
      <c r="K27" s="116">
        <f>IF(SER_hh_tesh_in!K27=0,0,SER_hh_tesh_in!K27/SER_summary!K$27)</f>
        <v>0.53545625042927603</v>
      </c>
      <c r="L27" s="116">
        <f>IF(SER_hh_tesh_in!L27=0,0,SER_hh_tesh_in!L27/SER_summary!L$27)</f>
        <v>3.0532236998025708E-2</v>
      </c>
      <c r="M27" s="116">
        <f>IF(SER_hh_tesh_in!M27=0,0,SER_hh_tesh_in!M27/SER_summary!M$27)</f>
        <v>2.2720385784318581E-2</v>
      </c>
      <c r="N27" s="116">
        <f>IF(SER_hh_tesh_in!N27=0,0,SER_hh_tesh_in!N27/SER_summary!N$27)</f>
        <v>3.729552567811828E-2</v>
      </c>
      <c r="O27" s="116">
        <f>IF(SER_hh_tesh_in!O27=0,0,SER_hh_tesh_in!O27/SER_summary!O$27)</f>
        <v>2.9624401894231493E-2</v>
      </c>
      <c r="P27" s="116">
        <f>IF(SER_hh_tesh_in!P27=0,0,SER_hh_tesh_in!P27/SER_summary!P$27)</f>
        <v>2.0678784951925641E-2</v>
      </c>
      <c r="Q27" s="116">
        <f>IF(SER_hh_tesh_in!Q27=0,0,SER_hh_tesh_in!Q27/SER_summary!Q$27)</f>
        <v>3.2634952724757055E-2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3.5421477857957249</v>
      </c>
      <c r="D28" s="117">
        <f>IF(SER_hh_tesh_in!D28=0,0,SER_hh_tesh_in!D28/SER_summary!D$27)</f>
        <v>3.5981478997176763</v>
      </c>
      <c r="E28" s="117">
        <f>IF(SER_hh_tesh_in!E28=0,0,SER_hh_tesh_in!E28/SER_summary!E$27)</f>
        <v>5.287864422019771</v>
      </c>
      <c r="F28" s="117">
        <f>IF(SER_hh_tesh_in!F28=0,0,SER_hh_tesh_in!F28/SER_summary!F$27)</f>
        <v>5.1618340874877644</v>
      </c>
      <c r="G28" s="117">
        <f>IF(SER_hh_tesh_in!G28=0,0,SER_hh_tesh_in!G28/SER_summary!G$27)</f>
        <v>4.9054739256973203</v>
      </c>
      <c r="H28" s="117">
        <f>IF(SER_hh_tesh_in!H28=0,0,SER_hh_tesh_in!H28/SER_summary!H$27)</f>
        <v>6.1536514303300622</v>
      </c>
      <c r="I28" s="117">
        <f>IF(SER_hh_tesh_in!I28=0,0,SER_hh_tesh_in!I28/SER_summary!I$27)</f>
        <v>6.067074408205209</v>
      </c>
      <c r="J28" s="117">
        <f>IF(SER_hh_tesh_in!J28=0,0,SER_hh_tesh_in!J28/SER_summary!J$27)</f>
        <v>6.1161762300977598</v>
      </c>
      <c r="K28" s="117">
        <f>IF(SER_hh_tesh_in!K28=0,0,SER_hh_tesh_in!K28/SER_summary!K$27)</f>
        <v>9.7542235868938096</v>
      </c>
      <c r="L28" s="117">
        <f>IF(SER_hh_tesh_in!L28=0,0,SER_hh_tesh_in!L28/SER_summary!L$27)</f>
        <v>5.7412247867337891</v>
      </c>
      <c r="M28" s="117">
        <f>IF(SER_hh_tesh_in!M28=0,0,SER_hh_tesh_in!M28/SER_summary!M$27)</f>
        <v>7.0792099050740243</v>
      </c>
      <c r="N28" s="117">
        <f>IF(SER_hh_tesh_in!N28=0,0,SER_hh_tesh_in!N28/SER_summary!N$27)</f>
        <v>5.1435876910579204</v>
      </c>
      <c r="O28" s="117">
        <f>IF(SER_hh_tesh_in!O28=0,0,SER_hh_tesh_in!O28/SER_summary!O$27)</f>
        <v>4.7210238990122244</v>
      </c>
      <c r="P28" s="117">
        <f>IF(SER_hh_tesh_in!P28=0,0,SER_hh_tesh_in!P28/SER_summary!P$27)</f>
        <v>5.004763960960422</v>
      </c>
      <c r="Q28" s="117">
        <f>IF(SER_hh_tesh_in!Q28=0,0,SER_hh_tesh_in!Q28/SER_summary!Q$27)</f>
        <v>5.2339958789451595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13.157321330104809</v>
      </c>
      <c r="D29" s="101">
        <f>IF(SER_hh_tesh_in!D29=0,0,SER_hh_tesh_in!D29/SER_summary!D$27)</f>
        <v>13.28104707026784</v>
      </c>
      <c r="E29" s="101">
        <f>IF(SER_hh_tesh_in!E29=0,0,SER_hh_tesh_in!E29/SER_summary!E$27)</f>
        <v>13.420274770540756</v>
      </c>
      <c r="F29" s="101">
        <f>IF(SER_hh_tesh_in!F29=0,0,SER_hh_tesh_in!F29/SER_summary!F$27)</f>
        <v>13.36516700525155</v>
      </c>
      <c r="G29" s="101">
        <f>IF(SER_hh_tesh_in!G29=0,0,SER_hh_tesh_in!G29/SER_summary!G$27)</f>
        <v>13.429947466267597</v>
      </c>
      <c r="H29" s="101">
        <f>IF(SER_hh_tesh_in!H29=0,0,SER_hh_tesh_in!H29/SER_summary!H$27)</f>
        <v>13.408816736281064</v>
      </c>
      <c r="I29" s="101">
        <f>IF(SER_hh_tesh_in!I29=0,0,SER_hh_tesh_in!I29/SER_summary!I$27)</f>
        <v>13.703942917926529</v>
      </c>
      <c r="J29" s="101">
        <f>IF(SER_hh_tesh_in!J29=0,0,SER_hh_tesh_in!J29/SER_summary!J$27)</f>
        <v>13.872647942577908</v>
      </c>
      <c r="K29" s="101">
        <f>IF(SER_hh_tesh_in!K29=0,0,SER_hh_tesh_in!K29/SER_summary!K$27)</f>
        <v>13.822396009168322</v>
      </c>
      <c r="L29" s="101">
        <f>IF(SER_hh_tesh_in!L29=0,0,SER_hh_tesh_in!L29/SER_summary!L$27)</f>
        <v>14.274501726502253</v>
      </c>
      <c r="M29" s="101">
        <f>IF(SER_hh_tesh_in!M29=0,0,SER_hh_tesh_in!M29/SER_summary!M$27)</f>
        <v>13.924011880017273</v>
      </c>
      <c r="N29" s="101">
        <f>IF(SER_hh_tesh_in!N29=0,0,SER_hh_tesh_in!N29/SER_summary!N$27)</f>
        <v>14.08489518336698</v>
      </c>
      <c r="O29" s="101">
        <f>IF(SER_hh_tesh_in!O29=0,0,SER_hh_tesh_in!O29/SER_summary!O$27)</f>
        <v>14.279499054431783</v>
      </c>
      <c r="P29" s="101">
        <f>IF(SER_hh_tesh_in!P29=0,0,SER_hh_tesh_in!P29/SER_summary!P$27)</f>
        <v>14.440943364011112</v>
      </c>
      <c r="Q29" s="101">
        <f>IF(SER_hh_tesh_in!Q29=0,0,SER_hh_tesh_in!Q29/SER_summary!Q$27)</f>
        <v>14.787488345947015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13.143528170782393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13.24363399802661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13.669459931824186</v>
      </c>
      <c r="J30" s="100">
        <f>IF(SER_hh_tesh_in!J30=0,0,SER_hh_tesh_in!J30/SER_summary!J$27)</f>
        <v>14.009618732534921</v>
      </c>
      <c r="K30" s="100">
        <f>IF(SER_hh_tesh_in!K30=0,0,SER_hh_tesh_in!K30/SER_summary!K$27)</f>
        <v>14.093621237047799</v>
      </c>
      <c r="L30" s="100">
        <f>IF(SER_hh_tesh_in!L30=0,0,SER_hh_tesh_in!L30/SER_summary!L$27)</f>
        <v>20.942619904064564</v>
      </c>
      <c r="M30" s="100">
        <f>IF(SER_hh_tesh_in!M30=0,0,SER_hh_tesh_in!M30/SER_summary!M$27)</f>
        <v>0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15.982404364215455</v>
      </c>
      <c r="Q30" s="100">
        <f>IF(SER_hh_tesh_in!Q30=0,0,SER_hh_tesh_in!Q30/SER_summary!Q$27)</f>
        <v>14.621339451869478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13.166753715294837</v>
      </c>
      <c r="D31" s="100">
        <f>IF(SER_hh_tesh_in!D31=0,0,SER_hh_tesh_in!D31/SER_summary!D$27)</f>
        <v>13.219689081422406</v>
      </c>
      <c r="E31" s="100">
        <f>IF(SER_hh_tesh_in!E31=0,0,SER_hh_tesh_in!E31/SER_summary!E$27)</f>
        <v>13.284185657407034</v>
      </c>
      <c r="F31" s="100">
        <f>IF(SER_hh_tesh_in!F31=0,0,SER_hh_tesh_in!F31/SER_summary!F$27)</f>
        <v>13.342880328841026</v>
      </c>
      <c r="G31" s="100">
        <f>IF(SER_hh_tesh_in!G31=0,0,SER_hh_tesh_in!G31/SER_summary!G$27)</f>
        <v>13.38300996703329</v>
      </c>
      <c r="H31" s="100">
        <f>IF(SER_hh_tesh_in!H31=0,0,SER_hh_tesh_in!H31/SER_summary!H$27)</f>
        <v>13.321765131477562</v>
      </c>
      <c r="I31" s="100">
        <f>IF(SER_hh_tesh_in!I31=0,0,SER_hh_tesh_in!I31/SER_summary!I$27)</f>
        <v>0</v>
      </c>
      <c r="J31" s="100">
        <f>IF(SER_hh_tesh_in!J31=0,0,SER_hh_tesh_in!J31/SER_summary!J$27)</f>
        <v>13.501595787885288</v>
      </c>
      <c r="K31" s="100">
        <f>IF(SER_hh_tesh_in!K31=0,0,SER_hh_tesh_in!K31/SER_summary!K$27)</f>
        <v>13.570275002635375</v>
      </c>
      <c r="L31" s="100">
        <f>IF(SER_hh_tesh_in!L31=0,0,SER_hh_tesh_in!L31/SER_summary!L$27)</f>
        <v>13.693156467935385</v>
      </c>
      <c r="M31" s="100">
        <f>IF(SER_hh_tesh_in!M31=0,0,SER_hh_tesh_in!M31/SER_summary!M$27)</f>
        <v>13.926256308864188</v>
      </c>
      <c r="N31" s="100">
        <f>IF(SER_hh_tesh_in!N31=0,0,SER_hh_tesh_in!N31/SER_summary!N$27)</f>
        <v>14.123121992510761</v>
      </c>
      <c r="O31" s="100">
        <f>IF(SER_hh_tesh_in!O31=0,0,SER_hh_tesh_in!O31/SER_summary!O$27)</f>
        <v>14.279499054431783</v>
      </c>
      <c r="P31" s="100">
        <f>IF(SER_hh_tesh_in!P31=0,0,SER_hh_tesh_in!P31/SER_summary!P$27)</f>
        <v>14.440137830592407</v>
      </c>
      <c r="Q31" s="100">
        <f>IF(SER_hh_tesh_in!Q31=0,0,SER_hh_tesh_in!Q31/SER_summary!Q$27)</f>
        <v>14.627009211823109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14.183068684399926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13.129564436349703</v>
      </c>
      <c r="D33" s="18">
        <f>IF(SER_hh_tesh_in!D33=0,0,SER_hh_tesh_in!D33/SER_summary!D$27)</f>
        <v>13.310734490446192</v>
      </c>
      <c r="E33" s="18">
        <f>IF(SER_hh_tesh_in!E33=0,0,SER_hh_tesh_in!E33/SER_summary!E$27)</f>
        <v>13.586768780611685</v>
      </c>
      <c r="F33" s="18">
        <f>IF(SER_hh_tesh_in!F33=0,0,SER_hh_tesh_in!F33/SER_summary!F$27)</f>
        <v>13.431900593234836</v>
      </c>
      <c r="G33" s="18">
        <f>IF(SER_hh_tesh_in!G33=0,0,SER_hh_tesh_in!G33/SER_summary!G$27)</f>
        <v>13.468769573262325</v>
      </c>
      <c r="H33" s="18">
        <f>IF(SER_hh_tesh_in!H33=0,0,SER_hh_tesh_in!H33/SER_summary!H$27)</f>
        <v>13.456396699458747</v>
      </c>
      <c r="I33" s="18">
        <f>IF(SER_hh_tesh_in!I33=0,0,SER_hh_tesh_in!I33/SER_summary!I$27)</f>
        <v>13.711455941621642</v>
      </c>
      <c r="J33" s="18">
        <f>IF(SER_hh_tesh_in!J33=0,0,SER_hh_tesh_in!J33/SER_summary!J$27)</f>
        <v>0</v>
      </c>
      <c r="K33" s="18">
        <f>IF(SER_hh_tesh_in!K33=0,0,SER_hh_tesh_in!K33/SER_summary!K$27)</f>
        <v>0</v>
      </c>
      <c r="L33" s="18">
        <f>IF(SER_hh_tesh_in!L33=0,0,SER_hh_tesh_in!L33/SER_summary!L$27)</f>
        <v>11.719166269924216</v>
      </c>
      <c r="M33" s="18">
        <f>IF(SER_hh_tesh_in!M33=0,0,SER_hh_tesh_in!M33/SER_summary!M$27)</f>
        <v>13.922615970054482</v>
      </c>
      <c r="N33" s="18">
        <f>IF(SER_hh_tesh_in!N33=0,0,SER_hh_tesh_in!N33/SER_summary!N$27)</f>
        <v>14.048502439306734</v>
      </c>
      <c r="O33" s="18">
        <f>IF(SER_hh_tesh_in!O33=0,0,SER_hh_tesh_in!O33/SER_summary!O$27)</f>
        <v>0</v>
      </c>
      <c r="P33" s="18">
        <f>IF(SER_hh_tesh_in!P33=0,0,SER_hh_tesh_in!P33/SER_summary!P$27)</f>
        <v>14.35527481779142</v>
      </c>
      <c r="Q33" s="18">
        <f>IF(SER_hh_tesh_in!Q33=0,0,SER_hh_tesh_in!Q33/SER_summary!Q$27)</f>
        <v>14.938973069663074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38.114173441394222</v>
      </c>
      <c r="D3" s="106">
        <f>IF(SER_hh_emih_in!D3=0,0,SER_hh_emih_in!D3/SER_summary!D$27)</f>
        <v>46.549986402933371</v>
      </c>
      <c r="E3" s="106">
        <f>IF(SER_hh_emih_in!E3=0,0,SER_hh_emih_in!E3/SER_summary!E$27)</f>
        <v>49.908528188566351</v>
      </c>
      <c r="F3" s="106">
        <f>IF(SER_hh_emih_in!F3=0,0,SER_hh_emih_in!F3/SER_summary!F$27)</f>
        <v>44.69410991820434</v>
      </c>
      <c r="G3" s="106">
        <f>IF(SER_hh_emih_in!G3=0,0,SER_hh_emih_in!G3/SER_summary!G$27)</f>
        <v>40.983637828148744</v>
      </c>
      <c r="H3" s="106">
        <f>IF(SER_hh_emih_in!H3=0,0,SER_hh_emih_in!H3/SER_summary!H$27)</f>
        <v>2.5071997116416109</v>
      </c>
      <c r="I3" s="106">
        <f>IF(SER_hh_emih_in!I3=0,0,SER_hh_emih_in!I3/SER_summary!I$27)</f>
        <v>17.49701028836882</v>
      </c>
      <c r="J3" s="106">
        <f>IF(SER_hh_emih_in!J3=0,0,SER_hh_emih_in!J3/SER_summary!J$27)</f>
        <v>24.215440651417158</v>
      </c>
      <c r="K3" s="106">
        <f>IF(SER_hh_emih_in!K3=0,0,SER_hh_emih_in!K3/SER_summary!K$27)</f>
        <v>31.851941170093209</v>
      </c>
      <c r="L3" s="106">
        <f>IF(SER_hh_emih_in!L3=0,0,SER_hh_emih_in!L3/SER_summary!L$27)</f>
        <v>48.453670549371658</v>
      </c>
      <c r="M3" s="106">
        <f>IF(SER_hh_emih_in!M3=0,0,SER_hh_emih_in!M3/SER_summary!M$27)</f>
        <v>25.598678799320592</v>
      </c>
      <c r="N3" s="106">
        <f>IF(SER_hh_emih_in!N3=0,0,SER_hh_emih_in!N3/SER_summary!N$27)</f>
        <v>31.267898016163961</v>
      </c>
      <c r="O3" s="106">
        <f>IF(SER_hh_emih_in!O3=0,0,SER_hh_emih_in!O3/SER_summary!O$27)</f>
        <v>38.823752108685625</v>
      </c>
      <c r="P3" s="106">
        <f>IF(SER_hh_emih_in!P3=0,0,SER_hh_emih_in!P3/SER_summary!P$27)</f>
        <v>8.7025853887461739</v>
      </c>
      <c r="Q3" s="106">
        <f>IF(SER_hh_emih_in!Q3=0,0,SER_hh_emih_in!Q3/SER_summary!Q$27)</f>
        <v>26.582207768817224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29.656451888116777</v>
      </c>
      <c r="D4" s="101">
        <f>IF(SER_hh_emih_in!D4=0,0,SER_hh_emih_in!D4/SER_summary!D$27)</f>
        <v>42.023946967990142</v>
      </c>
      <c r="E4" s="101">
        <f>IF(SER_hh_emih_in!E4=0,0,SER_hh_emih_in!E4/SER_summary!E$27)</f>
        <v>42.53966813043661</v>
      </c>
      <c r="F4" s="101">
        <f>IF(SER_hh_emih_in!F4=0,0,SER_hh_emih_in!F4/SER_summary!F$27)</f>
        <v>36.182450344858928</v>
      </c>
      <c r="G4" s="101">
        <f>IF(SER_hh_emih_in!G4=0,0,SER_hh_emih_in!G4/SER_summary!G$27)</f>
        <v>34.873376749245104</v>
      </c>
      <c r="H4" s="101">
        <f>IF(SER_hh_emih_in!H4=0,0,SER_hh_emih_in!H4/SER_summary!H$27)</f>
        <v>1.8796201104089562E-2</v>
      </c>
      <c r="I4" s="101">
        <f>IF(SER_hh_emih_in!I4=0,0,SER_hh_emih_in!I4/SER_summary!I$27)</f>
        <v>13.859762106615356</v>
      </c>
      <c r="J4" s="101">
        <f>IF(SER_hh_emih_in!J4=0,0,SER_hh_emih_in!J4/SER_summary!J$27)</f>
        <v>15.491123893688597</v>
      </c>
      <c r="K4" s="101">
        <f>IF(SER_hh_emih_in!K4=0,0,SER_hh_emih_in!K4/SER_summary!K$27)</f>
        <v>22.693292111997859</v>
      </c>
      <c r="L4" s="101">
        <f>IF(SER_hh_emih_in!L4=0,0,SER_hh_emih_in!L4/SER_summary!L$27)</f>
        <v>41.837586402134136</v>
      </c>
      <c r="M4" s="101">
        <f>IF(SER_hh_emih_in!M4=0,0,SER_hh_emih_in!M4/SER_summary!M$27)</f>
        <v>20.066802398427118</v>
      </c>
      <c r="N4" s="101">
        <f>IF(SER_hh_emih_in!N4=0,0,SER_hh_emih_in!N4/SER_summary!N$27)</f>
        <v>25.681411597204775</v>
      </c>
      <c r="O4" s="101">
        <f>IF(SER_hh_emih_in!O4=0,0,SER_hh_emih_in!O4/SER_summary!O$27)</f>
        <v>30.144302106245384</v>
      </c>
      <c r="P4" s="101">
        <f>IF(SER_hh_emih_in!P4=0,0,SER_hh_emih_in!P4/SER_summary!P$27)</f>
        <v>3.5066085577489892</v>
      </c>
      <c r="Q4" s="101">
        <f>IF(SER_hh_emih_in!Q4=0,0,SER_hh_emih_in!Q4/SER_summary!Q$27)</f>
        <v>20.029721497918327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46.540223914843025</v>
      </c>
      <c r="D7" s="100">
        <f>IF(SER_hh_emih_in!D7=0,0,SER_hh_emih_in!D7/SER_summary!D$27)</f>
        <v>45.974788129321666</v>
      </c>
      <c r="E7" s="100">
        <f>IF(SER_hh_emih_in!E7=0,0,SER_hh_emih_in!E7/SER_summary!E$27)</f>
        <v>49.622720406571858</v>
      </c>
      <c r="F7" s="100">
        <f>IF(SER_hh_emih_in!F7=0,0,SER_hh_emih_in!F7/SER_summary!F$27)</f>
        <v>48.76927780403485</v>
      </c>
      <c r="G7" s="100">
        <f>IF(SER_hh_emih_in!G7=0,0,SER_hh_emih_in!G7/SER_summary!G$27)</f>
        <v>47.630410165348422</v>
      </c>
      <c r="H7" s="100">
        <f>IF(SER_hh_emih_in!H7=0,0,SER_hh_emih_in!H7/SER_summary!H$27)</f>
        <v>0</v>
      </c>
      <c r="I7" s="100">
        <f>IF(SER_hh_emih_in!I7=0,0,SER_hh_emih_in!I7/SER_summary!I$27)</f>
        <v>40.415918893945197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57.276414928778458</v>
      </c>
      <c r="M7" s="100">
        <f>IF(SER_hh_emih_in!M7=0,0,SER_hh_emih_in!M7/SER_summary!M$27)</f>
        <v>45.997115544995012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47.148815457498614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22.157828258304466</v>
      </c>
      <c r="D8" s="100">
        <f>IF(SER_hh_emih_in!D8=0,0,SER_hh_emih_in!D8/SER_summary!D$27)</f>
        <v>21.411687504871548</v>
      </c>
      <c r="E8" s="100">
        <f>IF(SER_hh_emih_in!E8=0,0,SER_hh_emih_in!E8/SER_summary!E$27)</f>
        <v>22.724562077022906</v>
      </c>
      <c r="F8" s="100">
        <f>IF(SER_hh_emih_in!F8=0,0,SER_hh_emih_in!F8/SER_summary!F$27)</f>
        <v>23.213548215799172</v>
      </c>
      <c r="G8" s="100">
        <f>IF(SER_hh_emih_in!G8=0,0,SER_hh_emih_in!G8/SER_summary!G$27)</f>
        <v>22.336453584359901</v>
      </c>
      <c r="H8" s="100">
        <f>IF(SER_hh_emih_in!H8=0,0,SER_hh_emih_in!H8/SER_summary!H$27)</f>
        <v>23.13364824423871</v>
      </c>
      <c r="I8" s="100">
        <f>IF(SER_hh_emih_in!I8=0,0,SER_hh_emih_in!I8/SER_summary!I$27)</f>
        <v>18.794174822355412</v>
      </c>
      <c r="J8" s="100">
        <f>IF(SER_hh_emih_in!J8=0,0,SER_hh_emih_in!J8/SER_summary!J$27)</f>
        <v>25.010186493265941</v>
      </c>
      <c r="K8" s="100">
        <f>IF(SER_hh_emih_in!K8=0,0,SER_hh_emih_in!K8/SER_summary!K$27)</f>
        <v>24.378537270333496</v>
      </c>
      <c r="L8" s="100">
        <f>IF(SER_hh_emih_in!L8=0,0,SER_hh_emih_in!L8/SER_summary!L$27)</f>
        <v>26.959731549291938</v>
      </c>
      <c r="M8" s="100">
        <f>IF(SER_hh_emih_in!M8=0,0,SER_hh_emih_in!M8/SER_summary!M$27)</f>
        <v>21.659321517799363</v>
      </c>
      <c r="N8" s="100">
        <f>IF(SER_hh_emih_in!N8=0,0,SER_hh_emih_in!N8/SER_summary!N$27)</f>
        <v>21.949858867871622</v>
      </c>
      <c r="O8" s="100">
        <f>IF(SER_hh_emih_in!O8=0,0,SER_hh_emih_in!O8/SER_summary!O$27)</f>
        <v>24.619211489095747</v>
      </c>
      <c r="P8" s="100">
        <f>IF(SER_hh_emih_in!P8=0,0,SER_hh_emih_in!P8/SER_summary!P$27)</f>
        <v>18.979347653049128</v>
      </c>
      <c r="Q8" s="100">
        <f>IF(SER_hh_emih_in!Q8=0,0,SER_hh_emih_in!Q8/SER_summary!Q$27)</f>
        <v>21.448773976312456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30.943114346392147</v>
      </c>
      <c r="D9" s="100">
        <f>IF(SER_hh_emih_in!D9=0,0,SER_hh_emih_in!D9/SER_summary!D$27)</f>
        <v>29.767925065834703</v>
      </c>
      <c r="E9" s="100">
        <f>IF(SER_hh_emih_in!E9=0,0,SER_hh_emih_in!E9/SER_summary!E$27)</f>
        <v>31.361578125761394</v>
      </c>
      <c r="F9" s="100">
        <f>IF(SER_hh_emih_in!F9=0,0,SER_hh_emih_in!F9/SER_summary!F$27)</f>
        <v>31.710768303622793</v>
      </c>
      <c r="G9" s="100">
        <f>IF(SER_hh_emih_in!G9=0,0,SER_hh_emih_in!G9/SER_summary!G$27)</f>
        <v>31.473586729219349</v>
      </c>
      <c r="H9" s="100">
        <f>IF(SER_hh_emih_in!H9=0,0,SER_hh_emih_in!H9/SER_summary!H$27)</f>
        <v>0</v>
      </c>
      <c r="I9" s="100">
        <f>IF(SER_hh_emih_in!I9=0,0,SER_hh_emih_in!I9/SER_summary!I$27)</f>
        <v>26.352539970977336</v>
      </c>
      <c r="J9" s="100">
        <f>IF(SER_hh_emih_in!J9=0,0,SER_hh_emih_in!J9/SER_summary!J$27)</f>
        <v>35.505095288616417</v>
      </c>
      <c r="K9" s="100">
        <f>IF(SER_hh_emih_in!K9=0,0,SER_hh_emih_in!K9/SER_summary!K$27)</f>
        <v>34.925581073102187</v>
      </c>
      <c r="L9" s="100">
        <f>IF(SER_hh_emih_in!L9=0,0,SER_hh_emih_in!L9/SER_summary!L$27)</f>
        <v>38.957533028716867</v>
      </c>
      <c r="M9" s="100">
        <f>IF(SER_hh_emih_in!M9=0,0,SER_hh_emih_in!M9/SER_summary!M$27)</f>
        <v>30.991817415493486</v>
      </c>
      <c r="N9" s="100">
        <f>IF(SER_hh_emih_in!N9=0,0,SER_hh_emih_in!N9/SER_summary!N$27)</f>
        <v>32.684411760022861</v>
      </c>
      <c r="O9" s="100">
        <f>IF(SER_hh_emih_in!O9=0,0,SER_hh_emih_in!O9/SER_summary!O$27)</f>
        <v>36.844869216843023</v>
      </c>
      <c r="P9" s="100">
        <f>IF(SER_hh_emih_in!P9=0,0,SER_hh_emih_in!P9/SER_summary!P$27)</f>
        <v>28.442141547316989</v>
      </c>
      <c r="Q9" s="100">
        <f>IF(SER_hh_emih_in!Q9=0,0,SER_hh_emih_in!Q9/SER_summary!Q$27)</f>
        <v>33.258664107190164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120.62814421739684</v>
      </c>
      <c r="G10" s="100">
        <f>IF(SER_hh_emih_in!G10=0,0,SER_hh_emih_in!G10/SER_summary!G$27)</f>
        <v>118.93653217829096</v>
      </c>
      <c r="H10" s="100">
        <f>IF(SER_hh_emih_in!H10=0,0,SER_hh_emih_in!H10/SER_summary!H$27)</f>
        <v>115.94666565128055</v>
      </c>
      <c r="I10" s="100">
        <f>IF(SER_hh_emih_in!I10=0,0,SER_hh_emih_in!I10/SER_summary!I$27)</f>
        <v>78.497118241280731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1.5329154796288314E-3</v>
      </c>
      <c r="D16" s="101">
        <f>IF(SER_hh_emih_in!D16=0,0,SER_hh_emih_in!D16/SER_summary!D$27)</f>
        <v>1.9763617622585283E-3</v>
      </c>
      <c r="E16" s="101">
        <f>IF(SER_hh_emih_in!E16=0,0,SER_hh_emih_in!E16/SER_summary!E$27)</f>
        <v>1.4529953205781906E-3</v>
      </c>
      <c r="F16" s="101">
        <f>IF(SER_hh_emih_in!F16=0,0,SER_hh_emih_in!F16/SER_summary!F$27)</f>
        <v>4.8781877945873612E-3</v>
      </c>
      <c r="G16" s="101">
        <f>IF(SER_hh_emih_in!G16=0,0,SER_hh_emih_in!G16/SER_summary!G$27)</f>
        <v>6.0814018732920326E-3</v>
      </c>
      <c r="H16" s="101">
        <f>IF(SER_hh_emih_in!H16=0,0,SER_hh_emih_in!H16/SER_summary!H$27)</f>
        <v>8.3663593990640564E-3</v>
      </c>
      <c r="I16" s="101">
        <f>IF(SER_hh_emih_in!I16=0,0,SER_hh_emih_in!I16/SER_summary!I$27)</f>
        <v>1.2642530932176093E-3</v>
      </c>
      <c r="J16" s="101">
        <f>IF(SER_hh_emih_in!J16=0,0,SER_hh_emih_in!J16/SER_summary!J$27)</f>
        <v>1.458991003139894E-2</v>
      </c>
      <c r="K16" s="101">
        <f>IF(SER_hh_emih_in!K16=0,0,SER_hh_emih_in!K16/SER_summary!K$27)</f>
        <v>1.1225643641098716E-2</v>
      </c>
      <c r="L16" s="101">
        <f>IF(SER_hh_emih_in!L16=0,0,SER_hh_emih_in!L16/SER_summary!L$27)</f>
        <v>5.6919656484560347E-3</v>
      </c>
      <c r="M16" s="101">
        <f>IF(SER_hh_emih_in!M16=0,0,SER_hh_emih_in!M16/SER_summary!M$27)</f>
        <v>1.5865220412565949E-2</v>
      </c>
      <c r="N16" s="101">
        <f>IF(SER_hh_emih_in!N16=0,0,SER_hh_emih_in!N16/SER_summary!N$27)</f>
        <v>0.13547972748001072</v>
      </c>
      <c r="O16" s="101">
        <f>IF(SER_hh_emih_in!O16=0,0,SER_hh_emih_in!O16/SER_summary!O$27)</f>
        <v>0.2274745381950086</v>
      </c>
      <c r="P16" s="101">
        <f>IF(SER_hh_emih_in!P16=0,0,SER_hh_emih_in!P16/SER_summary!P$27)</f>
        <v>0.10888912895705614</v>
      </c>
      <c r="Q16" s="101">
        <f>IF(SER_hh_emih_in!Q16=0,0,SER_hh_emih_in!Q16/SER_summary!Q$27)</f>
        <v>0.15830319572700444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0.27239106801693241</v>
      </c>
      <c r="D17" s="103">
        <f>IF(SER_hh_emih_in!D17=0,0,SER_hh_emih_in!D17/SER_summary!D$27)</f>
        <v>0.36268446652567837</v>
      </c>
      <c r="E17" s="103">
        <f>IF(SER_hh_emih_in!E17=0,0,SER_hh_emih_in!E17/SER_summary!E$27)</f>
        <v>0.43161093513383492</v>
      </c>
      <c r="F17" s="103">
        <f>IF(SER_hh_emih_in!F17=0,0,SER_hh_emih_in!F17/SER_summary!F$27)</f>
        <v>0.52458909321207026</v>
      </c>
      <c r="G17" s="103">
        <f>IF(SER_hh_emih_in!G17=0,0,SER_hh_emih_in!G17/SER_summary!G$27)</f>
        <v>0.63129799941261289</v>
      </c>
      <c r="H17" s="103">
        <f>IF(SER_hh_emih_in!H17=0,0,SER_hh_emih_in!H17/SER_summary!H$27)</f>
        <v>0.74207981263733169</v>
      </c>
      <c r="I17" s="103">
        <f>IF(SER_hh_emih_in!I17=0,0,SER_hh_emih_in!I17/SER_summary!I$27)</f>
        <v>0.86568148186039218</v>
      </c>
      <c r="J17" s="103">
        <f>IF(SER_hh_emih_in!J17=0,0,SER_hh_emih_in!J17/SER_summary!J$27)</f>
        <v>0.96441555052135297</v>
      </c>
      <c r="K17" s="103">
        <f>IF(SER_hh_emih_in!K17=0,0,SER_hh_emih_in!K17/SER_summary!K$27)</f>
        <v>1.0727963168716463</v>
      </c>
      <c r="L17" s="103">
        <f>IF(SER_hh_emih_in!L17=0,0,SER_hh_emih_in!L17/SER_summary!L$27)</f>
        <v>1.1580473887866334</v>
      </c>
      <c r="M17" s="103">
        <f>IF(SER_hh_emih_in!M17=0,0,SER_hh_emih_in!M17/SER_summary!M$27)</f>
        <v>1.1617929133195026</v>
      </c>
      <c r="N17" s="103">
        <f>IF(SER_hh_emih_in!N17=0,0,SER_hh_emih_in!N17/SER_summary!N$27)</f>
        <v>1.1576410402983812</v>
      </c>
      <c r="O17" s="103">
        <f>IF(SER_hh_emih_in!O17=0,0,SER_hh_emih_in!O17/SER_summary!O$27)</f>
        <v>1.1572908437814278</v>
      </c>
      <c r="P17" s="103">
        <f>IF(SER_hh_emih_in!P17=0,0,SER_hh_emih_in!P17/SER_summary!P$27)</f>
        <v>1.1961534695540523</v>
      </c>
      <c r="Q17" s="103">
        <f>IF(SER_hh_emih_in!Q17=0,0,SER_hh_emih_in!Q17/SER_summary!Q$27)</f>
        <v>1.2157228405481795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4.103007687843129</v>
      </c>
      <c r="D19" s="101">
        <f>IF(SER_hh_emih_in!D19=0,0,SER_hh_emih_in!D19/SER_summary!D$27)</f>
        <v>2.8594477082581768</v>
      </c>
      <c r="E19" s="101">
        <f>IF(SER_hh_emih_in!E19=0,0,SER_hh_emih_in!E19/SER_summary!E$27)</f>
        <v>4.5589030352379423</v>
      </c>
      <c r="F19" s="101">
        <f>IF(SER_hh_emih_in!F19=0,0,SER_hh_emih_in!F19/SER_summary!F$27)</f>
        <v>5.1873608949743488</v>
      </c>
      <c r="G19" s="101">
        <f>IF(SER_hh_emih_in!G19=0,0,SER_hh_emih_in!G19/SER_summary!G$27)</f>
        <v>3.8059817609933417</v>
      </c>
      <c r="H19" s="101">
        <f>IF(SER_hh_emih_in!H19=0,0,SER_hh_emih_in!H19/SER_summary!H$27)</f>
        <v>0.70735669704693005</v>
      </c>
      <c r="I19" s="101">
        <f>IF(SER_hh_emih_in!I19=0,0,SER_hh_emih_in!I19/SER_summary!I$27)</f>
        <v>2.5272562539405423</v>
      </c>
      <c r="J19" s="101">
        <f>IF(SER_hh_emih_in!J19=0,0,SER_hh_emih_in!J19/SER_summary!J$27)</f>
        <v>2.8425379314293102</v>
      </c>
      <c r="K19" s="101">
        <f>IF(SER_hh_emih_in!K19=0,0,SER_hh_emih_in!K19/SER_summary!K$27)</f>
        <v>3.4975910610584404</v>
      </c>
      <c r="L19" s="101">
        <f>IF(SER_hh_emih_in!L19=0,0,SER_hh_emih_in!L19/SER_summary!L$27)</f>
        <v>2.1002143670647095</v>
      </c>
      <c r="M19" s="101">
        <f>IF(SER_hh_emih_in!M19=0,0,SER_hh_emih_in!M19/SER_summary!M$27)</f>
        <v>3.5743104662216618</v>
      </c>
      <c r="N19" s="101">
        <f>IF(SER_hh_emih_in!N19=0,0,SER_hh_emih_in!N19/SER_summary!N$27)</f>
        <v>3.0741976731365468</v>
      </c>
      <c r="O19" s="101">
        <f>IF(SER_hh_emih_in!O19=0,0,SER_hh_emih_in!O19/SER_summary!O$27)</f>
        <v>3.4783368632153384</v>
      </c>
      <c r="P19" s="101">
        <f>IF(SER_hh_emih_in!P19=0,0,SER_hh_emih_in!P19/SER_summary!P$27)</f>
        <v>3.809573972405921</v>
      </c>
      <c r="Q19" s="101">
        <f>IF(SER_hh_emih_in!Q19=0,0,SER_hh_emih_in!Q19/SER_summary!Q$27)</f>
        <v>3.8981433552416025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6.0158383060247429</v>
      </c>
      <c r="D21" s="100">
        <f>IF(SER_hh_emih_in!D21=0,0,SER_hh_emih_in!D21/SER_summary!D$27)</f>
        <v>6.006187972023576</v>
      </c>
      <c r="E21" s="100">
        <f>IF(SER_hh_emih_in!E21=0,0,SER_hh_emih_in!E21/SER_summary!E$27)</f>
        <v>6.0094029673998461</v>
      </c>
      <c r="F21" s="100">
        <f>IF(SER_hh_emih_in!F21=0,0,SER_hh_emih_in!F21/SER_summary!F$27)</f>
        <v>5.7757147370223363</v>
      </c>
      <c r="G21" s="100">
        <f>IF(SER_hh_emih_in!G21=0,0,SER_hh_emih_in!G21/SER_summary!G$27)</f>
        <v>5.7728757223697809</v>
      </c>
      <c r="H21" s="100">
        <f>IF(SER_hh_emih_in!H21=0,0,SER_hh_emih_in!H21/SER_summary!H$27)</f>
        <v>5.737205518073254</v>
      </c>
      <c r="I21" s="100">
        <f>IF(SER_hh_emih_in!I21=0,0,SER_hh_emih_in!I21/SER_summary!I$27)</f>
        <v>5.6532614020062022</v>
      </c>
      <c r="J21" s="100">
        <f>IF(SER_hh_emih_in!J21=0,0,SER_hh_emih_in!J21/SER_summary!J$27)</f>
        <v>5.6316284676774471</v>
      </c>
      <c r="K21" s="100">
        <f>IF(SER_hh_emih_in!K21=0,0,SER_hh_emih_in!K21/SER_summary!K$27)</f>
        <v>5.5272050788070031</v>
      </c>
      <c r="L21" s="100">
        <f>IF(SER_hh_emih_in!L21=0,0,SER_hh_emih_in!L21/SER_summary!L$27)</f>
        <v>5.6332476506057851</v>
      </c>
      <c r="M21" s="100">
        <f>IF(SER_hh_emih_in!M21=0,0,SER_hh_emih_in!M21/SER_summary!M$27)</f>
        <v>5.6820477330906298</v>
      </c>
      <c r="N21" s="100">
        <f>IF(SER_hh_emih_in!N21=0,0,SER_hh_emih_in!N21/SER_summary!N$27)</f>
        <v>5.7662615861608169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7.3673226176474929</v>
      </c>
      <c r="D22" s="100">
        <f>IF(SER_hh_emih_in!D22=0,0,SER_hh_emih_in!D22/SER_summary!D$27)</f>
        <v>7.3087271269872645</v>
      </c>
      <c r="E22" s="100">
        <f>IF(SER_hh_emih_in!E22=0,0,SER_hh_emih_in!E22/SER_summary!E$27)</f>
        <v>7.2278654933975393</v>
      </c>
      <c r="F22" s="100">
        <f>IF(SER_hh_emih_in!F22=0,0,SER_hh_emih_in!F22/SER_summary!F$27)</f>
        <v>7.0666730489794647</v>
      </c>
      <c r="G22" s="100">
        <f>IF(SER_hh_emih_in!G22=0,0,SER_hh_emih_in!G22/SER_summary!G$27)</f>
        <v>7.04966109398912</v>
      </c>
      <c r="H22" s="100">
        <f>IF(SER_hh_emih_in!H22=0,0,SER_hh_emih_in!H22/SER_summary!H$27)</f>
        <v>6.9350054352738546</v>
      </c>
      <c r="I22" s="100">
        <f>IF(SER_hh_emih_in!I22=0,0,SER_hh_emih_in!I22/SER_summary!I$27)</f>
        <v>6.8077383632960338</v>
      </c>
      <c r="J22" s="100">
        <f>IF(SER_hh_emih_in!J22=0,0,SER_hh_emih_in!J22/SER_summary!J$27)</f>
        <v>6.7441343571455343</v>
      </c>
      <c r="K22" s="100">
        <f>IF(SER_hh_emih_in!K22=0,0,SER_hh_emih_in!K22/SER_summary!K$27)</f>
        <v>6.31666653786856</v>
      </c>
      <c r="L22" s="100">
        <f>IF(SER_hh_emih_in!L22=0,0,SER_hh_emih_in!L22/SER_summary!L$27)</f>
        <v>6.7364434708935912</v>
      </c>
      <c r="M22" s="100">
        <f>IF(SER_hh_emih_in!M22=0,0,SER_hh_emih_in!M22/SER_summary!M$27)</f>
        <v>6.8051136750296557</v>
      </c>
      <c r="N22" s="100">
        <f>IF(SER_hh_emih_in!N22=0,0,SER_hh_emih_in!N22/SER_summary!N$27)</f>
        <v>6.9203246020164872</v>
      </c>
      <c r="O22" s="100">
        <f>IF(SER_hh_emih_in!O22=0,0,SER_hh_emih_in!O22/SER_summary!O$27)</f>
        <v>7.0343921134802558</v>
      </c>
      <c r="P22" s="100">
        <f>IF(SER_hh_emih_in!P22=0,0,SER_hh_emih_in!P22/SER_summary!P$27)</f>
        <v>7.1041786758300436</v>
      </c>
      <c r="Q22" s="100">
        <f>IF(SER_hh_emih_in!Q22=0,0,SER_hh_emih_in!Q22/SER_summary!Q$27)</f>
        <v>7.2036292535148867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5.1907739945269205</v>
      </c>
      <c r="D23" s="100">
        <f>IF(SER_hh_emih_in!D23=0,0,SER_hh_emih_in!D23/SER_summary!D$27)</f>
        <v>5.1587742686135867</v>
      </c>
      <c r="E23" s="100">
        <f>IF(SER_hh_emih_in!E23=0,0,SER_hh_emih_in!E23/SER_summary!E$27)</f>
        <v>5.146061342379884</v>
      </c>
      <c r="F23" s="100">
        <f>IF(SER_hh_emih_in!F23=0,0,SER_hh_emih_in!F23/SER_summary!F$27)</f>
        <v>4.9932365576599373</v>
      </c>
      <c r="G23" s="100">
        <f>IF(SER_hh_emih_in!G23=0,0,SER_hh_emih_in!G23/SER_summary!G$27)</f>
        <v>4.9862756828977872</v>
      </c>
      <c r="H23" s="100">
        <f>IF(SER_hh_emih_in!H23=0,0,SER_hh_emih_in!H23/SER_summary!H$27)</f>
        <v>0</v>
      </c>
      <c r="I23" s="100">
        <f>IF(SER_hh_emih_in!I23=0,0,SER_hh_emih_in!I23/SER_summary!I$27)</f>
        <v>4.8342976036029377</v>
      </c>
      <c r="J23" s="100">
        <f>IF(SER_hh_emih_in!J23=0,0,SER_hh_emih_in!J23/SER_summary!J$27)</f>
        <v>4.7529246062339965</v>
      </c>
      <c r="K23" s="100">
        <f>IF(SER_hh_emih_in!K23=0,0,SER_hh_emih_in!K23/SER_summary!K$27)</f>
        <v>4.6358041728733692</v>
      </c>
      <c r="L23" s="100">
        <f>IF(SER_hh_emih_in!L23=0,0,SER_hh_emih_in!L23/SER_summary!L$27)</f>
        <v>4.8008677493730492</v>
      </c>
      <c r="M23" s="100">
        <f>IF(SER_hh_emih_in!M23=0,0,SER_hh_emih_in!M23/SER_summary!M$27)</f>
        <v>4.8271637767334754</v>
      </c>
      <c r="N23" s="100">
        <f>IF(SER_hh_emih_in!N23=0,0,SER_hh_emih_in!N23/SER_summary!N$27)</f>
        <v>4.877224932588935</v>
      </c>
      <c r="O23" s="100">
        <f>IF(SER_hh_emih_in!O23=0,0,SER_hh_emih_in!O23/SER_summary!O$27)</f>
        <v>4.9577488089899138</v>
      </c>
      <c r="P23" s="100">
        <f>IF(SER_hh_emih_in!P23=0,0,SER_hh_emih_in!P23/SER_summary!P$27)</f>
        <v>4.9732394066164858</v>
      </c>
      <c r="Q23" s="100">
        <f>IF(SER_hh_emih_in!Q23=0,0,SER_hh_emih_in!Q23/SER_summary!Q$27)</f>
        <v>5.0311714729262791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4.3538765157427157</v>
      </c>
      <c r="D29" s="101">
        <f>IF(SER_hh_emih_in!D29=0,0,SER_hh_emih_in!D29/SER_summary!D$27)</f>
        <v>1.6657246081006289</v>
      </c>
      <c r="E29" s="101">
        <f>IF(SER_hh_emih_in!E29=0,0,SER_hh_emih_in!E29/SER_summary!E$27)</f>
        <v>2.8090625090277679</v>
      </c>
      <c r="F29" s="101">
        <f>IF(SER_hh_emih_in!F29=0,0,SER_hh_emih_in!F29/SER_summary!F$27)</f>
        <v>3.3213822351458475</v>
      </c>
      <c r="G29" s="101">
        <f>IF(SER_hh_emih_in!G29=0,0,SER_hh_emih_in!G29/SER_summary!G$27)</f>
        <v>2.2994588275552412</v>
      </c>
      <c r="H29" s="101">
        <f>IF(SER_hh_emih_in!H29=0,0,SER_hh_emih_in!H29/SER_summary!H$27)</f>
        <v>1.7744457328175109</v>
      </c>
      <c r="I29" s="101">
        <f>IF(SER_hh_emih_in!I29=0,0,SER_hh_emih_in!I29/SER_summary!I$27)</f>
        <v>1.108834827191586</v>
      </c>
      <c r="J29" s="101">
        <f>IF(SER_hh_emih_in!J29=0,0,SER_hh_emih_in!J29/SER_summary!J$27)</f>
        <v>5.8688887083675221</v>
      </c>
      <c r="K29" s="101">
        <f>IF(SER_hh_emih_in!K29=0,0,SER_hh_emih_in!K29/SER_summary!K$27)</f>
        <v>5.6498323533958077</v>
      </c>
      <c r="L29" s="101">
        <f>IF(SER_hh_emih_in!L29=0,0,SER_hh_emih_in!L29/SER_summary!L$27)</f>
        <v>4.5109109296501568</v>
      </c>
      <c r="M29" s="101">
        <f>IF(SER_hh_emih_in!M29=0,0,SER_hh_emih_in!M29/SER_summary!M$27)</f>
        <v>1.9508176763422744</v>
      </c>
      <c r="N29" s="101">
        <f>IF(SER_hh_emih_in!N29=0,0,SER_hh_emih_in!N29/SER_summary!N$27)</f>
        <v>2.4961549885156069</v>
      </c>
      <c r="O29" s="101">
        <f>IF(SER_hh_emih_in!O29=0,0,SER_hh_emih_in!O29/SER_summary!O$27)</f>
        <v>5.1715998015422713</v>
      </c>
      <c r="P29" s="101">
        <f>IF(SER_hh_emih_in!P29=0,0,SER_hh_emih_in!P29/SER_summary!P$27)</f>
        <v>1.3390336906055806</v>
      </c>
      <c r="Q29" s="101">
        <f>IF(SER_hh_emih_in!Q29=0,0,SER_hh_emih_in!Q29/SER_summary!Q$27)</f>
        <v>2.5685296505336503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6.225376337287523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6.1314752770959915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6.1981221085180547</v>
      </c>
      <c r="J30" s="100">
        <f>IF(SER_hh_emih_in!J30=0,0,SER_hh_emih_in!J30/SER_summary!J$27)</f>
        <v>6.3178776635773124</v>
      </c>
      <c r="K30" s="100">
        <f>IF(SER_hh_emih_in!K30=0,0,SER_hh_emih_in!K30/SER_summary!K$27)</f>
        <v>6.3302103433073693</v>
      </c>
      <c r="L30" s="100">
        <f>IF(SER_hh_emih_in!L30=0,0,SER_hh_emih_in!L30/SER_summary!L$27)</f>
        <v>9.3446283846542553</v>
      </c>
      <c r="M30" s="100">
        <f>IF(SER_hh_emih_in!M30=0,0,SER_hh_emih_in!M30/SER_summary!M$27)</f>
        <v>0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7.0868578825154014</v>
      </c>
      <c r="Q30" s="100">
        <f>IF(SER_hh_emih_in!Q30=0,0,SER_hh_emih_in!Q30/SER_summary!Q$27)</f>
        <v>6.4819780626390342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5.1361018666730116</v>
      </c>
      <c r="D31" s="100">
        <f>IF(SER_hh_emih_in!D31=0,0,SER_hh_emih_in!D31/SER_summary!D$27)</f>
        <v>5.1084458452236676</v>
      </c>
      <c r="E31" s="100">
        <f>IF(SER_hh_emih_in!E31=0,0,SER_hh_emih_in!E31/SER_summary!E$27)</f>
        <v>5.1051380580996177</v>
      </c>
      <c r="F31" s="100">
        <f>IF(SER_hh_emih_in!F31=0,0,SER_hh_emih_in!F31/SER_summary!F$27)</f>
        <v>5.0973112489322743</v>
      </c>
      <c r="G31" s="100">
        <f>IF(SER_hh_emih_in!G31=0,0,SER_hh_emih_in!G31/SER_summary!G$27)</f>
        <v>5.0795976534145781</v>
      </c>
      <c r="H31" s="100">
        <f>IF(SER_hh_emih_in!H31=0,0,SER_hh_emih_in!H31/SER_summary!H$27)</f>
        <v>5.0209456954516911</v>
      </c>
      <c r="I31" s="100">
        <f>IF(SER_hh_emih_in!I31=0,0,SER_hh_emih_in!I31/SER_summary!I$27)</f>
        <v>0</v>
      </c>
      <c r="J31" s="100">
        <f>IF(SER_hh_emih_in!J31=0,0,SER_hh_emih_in!J31/SER_summary!J$27)</f>
        <v>5.0190114934732453</v>
      </c>
      <c r="K31" s="100">
        <f>IF(SER_hh_emih_in!K31=0,0,SER_hh_emih_in!K31/SER_summary!K$27)</f>
        <v>5.0173779722878997</v>
      </c>
      <c r="L31" s="100">
        <f>IF(SER_hh_emih_in!L31=0,0,SER_hh_emih_in!L31/SER_summary!L$27)</f>
        <v>5.0293325060343239</v>
      </c>
      <c r="M31" s="100">
        <f>IF(SER_hh_emih_in!M31=0,0,SER_hh_emih_in!M31/SER_summary!M$27)</f>
        <v>5.0874608586152137</v>
      </c>
      <c r="N31" s="100">
        <f>IF(SER_hh_emih_in!N31=0,0,SER_hh_emih_in!N31/SER_summary!N$27)</f>
        <v>5.1181073255344574</v>
      </c>
      <c r="O31" s="100">
        <f>IF(SER_hh_emih_in!O31=0,0,SER_hh_emih_in!O31/SER_summary!O$27)</f>
        <v>5.1715998015422713</v>
      </c>
      <c r="P31" s="100">
        <f>IF(SER_hh_emih_in!P31=0,0,SER_hh_emih_in!P31/SER_summary!P$27)</f>
        <v>5.1977080423350817</v>
      </c>
      <c r="Q31" s="100">
        <f>IF(SER_hh_emih_in!Q31=0,0,SER_hh_emih_in!Q31/SER_summary!Q$27)</f>
        <v>5.2624746151125068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728.22177125231497</v>
      </c>
      <c r="C3" s="129">
        <f t="shared" ref="C3" si="1">SUM(C4:C9)</f>
        <v>746.16053193989251</v>
      </c>
      <c r="D3" s="129">
        <f t="shared" ref="D3:Q3" si="2">SUM(D4:D9)</f>
        <v>777.73697069286948</v>
      </c>
      <c r="E3" s="129">
        <f t="shared" si="2"/>
        <v>790.51645611872493</v>
      </c>
      <c r="F3" s="129">
        <f t="shared" si="2"/>
        <v>814.94324825009812</v>
      </c>
      <c r="G3" s="129">
        <f t="shared" si="2"/>
        <v>846.68701813308633</v>
      </c>
      <c r="H3" s="129">
        <f t="shared" si="2"/>
        <v>888.84663119330162</v>
      </c>
      <c r="I3" s="129">
        <f t="shared" si="2"/>
        <v>928.14323098985972</v>
      </c>
      <c r="J3" s="129">
        <f t="shared" si="2"/>
        <v>956.69228381339167</v>
      </c>
      <c r="K3" s="129">
        <f t="shared" si="2"/>
        <v>965.44515492467292</v>
      </c>
      <c r="L3" s="129">
        <f t="shared" si="2"/>
        <v>985.80859023530979</v>
      </c>
      <c r="M3" s="129">
        <f t="shared" si="2"/>
        <v>999.15061000449964</v>
      </c>
      <c r="N3" s="129">
        <f t="shared" si="2"/>
        <v>1004.4147318182776</v>
      </c>
      <c r="O3" s="129">
        <f t="shared" si="2"/>
        <v>1006.5910996291017</v>
      </c>
      <c r="P3" s="129">
        <f t="shared" si="2"/>
        <v>1007.1321743912931</v>
      </c>
      <c r="Q3" s="129">
        <f t="shared" si="2"/>
        <v>1003.3554982407786</v>
      </c>
    </row>
    <row r="4" spans="1:17" ht="12" customHeight="1" x14ac:dyDescent="0.25">
      <c r="A4" s="88" t="s">
        <v>9</v>
      </c>
      <c r="B4" s="128">
        <v>117.16161642838608</v>
      </c>
      <c r="C4" s="128">
        <v>120.74277331437786</v>
      </c>
      <c r="D4" s="128">
        <v>127.26800550558863</v>
      </c>
      <c r="E4" s="128">
        <v>129.84333493815163</v>
      </c>
      <c r="F4" s="128">
        <v>133.76976489125863</v>
      </c>
      <c r="G4" s="128">
        <v>137.27385475039088</v>
      </c>
      <c r="H4" s="128">
        <v>142.47803805105048</v>
      </c>
      <c r="I4" s="128">
        <v>147.7279917460624</v>
      </c>
      <c r="J4" s="128">
        <v>152.52634511414391</v>
      </c>
      <c r="K4" s="128">
        <v>153.20684904747955</v>
      </c>
      <c r="L4" s="128">
        <v>157.54619277138639</v>
      </c>
      <c r="M4" s="128">
        <v>161.33806658810994</v>
      </c>
      <c r="N4" s="128">
        <v>163.90312408171556</v>
      </c>
      <c r="O4" s="128">
        <v>166.81078411963924</v>
      </c>
      <c r="P4" s="128">
        <v>169.79504485885093</v>
      </c>
      <c r="Q4" s="128">
        <v>172.88653560188453</v>
      </c>
    </row>
    <row r="5" spans="1:17" ht="12" customHeight="1" x14ac:dyDescent="0.25">
      <c r="A5" s="88" t="s">
        <v>8</v>
      </c>
      <c r="B5" s="128">
        <v>72.479886372121285</v>
      </c>
      <c r="C5" s="128">
        <v>72.491422927976132</v>
      </c>
      <c r="D5" s="128">
        <v>72.910724023357261</v>
      </c>
      <c r="E5" s="128">
        <v>72.586842556645749</v>
      </c>
      <c r="F5" s="128">
        <v>72.25416144531431</v>
      </c>
      <c r="G5" s="128">
        <v>73.184098649756947</v>
      </c>
      <c r="H5" s="128">
        <v>73.870409453492925</v>
      </c>
      <c r="I5" s="128">
        <v>74.753197662358488</v>
      </c>
      <c r="J5" s="128">
        <v>75.281656740709295</v>
      </c>
      <c r="K5" s="128">
        <v>75.724195377299239</v>
      </c>
      <c r="L5" s="128">
        <v>75.521004547117371</v>
      </c>
      <c r="M5" s="128">
        <v>75.510036768159338</v>
      </c>
      <c r="N5" s="128">
        <v>74.844001333700575</v>
      </c>
      <c r="O5" s="128">
        <v>74.152440727431269</v>
      </c>
      <c r="P5" s="128">
        <v>72.775274249085001</v>
      </c>
      <c r="Q5" s="128">
        <v>70.743103010305973</v>
      </c>
    </row>
    <row r="6" spans="1:17" ht="12" customHeight="1" x14ac:dyDescent="0.25">
      <c r="A6" s="88" t="s">
        <v>7</v>
      </c>
      <c r="B6" s="128">
        <v>315.71991770816481</v>
      </c>
      <c r="C6" s="128">
        <v>318.26634810977771</v>
      </c>
      <c r="D6" s="128">
        <v>328.84813663507862</v>
      </c>
      <c r="E6" s="128">
        <v>326.41963118771133</v>
      </c>
      <c r="F6" s="128">
        <v>327.465944663892</v>
      </c>
      <c r="G6" s="128">
        <v>329.10941418646991</v>
      </c>
      <c r="H6" s="128">
        <v>334.60739203888278</v>
      </c>
      <c r="I6" s="128">
        <v>340.75729125435112</v>
      </c>
      <c r="J6" s="128">
        <v>344.09456310893603</v>
      </c>
      <c r="K6" s="128">
        <v>338.27325845688728</v>
      </c>
      <c r="L6" s="128">
        <v>341.29464078215153</v>
      </c>
      <c r="M6" s="128">
        <v>342.36080213876386</v>
      </c>
      <c r="N6" s="128">
        <v>340.52195902007503</v>
      </c>
      <c r="O6" s="128">
        <v>337.30163309358727</v>
      </c>
      <c r="P6" s="128">
        <v>333.96564239400431</v>
      </c>
      <c r="Q6" s="128">
        <v>330.10813745688921</v>
      </c>
    </row>
    <row r="7" spans="1:17" ht="12" customHeight="1" x14ac:dyDescent="0.25">
      <c r="A7" s="88" t="s">
        <v>39</v>
      </c>
      <c r="B7" s="128">
        <v>99.30944289124875</v>
      </c>
      <c r="C7" s="128">
        <v>100.64023886490067</v>
      </c>
      <c r="D7" s="128">
        <v>102.5848866604338</v>
      </c>
      <c r="E7" s="128">
        <v>105.6013629212175</v>
      </c>
      <c r="F7" s="128">
        <v>111.61942248055561</v>
      </c>
      <c r="G7" s="128">
        <v>123.42027598376374</v>
      </c>
      <c r="H7" s="128">
        <v>139.2262363247977</v>
      </c>
      <c r="I7" s="128">
        <v>149.05143242054322</v>
      </c>
      <c r="J7" s="128">
        <v>155.12636009865915</v>
      </c>
      <c r="K7" s="128">
        <v>161.68254287103252</v>
      </c>
      <c r="L7" s="128">
        <v>165.7000355857102</v>
      </c>
      <c r="M7" s="128">
        <v>167.9767320719821</v>
      </c>
      <c r="N7" s="128">
        <v>169.23459550290758</v>
      </c>
      <c r="O7" s="128">
        <v>170.07268862385109</v>
      </c>
      <c r="P7" s="128">
        <v>170.53768399332418</v>
      </c>
      <c r="Q7" s="128">
        <v>170.43440705010372</v>
      </c>
    </row>
    <row r="8" spans="1:17" ht="12" customHeight="1" x14ac:dyDescent="0.25">
      <c r="A8" s="51" t="s">
        <v>6</v>
      </c>
      <c r="B8" s="50">
        <v>78.498876872238739</v>
      </c>
      <c r="C8" s="50">
        <v>83.39960436771176</v>
      </c>
      <c r="D8" s="50">
        <v>91.634787502550992</v>
      </c>
      <c r="E8" s="50">
        <v>97.913063810448151</v>
      </c>
      <c r="F8" s="50">
        <v>105.92763826933867</v>
      </c>
      <c r="G8" s="50">
        <v>114.2700086240328</v>
      </c>
      <c r="H8" s="50">
        <v>122.32880860014372</v>
      </c>
      <c r="I8" s="50">
        <v>130.18163992168525</v>
      </c>
      <c r="J8" s="50">
        <v>136.19591528999194</v>
      </c>
      <c r="K8" s="50">
        <v>137.94265563699369</v>
      </c>
      <c r="L8" s="50">
        <v>142.82273693301286</v>
      </c>
      <c r="M8" s="50">
        <v>146.48128359291866</v>
      </c>
      <c r="N8" s="50">
        <v>149.02040188433571</v>
      </c>
      <c r="O8" s="50">
        <v>151.2944485986807</v>
      </c>
      <c r="P8" s="50">
        <v>153.8134138461381</v>
      </c>
      <c r="Q8" s="50">
        <v>155.09600137174391</v>
      </c>
    </row>
    <row r="9" spans="1:17" ht="12" customHeight="1" x14ac:dyDescent="0.25">
      <c r="A9" s="49" t="s">
        <v>5</v>
      </c>
      <c r="B9" s="48">
        <v>45.052030980155294</v>
      </c>
      <c r="C9" s="48">
        <v>50.620144355148412</v>
      </c>
      <c r="D9" s="48">
        <v>54.490430365860099</v>
      </c>
      <c r="E9" s="48">
        <v>58.152220704550629</v>
      </c>
      <c r="F9" s="48">
        <v>63.906316499738821</v>
      </c>
      <c r="G9" s="48">
        <v>69.429365938672063</v>
      </c>
      <c r="H9" s="48">
        <v>76.335746724934026</v>
      </c>
      <c r="I9" s="48">
        <v>85.671677984859215</v>
      </c>
      <c r="J9" s="48">
        <v>93.467443460951415</v>
      </c>
      <c r="K9" s="48">
        <v>98.615653534980623</v>
      </c>
      <c r="L9" s="48">
        <v>102.92397961593144</v>
      </c>
      <c r="M9" s="48">
        <v>105.48368884456583</v>
      </c>
      <c r="N9" s="48">
        <v>106.89064999554319</v>
      </c>
      <c r="O9" s="48">
        <v>106.95910446591223</v>
      </c>
      <c r="P9" s="48">
        <v>106.24511504989056</v>
      </c>
      <c r="Q9" s="48">
        <v>104.08731374985135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3366.2164487927207</v>
      </c>
      <c r="C11" s="129">
        <f t="shared" ref="C11" si="4">SUM(C12:C17)</f>
        <v>3470.2190443678628</v>
      </c>
      <c r="D11" s="129">
        <f t="shared" ref="D11" si="5">SUM(D12:D17)</f>
        <v>3648.9069584882877</v>
      </c>
      <c r="E11" s="129">
        <f t="shared" ref="E11" si="6">SUM(E12:E17)</f>
        <v>3734.0220704120925</v>
      </c>
      <c r="F11" s="129">
        <f t="shared" ref="F11" si="7">SUM(F12:F17)</f>
        <v>3873.0339799590975</v>
      </c>
      <c r="G11" s="129">
        <f t="shared" ref="G11" si="8">SUM(G12:G17)</f>
        <v>4029.9959733699311</v>
      </c>
      <c r="H11" s="129">
        <f t="shared" ref="H11" si="9">SUM(H12:H17)</f>
        <v>4214.3730714878857</v>
      </c>
      <c r="I11" s="129">
        <f t="shared" ref="I11" si="10">SUM(I12:I17)</f>
        <v>4405.4978913703526</v>
      </c>
      <c r="J11" s="129">
        <f t="shared" ref="J11" si="11">SUM(J12:J17)</f>
        <v>4547.5365674543536</v>
      </c>
      <c r="K11" s="129">
        <f t="shared" ref="K11" si="12">SUM(K12:K17)</f>
        <v>4571.6758122210758</v>
      </c>
      <c r="L11" s="129">
        <f t="shared" ref="L11" si="13">SUM(L12:L17)</f>
        <v>4669.4501842925547</v>
      </c>
      <c r="M11" s="129">
        <f t="shared" ref="M11" si="14">SUM(M12:M17)</f>
        <v>4729.9575576175957</v>
      </c>
      <c r="N11" s="129">
        <f t="shared" ref="N11" si="15">SUM(N12:N17)</f>
        <v>4755.9453570656242</v>
      </c>
      <c r="O11" s="129">
        <f t="shared" ref="O11" si="16">SUM(O12:O17)</f>
        <v>4766.3966258158043</v>
      </c>
      <c r="P11" s="129">
        <f t="shared" ref="P11" si="17">SUM(P12:P17)</f>
        <v>4767.9888903160836</v>
      </c>
      <c r="Q11" s="129">
        <f t="shared" ref="Q11" si="18">SUM(Q12:Q17)</f>
        <v>4743.1397842014721</v>
      </c>
    </row>
    <row r="12" spans="1:17" ht="12" customHeight="1" x14ac:dyDescent="0.25">
      <c r="A12" s="88" t="s">
        <v>9</v>
      </c>
      <c r="B12" s="128">
        <v>155.51876450619369</v>
      </c>
      <c r="C12" s="128">
        <v>160.27234431663206</v>
      </c>
      <c r="D12" s="128">
        <v>168.9338503578484</v>
      </c>
      <c r="E12" s="128">
        <v>172.35230824327238</v>
      </c>
      <c r="F12" s="128">
        <v>177.56419891055901</v>
      </c>
      <c r="G12" s="128">
        <v>182.21548097906836</v>
      </c>
      <c r="H12" s="128">
        <v>189.12344437062032</v>
      </c>
      <c r="I12" s="128">
        <v>196.0921627721971</v>
      </c>
      <c r="J12" s="128">
        <v>202.46143293265351</v>
      </c>
      <c r="K12" s="128">
        <v>203.36472476303442</v>
      </c>
      <c r="L12" s="128">
        <v>209.12471165364022</v>
      </c>
      <c r="M12" s="128">
        <v>214.15799430300245</v>
      </c>
      <c r="N12" s="128">
        <v>217.56281735387549</v>
      </c>
      <c r="O12" s="128">
        <v>221.42240644531074</v>
      </c>
      <c r="P12" s="128">
        <v>225.38367428434088</v>
      </c>
      <c r="Q12" s="128">
        <v>229.48727779797787</v>
      </c>
    </row>
    <row r="13" spans="1:17" ht="12" customHeight="1" x14ac:dyDescent="0.25">
      <c r="A13" s="88" t="s">
        <v>8</v>
      </c>
      <c r="B13" s="128">
        <v>203.70171561468197</v>
      </c>
      <c r="C13" s="128">
        <v>204.4959496116453</v>
      </c>
      <c r="D13" s="128">
        <v>206.26569176295325</v>
      </c>
      <c r="E13" s="128">
        <v>206.1096542114206</v>
      </c>
      <c r="F13" s="128">
        <v>205.32191845186946</v>
      </c>
      <c r="G13" s="128">
        <v>208.42882604423562</v>
      </c>
      <c r="H13" s="128">
        <v>210.52586921891182</v>
      </c>
      <c r="I13" s="128">
        <v>213.26001309187606</v>
      </c>
      <c r="J13" s="128">
        <v>215.01873118907599</v>
      </c>
      <c r="K13" s="128">
        <v>216.92183680800912</v>
      </c>
      <c r="L13" s="128">
        <v>217.23067243864509</v>
      </c>
      <c r="M13" s="128">
        <v>218.56820329474533</v>
      </c>
      <c r="N13" s="128">
        <v>218.22332000447608</v>
      </c>
      <c r="O13" s="128">
        <v>218.32169957802697</v>
      </c>
      <c r="P13" s="128">
        <v>217.05119995685439</v>
      </c>
      <c r="Q13" s="128">
        <v>213.71789553629569</v>
      </c>
    </row>
    <row r="14" spans="1:17" ht="12" customHeight="1" x14ac:dyDescent="0.25">
      <c r="A14" s="88" t="s">
        <v>7</v>
      </c>
      <c r="B14" s="128">
        <v>1503.5155587344934</v>
      </c>
      <c r="C14" s="128">
        <v>1506.4411986274804</v>
      </c>
      <c r="D14" s="128">
        <v>1547.2189798766351</v>
      </c>
      <c r="E14" s="128">
        <v>1528.2411967527569</v>
      </c>
      <c r="F14" s="128">
        <v>1522.7288062950017</v>
      </c>
      <c r="G14" s="128">
        <v>1521.8551877514938</v>
      </c>
      <c r="H14" s="128">
        <v>1538.6222770181466</v>
      </c>
      <c r="I14" s="128">
        <v>1556.9357431660076</v>
      </c>
      <c r="J14" s="128">
        <v>1565.7542119065381</v>
      </c>
      <c r="K14" s="128">
        <v>1535.6638489563518</v>
      </c>
      <c r="L14" s="128">
        <v>1544.5993787391512</v>
      </c>
      <c r="M14" s="128">
        <v>1542.7165757286209</v>
      </c>
      <c r="N14" s="128">
        <v>1531.0582968826891</v>
      </c>
      <c r="O14" s="128">
        <v>1514.8974294317277</v>
      </c>
      <c r="P14" s="128">
        <v>1493.3944349081178</v>
      </c>
      <c r="Q14" s="128">
        <v>1472.2778152336416</v>
      </c>
    </row>
    <row r="15" spans="1:17" ht="12" customHeight="1" x14ac:dyDescent="0.25">
      <c r="A15" s="88" t="s">
        <v>39</v>
      </c>
      <c r="B15" s="128">
        <v>131.82202783695547</v>
      </c>
      <c r="C15" s="128">
        <v>133.58850863451829</v>
      </c>
      <c r="D15" s="128">
        <v>136.16980814011075</v>
      </c>
      <c r="E15" s="128">
        <v>140.17383843211417</v>
      </c>
      <c r="F15" s="128">
        <v>148.16213029701029</v>
      </c>
      <c r="G15" s="128">
        <v>163.82642559170083</v>
      </c>
      <c r="H15" s="128">
        <v>184.80704619942358</v>
      </c>
      <c r="I15" s="128">
        <v>197.84888024389841</v>
      </c>
      <c r="J15" s="128">
        <v>205.9126580899692</v>
      </c>
      <c r="K15" s="128">
        <v>214.61524751915761</v>
      </c>
      <c r="L15" s="128">
        <v>219.94801367966204</v>
      </c>
      <c r="M15" s="128">
        <v>222.97007018156279</v>
      </c>
      <c r="N15" s="128">
        <v>224.6397412962032</v>
      </c>
      <c r="O15" s="128">
        <v>225.75221490900904</v>
      </c>
      <c r="P15" s="128">
        <v>226.36944355065876</v>
      </c>
      <c r="Q15" s="128">
        <v>226.23235511588584</v>
      </c>
    </row>
    <row r="16" spans="1:17" ht="12" customHeight="1" x14ac:dyDescent="0.25">
      <c r="A16" s="51" t="s">
        <v>6</v>
      </c>
      <c r="B16" s="50">
        <v>1062.4751092535641</v>
      </c>
      <c r="C16" s="50">
        <v>1123.4394692018811</v>
      </c>
      <c r="D16" s="50">
        <v>1229.0134515027314</v>
      </c>
      <c r="E16" s="50">
        <v>1307.9730454829601</v>
      </c>
      <c r="F16" s="50">
        <v>1409.8022819057235</v>
      </c>
      <c r="G16" s="50">
        <v>1515.5944933694875</v>
      </c>
      <c r="H16" s="50">
        <v>1617.2533833059485</v>
      </c>
      <c r="I16" s="50">
        <v>1715.863016187207</v>
      </c>
      <c r="J16" s="50">
        <v>1790.0113258498025</v>
      </c>
      <c r="K16" s="50">
        <v>1808.0740956854956</v>
      </c>
      <c r="L16" s="50">
        <v>1867.2444314936072</v>
      </c>
      <c r="M16" s="50">
        <v>1911.9637266809593</v>
      </c>
      <c r="N16" s="50">
        <v>1942.0919844467696</v>
      </c>
      <c r="O16" s="50">
        <v>1968.8088514822193</v>
      </c>
      <c r="P16" s="50">
        <v>1998.750834765809</v>
      </c>
      <c r="Q16" s="50">
        <v>2012.6770248639359</v>
      </c>
    </row>
    <row r="17" spans="1:17" ht="12" customHeight="1" x14ac:dyDescent="0.25">
      <c r="A17" s="49" t="s">
        <v>5</v>
      </c>
      <c r="B17" s="48">
        <v>309.18327284683227</v>
      </c>
      <c r="C17" s="48">
        <v>341.981573975706</v>
      </c>
      <c r="D17" s="48">
        <v>361.30517684800856</v>
      </c>
      <c r="E17" s="48">
        <v>379.17202728956812</v>
      </c>
      <c r="F17" s="48">
        <v>409.45464409893356</v>
      </c>
      <c r="G17" s="48">
        <v>438.07555963394537</v>
      </c>
      <c r="H17" s="48">
        <v>474.04105137483464</v>
      </c>
      <c r="I17" s="48">
        <v>525.49807590916657</v>
      </c>
      <c r="J17" s="48">
        <v>568.37820748631475</v>
      </c>
      <c r="K17" s="48">
        <v>593.03605848902691</v>
      </c>
      <c r="L17" s="48">
        <v>611.30297628784831</v>
      </c>
      <c r="M17" s="48">
        <v>619.58098742870504</v>
      </c>
      <c r="N17" s="48">
        <v>622.36919708161042</v>
      </c>
      <c r="O17" s="48">
        <v>617.19402396951079</v>
      </c>
      <c r="P17" s="48">
        <v>607.03930285030344</v>
      </c>
      <c r="Q17" s="48">
        <v>588.74741565373506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79.244658321812636</v>
      </c>
      <c r="C20" s="140">
        <v>82.561540206945239</v>
      </c>
      <c r="D20" s="140">
        <v>88.170812501306528</v>
      </c>
      <c r="E20" s="140">
        <v>90.815276921744626</v>
      </c>
      <c r="F20" s="140">
        <v>94.533395797232473</v>
      </c>
      <c r="G20" s="140">
        <v>97.974232042411856</v>
      </c>
      <c r="H20" s="140">
        <v>102.80000649712203</v>
      </c>
      <c r="I20" s="140">
        <v>107.71063672631975</v>
      </c>
      <c r="J20" s="140">
        <v>112.32714613082094</v>
      </c>
      <c r="K20" s="140">
        <v>113.73816998996874</v>
      </c>
      <c r="L20" s="140">
        <v>118.14643795300167</v>
      </c>
      <c r="M20" s="140">
        <v>122.19428402017503</v>
      </c>
      <c r="N20" s="140">
        <v>125.35924864013558</v>
      </c>
      <c r="O20" s="140">
        <v>128.91457911910854</v>
      </c>
      <c r="P20" s="140">
        <v>132.66115126328222</v>
      </c>
      <c r="Q20" s="140">
        <v>136.62048636910558</v>
      </c>
    </row>
    <row r="21" spans="1:17" ht="12" customHeight="1" x14ac:dyDescent="0.25">
      <c r="A21" s="88" t="s">
        <v>135</v>
      </c>
      <c r="B21" s="140">
        <v>1133.7262748417306</v>
      </c>
      <c r="C21" s="140">
        <v>1157.627728576625</v>
      </c>
      <c r="D21" s="140">
        <v>1193.639082112594</v>
      </c>
      <c r="E21" s="140">
        <v>1223.9918188531897</v>
      </c>
      <c r="F21" s="140">
        <v>1259.4522046095801</v>
      </c>
      <c r="G21" s="140">
        <v>1306.6676477598937</v>
      </c>
      <c r="H21" s="140">
        <v>1354.9626015486187</v>
      </c>
      <c r="I21" s="140">
        <v>1412.5411994722031</v>
      </c>
      <c r="J21" s="140">
        <v>1467.2117022146094</v>
      </c>
      <c r="K21" s="140">
        <v>1526.7932844151135</v>
      </c>
      <c r="L21" s="140">
        <v>1576.2851698081931</v>
      </c>
      <c r="M21" s="140">
        <v>1641.7140455963722</v>
      </c>
      <c r="N21" s="140">
        <v>1704.6320559209507</v>
      </c>
      <c r="O21" s="140">
        <v>1789.3974971770524</v>
      </c>
      <c r="P21" s="140">
        <v>1884.0735729647645</v>
      </c>
      <c r="Q21" s="140">
        <v>1980.286343740521</v>
      </c>
    </row>
    <row r="22" spans="1:17" ht="12" customHeight="1" x14ac:dyDescent="0.25">
      <c r="A22" s="88" t="s">
        <v>183</v>
      </c>
      <c r="B22" s="140">
        <v>36.828933490596356</v>
      </c>
      <c r="C22" s="140">
        <v>37.578190561831882</v>
      </c>
      <c r="D22" s="140">
        <v>39.88128675595464</v>
      </c>
      <c r="E22" s="140">
        <v>40.941415933531871</v>
      </c>
      <c r="F22" s="140">
        <v>42.639967307257677</v>
      </c>
      <c r="G22" s="140">
        <v>44.018162288972967</v>
      </c>
      <c r="H22" s="140">
        <v>45.960630395002447</v>
      </c>
      <c r="I22" s="140">
        <v>47.765352212866638</v>
      </c>
      <c r="J22" s="140">
        <v>49.528148474866015</v>
      </c>
      <c r="K22" s="140">
        <v>50.302658793832627</v>
      </c>
      <c r="L22" s="140">
        <v>53.072227739978146</v>
      </c>
      <c r="M22" s="140">
        <v>55.311804308614363</v>
      </c>
      <c r="N22" s="140">
        <v>57.549308269921184</v>
      </c>
      <c r="O22" s="140">
        <v>59.368551067872048</v>
      </c>
      <c r="P22" s="140">
        <v>61.944074028724295</v>
      </c>
      <c r="Q22" s="140">
        <v>64.476715078077618</v>
      </c>
    </row>
    <row r="23" spans="1:17" ht="12" customHeight="1" x14ac:dyDescent="0.25">
      <c r="A23" s="88" t="s">
        <v>188</v>
      </c>
      <c r="B23" s="140">
        <v>207.74594384588289</v>
      </c>
      <c r="C23" s="140">
        <v>212.60076093384603</v>
      </c>
      <c r="D23" s="140">
        <v>219.54706633036173</v>
      </c>
      <c r="E23" s="140">
        <v>229.42668635986874</v>
      </c>
      <c r="F23" s="140">
        <v>247.02325032695592</v>
      </c>
      <c r="G23" s="140">
        <v>279.46163898417251</v>
      </c>
      <c r="H23" s="140">
        <v>322.60077607765453</v>
      </c>
      <c r="I23" s="140">
        <v>351.85917294994732</v>
      </c>
      <c r="J23" s="140">
        <v>372.56723548076326</v>
      </c>
      <c r="K23" s="140">
        <v>395.534752062103</v>
      </c>
      <c r="L23" s="140">
        <v>412.90586081406678</v>
      </c>
      <c r="M23" s="140">
        <v>424.36303853029244</v>
      </c>
      <c r="N23" s="140">
        <v>434.18724804502966</v>
      </c>
      <c r="O23" s="140">
        <v>445.0988335467805</v>
      </c>
      <c r="P23" s="140">
        <v>458.85368433177553</v>
      </c>
      <c r="Q23" s="140">
        <v>478.31281246383105</v>
      </c>
    </row>
    <row r="24" spans="1:17" ht="12" customHeight="1" x14ac:dyDescent="0.25">
      <c r="A24" s="51" t="s">
        <v>134</v>
      </c>
      <c r="B24" s="139">
        <v>22.005479638907296</v>
      </c>
      <c r="C24" s="139">
        <v>23.442082960812339</v>
      </c>
      <c r="D24" s="139">
        <v>25.89756318218166</v>
      </c>
      <c r="E24" s="139">
        <v>27.783533861109056</v>
      </c>
      <c r="F24" s="139">
        <v>30.209843486966911</v>
      </c>
      <c r="G24" s="139">
        <v>32.757470545022407</v>
      </c>
      <c r="H24" s="139">
        <v>35.24179335613529</v>
      </c>
      <c r="I24" s="139">
        <v>37.689407981070495</v>
      </c>
      <c r="J24" s="139">
        <v>39.606536725611541</v>
      </c>
      <c r="K24" s="139">
        <v>40.240403550011287</v>
      </c>
      <c r="L24" s="139">
        <v>41.888825777096265</v>
      </c>
      <c r="M24" s="139">
        <v>43.240750454819953</v>
      </c>
      <c r="N24" s="139">
        <v>44.281452806824277</v>
      </c>
      <c r="O24" s="139">
        <v>45.291233463017505</v>
      </c>
      <c r="P24" s="139">
        <v>46.440027299294655</v>
      </c>
      <c r="Q24" s="139">
        <v>47.229670384011982</v>
      </c>
    </row>
    <row r="25" spans="1:17" ht="12" customHeight="1" x14ac:dyDescent="0.25">
      <c r="A25" s="49" t="s">
        <v>133</v>
      </c>
      <c r="B25" s="138">
        <v>879.36685286608224</v>
      </c>
      <c r="C25" s="138">
        <v>993.58297200863296</v>
      </c>
      <c r="D25" s="138">
        <v>1075.2231289550045</v>
      </c>
      <c r="E25" s="138">
        <v>1160.578656859886</v>
      </c>
      <c r="F25" s="138">
        <v>1297.1913592383255</v>
      </c>
      <c r="G25" s="138">
        <v>1441.3742926014438</v>
      </c>
      <c r="H25" s="138">
        <v>1610.6804044401724</v>
      </c>
      <c r="I25" s="138">
        <v>1842.5735837755635</v>
      </c>
      <c r="J25" s="138">
        <v>2059.4686624933665</v>
      </c>
      <c r="K25" s="138">
        <v>2234.4027194754381</v>
      </c>
      <c r="L25" s="138">
        <v>2410.6993467117636</v>
      </c>
      <c r="M25" s="138">
        <v>2621.3029705807544</v>
      </c>
      <c r="N25" s="138">
        <v>2896.2121483884957</v>
      </c>
      <c r="O25" s="138">
        <v>3225.9097369644746</v>
      </c>
      <c r="P25" s="138">
        <v>3644.5879764908786</v>
      </c>
      <c r="Q25" s="138">
        <v>4188.0021921740909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8.2696730302458672</v>
      </c>
      <c r="D28" s="137">
        <v>10.562063439474594</v>
      </c>
      <c r="E28" s="137">
        <v>7.5972555655513947</v>
      </c>
      <c r="F28" s="137">
        <v>8.6709100206011289</v>
      </c>
      <c r="G28" s="137">
        <v>8.3936273902926697</v>
      </c>
      <c r="H28" s="137">
        <v>9.77856559982345</v>
      </c>
      <c r="I28" s="137">
        <v>9.8634213743110362</v>
      </c>
      <c r="J28" s="137">
        <v>9.5693005496144838</v>
      </c>
      <c r="K28" s="137">
        <v>6.3638150042610722</v>
      </c>
      <c r="L28" s="137">
        <v>9.3610591081462253</v>
      </c>
      <c r="M28" s="137">
        <v>9.0006372122866676</v>
      </c>
      <c r="N28" s="137">
        <v>8.1177557650737953</v>
      </c>
      <c r="O28" s="137">
        <v>8.5081216240862769</v>
      </c>
      <c r="P28" s="137">
        <v>8.6993632892869428</v>
      </c>
      <c r="Q28" s="137">
        <v>8.9121262509366712</v>
      </c>
    </row>
    <row r="29" spans="1:17" ht="12" customHeight="1" x14ac:dyDescent="0.25">
      <c r="A29" s="88" t="s">
        <v>135</v>
      </c>
      <c r="B29" s="137"/>
      <c r="C29" s="137">
        <v>298.97037703903487</v>
      </c>
      <c r="D29" s="137">
        <v>316.58165530619232</v>
      </c>
      <c r="E29" s="137">
        <v>316.53444454622331</v>
      </c>
      <c r="F29" s="137">
        <v>327.36572771813081</v>
      </c>
      <c r="G29" s="137">
        <v>346.18582018934831</v>
      </c>
      <c r="H29" s="137">
        <v>364.87660909491763</v>
      </c>
      <c r="I29" s="137">
        <v>374.11304246980757</v>
      </c>
      <c r="J29" s="137">
        <v>382.03623046053713</v>
      </c>
      <c r="K29" s="137">
        <v>405.76740238985263</v>
      </c>
      <c r="L29" s="137">
        <v>414.36849448799671</v>
      </c>
      <c r="M29" s="137">
        <v>439.54191825798682</v>
      </c>
      <c r="N29" s="137">
        <v>444.95424078511593</v>
      </c>
      <c r="O29" s="137">
        <v>490.53284364595345</v>
      </c>
      <c r="P29" s="137">
        <v>509.04457027570874</v>
      </c>
      <c r="Q29" s="137">
        <v>535.75468903374406</v>
      </c>
    </row>
    <row r="30" spans="1:17" ht="12" customHeight="1" x14ac:dyDescent="0.25">
      <c r="A30" s="88" t="s">
        <v>183</v>
      </c>
      <c r="B30" s="137"/>
      <c r="C30" s="137">
        <v>9.8195270988993926</v>
      </c>
      <c r="D30" s="137">
        <v>11.464068922063261</v>
      </c>
      <c r="E30" s="137">
        <v>10.312711632797127</v>
      </c>
      <c r="F30" s="137">
        <v>11.04365965349791</v>
      </c>
      <c r="G30" s="137">
        <v>11.197722080614685</v>
      </c>
      <c r="H30" s="137">
        <v>13.406537028092735</v>
      </c>
      <c r="I30" s="137">
        <v>12.117433450661327</v>
      </c>
      <c r="J30" s="137">
        <v>12.80645591549729</v>
      </c>
      <c r="K30" s="137">
        <v>11.9722323995813</v>
      </c>
      <c r="L30" s="137">
        <v>16.176105974238261</v>
      </c>
      <c r="M30" s="137">
        <v>14.357010019297554</v>
      </c>
      <c r="N30" s="137">
        <v>15.043959876804086</v>
      </c>
      <c r="O30" s="137">
        <v>13.791475197532167</v>
      </c>
      <c r="P30" s="137">
        <v>18.751628935090505</v>
      </c>
      <c r="Q30" s="137">
        <v>16.889651068650885</v>
      </c>
    </row>
    <row r="31" spans="1:17" ht="12" customHeight="1" x14ac:dyDescent="0.25">
      <c r="A31" s="88" t="s">
        <v>188</v>
      </c>
      <c r="B31" s="137"/>
      <c r="C31" s="137">
        <v>23.82753281751069</v>
      </c>
      <c r="D31" s="137">
        <v>26.29847544065413</v>
      </c>
      <c r="E31" s="137">
        <v>29.618833474528223</v>
      </c>
      <c r="F31" s="137">
        <v>37.730561681008808</v>
      </c>
      <c r="G31" s="137">
        <v>52.975066325416684</v>
      </c>
      <c r="H31" s="137">
        <v>64.086548315046016</v>
      </c>
      <c r="I31" s="137">
        <v>50.624756318288242</v>
      </c>
      <c r="J31" s="137">
        <v>42.501749165731226</v>
      </c>
      <c r="K31" s="137">
        <v>45.197076948953359</v>
      </c>
      <c r="L31" s="137">
        <v>40.045260326929686</v>
      </c>
      <c r="M31" s="137">
        <v>35.28471053373633</v>
      </c>
      <c r="N31" s="137">
        <v>36.122684955391314</v>
      </c>
      <c r="O31" s="137">
        <v>40.530418976279122</v>
      </c>
      <c r="P31" s="137">
        <v>51.485412466003815</v>
      </c>
      <c r="Q31" s="137">
        <v>72.434194457472231</v>
      </c>
    </row>
    <row r="32" spans="1:17" ht="12" customHeight="1" x14ac:dyDescent="0.25">
      <c r="A32" s="51" t="s">
        <v>134</v>
      </c>
      <c r="B32" s="136"/>
      <c r="C32" s="136">
        <v>2.9036352978321935</v>
      </c>
      <c r="D32" s="136">
        <v>3.9225121972964754</v>
      </c>
      <c r="E32" s="136">
        <v>3.3530026548545484</v>
      </c>
      <c r="F32" s="136">
        <v>3.8933416017850124</v>
      </c>
      <c r="G32" s="136">
        <v>4.0146590339826487</v>
      </c>
      <c r="H32" s="136">
        <v>3.9513547870400414</v>
      </c>
      <c r="I32" s="136">
        <v>3.9146466008623557</v>
      </c>
      <c r="J32" s="136">
        <v>3.3841607204681949</v>
      </c>
      <c r="K32" s="136">
        <v>2.100898800326906</v>
      </c>
      <c r="L32" s="136">
        <v>3.1154542030121246</v>
      </c>
      <c r="M32" s="136">
        <v>2.8189566536508375</v>
      </c>
      <c r="N32" s="136">
        <v>2.5077343279314825</v>
      </c>
      <c r="O32" s="136">
        <v>2.4768126321203763</v>
      </c>
      <c r="P32" s="136">
        <v>2.6158258122043061</v>
      </c>
      <c r="Q32" s="136">
        <v>2.2566750606444783</v>
      </c>
    </row>
    <row r="33" spans="1:17" ht="12" customHeight="1" x14ac:dyDescent="0.25">
      <c r="A33" s="49" t="s">
        <v>133</v>
      </c>
      <c r="B33" s="135"/>
      <c r="C33" s="135">
        <v>261.15168715426506</v>
      </c>
      <c r="D33" s="135">
        <v>241.79992607913999</v>
      </c>
      <c r="E33" s="135">
        <v>259.92967625959886</v>
      </c>
      <c r="F33" s="135">
        <v>326.8985240850817</v>
      </c>
      <c r="G33" s="135">
        <v>351.59447902335842</v>
      </c>
      <c r="H33" s="135">
        <v>430.45779899299367</v>
      </c>
      <c r="I33" s="135">
        <v>473.69310541453069</v>
      </c>
      <c r="J33" s="135">
        <v>476.82475497740177</v>
      </c>
      <c r="K33" s="135">
        <v>501.83258106715289</v>
      </c>
      <c r="L33" s="135">
        <v>527.89110625968453</v>
      </c>
      <c r="M33" s="135">
        <v>641.06142286198451</v>
      </c>
      <c r="N33" s="135">
        <v>748.60228322227215</v>
      </c>
      <c r="O33" s="135">
        <v>806.52234355338067</v>
      </c>
      <c r="P33" s="135">
        <v>920.51082059355679</v>
      </c>
      <c r="Q33" s="135">
        <v>1071.3053219428969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4.9527911451132667</v>
      </c>
      <c r="D36" s="137">
        <f t="shared" ref="D36:D41" si="20">C20+D28-D20</f>
        <v>4.9527911451133093</v>
      </c>
      <c r="E36" s="137">
        <f t="shared" ref="E36:E41" si="21">D20+E28-E20</f>
        <v>4.9527911451132951</v>
      </c>
      <c r="F36" s="137">
        <f t="shared" ref="F36:F41" si="22">E20+F28-F20</f>
        <v>4.9527911451132809</v>
      </c>
      <c r="G36" s="137">
        <f t="shared" ref="G36:G41" si="23">F20+G28-G20</f>
        <v>4.9527911451132809</v>
      </c>
      <c r="H36" s="137">
        <f t="shared" ref="H36:H41" si="24">G20+H28-H20</f>
        <v>4.9527911451132809</v>
      </c>
      <c r="I36" s="137">
        <f t="shared" ref="I36:I41" si="25">H20+I28-I20</f>
        <v>4.9527911451133093</v>
      </c>
      <c r="J36" s="137">
        <f t="shared" ref="J36:J41" si="26">I20+J28-J20</f>
        <v>4.9527911451132951</v>
      </c>
      <c r="K36" s="137">
        <f t="shared" ref="K36:K41" si="27">J20+K28-K20</f>
        <v>4.9527911451132667</v>
      </c>
      <c r="L36" s="137">
        <f t="shared" ref="L36:L41" si="28">K20+L28-L20</f>
        <v>4.9527911451132951</v>
      </c>
      <c r="M36" s="137">
        <f t="shared" ref="M36:M41" si="29">L20+M28-M20</f>
        <v>4.9527911451132951</v>
      </c>
      <c r="N36" s="137">
        <f t="shared" ref="N36:N41" si="30">M20+N28-N20</f>
        <v>4.9527911451132525</v>
      </c>
      <c r="O36" s="137">
        <f t="shared" ref="O36:O41" si="31">N20+O28-O20</f>
        <v>4.9527911451133093</v>
      </c>
      <c r="P36" s="137">
        <f t="shared" ref="P36:P41" si="32">O20+P28-P20</f>
        <v>4.9527911451132525</v>
      </c>
      <c r="Q36" s="137">
        <f t="shared" ref="Q36:Q41" si="33">P20+Q28-Q20</f>
        <v>4.9527911451133093</v>
      </c>
    </row>
    <row r="37" spans="1:17" ht="12" customHeight="1" x14ac:dyDescent="0.25">
      <c r="A37" s="88" t="s">
        <v>135</v>
      </c>
      <c r="B37" s="137"/>
      <c r="C37" s="137">
        <f t="shared" si="19"/>
        <v>275.06892330414053</v>
      </c>
      <c r="D37" s="137">
        <f t="shared" si="20"/>
        <v>280.5703017702233</v>
      </c>
      <c r="E37" s="137">
        <f t="shared" si="21"/>
        <v>286.18170780562764</v>
      </c>
      <c r="F37" s="137">
        <f t="shared" si="22"/>
        <v>291.90534196174031</v>
      </c>
      <c r="G37" s="137">
        <f t="shared" si="23"/>
        <v>298.9703770390347</v>
      </c>
      <c r="H37" s="137">
        <f t="shared" si="24"/>
        <v>316.58165530619272</v>
      </c>
      <c r="I37" s="137">
        <f t="shared" si="25"/>
        <v>316.53444454622331</v>
      </c>
      <c r="J37" s="137">
        <f t="shared" si="26"/>
        <v>327.36572771813076</v>
      </c>
      <c r="K37" s="137">
        <f t="shared" si="27"/>
        <v>346.18582018934853</v>
      </c>
      <c r="L37" s="137">
        <f t="shared" si="28"/>
        <v>364.87660909491706</v>
      </c>
      <c r="M37" s="137">
        <f t="shared" si="29"/>
        <v>374.11304246980762</v>
      </c>
      <c r="N37" s="137">
        <f t="shared" si="30"/>
        <v>382.03623046053735</v>
      </c>
      <c r="O37" s="137">
        <f t="shared" si="31"/>
        <v>405.7674023898519</v>
      </c>
      <c r="P37" s="137">
        <f t="shared" si="32"/>
        <v>414.36849448799649</v>
      </c>
      <c r="Q37" s="137">
        <f t="shared" si="33"/>
        <v>439.54191825798739</v>
      </c>
    </row>
    <row r="38" spans="1:17" ht="12" customHeight="1" x14ac:dyDescent="0.25">
      <c r="A38" s="88" t="s">
        <v>183</v>
      </c>
      <c r="B38" s="137"/>
      <c r="C38" s="137">
        <f t="shared" si="19"/>
        <v>9.0702700276638666</v>
      </c>
      <c r="D38" s="137">
        <f t="shared" si="20"/>
        <v>9.1609727279405035</v>
      </c>
      <c r="E38" s="137">
        <f t="shared" si="21"/>
        <v>9.2525824552198941</v>
      </c>
      <c r="F38" s="137">
        <f t="shared" si="22"/>
        <v>9.3451082797721057</v>
      </c>
      <c r="G38" s="137">
        <f t="shared" si="23"/>
        <v>9.8195270988993926</v>
      </c>
      <c r="H38" s="137">
        <f t="shared" si="24"/>
        <v>11.464068922063255</v>
      </c>
      <c r="I38" s="137">
        <f t="shared" si="25"/>
        <v>10.312711632797139</v>
      </c>
      <c r="J38" s="137">
        <f t="shared" si="26"/>
        <v>11.043659653497912</v>
      </c>
      <c r="K38" s="137">
        <f t="shared" si="27"/>
        <v>11.197722080614689</v>
      </c>
      <c r="L38" s="137">
        <f t="shared" si="28"/>
        <v>13.406537028092743</v>
      </c>
      <c r="M38" s="137">
        <f t="shared" si="29"/>
        <v>12.117433450661345</v>
      </c>
      <c r="N38" s="137">
        <f t="shared" si="30"/>
        <v>12.806455915497267</v>
      </c>
      <c r="O38" s="137">
        <f t="shared" si="31"/>
        <v>11.972232399581301</v>
      </c>
      <c r="P38" s="137">
        <f t="shared" si="32"/>
        <v>16.176105974238261</v>
      </c>
      <c r="Q38" s="137">
        <f t="shared" si="33"/>
        <v>14.357010019297562</v>
      </c>
    </row>
    <row r="39" spans="1:17" ht="12" customHeight="1" x14ac:dyDescent="0.25">
      <c r="A39" s="88" t="s">
        <v>188</v>
      </c>
      <c r="B39" s="137"/>
      <c r="C39" s="137">
        <f t="shared" si="19"/>
        <v>18.972715729547559</v>
      </c>
      <c r="D39" s="137">
        <f t="shared" si="20"/>
        <v>19.352170044138433</v>
      </c>
      <c r="E39" s="137">
        <f t="shared" si="21"/>
        <v>19.739213445021221</v>
      </c>
      <c r="F39" s="137">
        <f t="shared" si="22"/>
        <v>20.133997713921644</v>
      </c>
      <c r="G39" s="137">
        <f t="shared" si="23"/>
        <v>20.53667766820007</v>
      </c>
      <c r="H39" s="137">
        <f t="shared" si="24"/>
        <v>20.947411221563982</v>
      </c>
      <c r="I39" s="137">
        <f t="shared" si="25"/>
        <v>21.366359445995442</v>
      </c>
      <c r="J39" s="137">
        <f t="shared" si="26"/>
        <v>21.793686634915275</v>
      </c>
      <c r="K39" s="137">
        <f t="shared" si="27"/>
        <v>22.229560367613601</v>
      </c>
      <c r="L39" s="137">
        <f t="shared" si="28"/>
        <v>22.67415157496589</v>
      </c>
      <c r="M39" s="137">
        <f t="shared" si="29"/>
        <v>23.827532817510701</v>
      </c>
      <c r="N39" s="137">
        <f t="shared" si="30"/>
        <v>26.298475440654101</v>
      </c>
      <c r="O39" s="137">
        <f t="shared" si="31"/>
        <v>29.618833474528287</v>
      </c>
      <c r="P39" s="137">
        <f t="shared" si="32"/>
        <v>37.730561681008794</v>
      </c>
      <c r="Q39" s="137">
        <f t="shared" si="33"/>
        <v>52.975066325416719</v>
      </c>
    </row>
    <row r="40" spans="1:17" ht="12" customHeight="1" x14ac:dyDescent="0.25">
      <c r="A40" s="51" t="s">
        <v>134</v>
      </c>
      <c r="B40" s="136"/>
      <c r="C40" s="136">
        <f t="shared" si="19"/>
        <v>1.4670319759271493</v>
      </c>
      <c r="D40" s="136">
        <f t="shared" si="20"/>
        <v>1.4670319759271528</v>
      </c>
      <c r="E40" s="136">
        <f t="shared" si="21"/>
        <v>1.4670319759271528</v>
      </c>
      <c r="F40" s="136">
        <f t="shared" si="22"/>
        <v>1.4670319759271564</v>
      </c>
      <c r="G40" s="136">
        <f t="shared" si="23"/>
        <v>1.4670319759271493</v>
      </c>
      <c r="H40" s="136">
        <f t="shared" si="24"/>
        <v>1.4670319759271564</v>
      </c>
      <c r="I40" s="136">
        <f t="shared" si="25"/>
        <v>1.4670319759271493</v>
      </c>
      <c r="J40" s="136">
        <f t="shared" si="26"/>
        <v>1.4670319759271493</v>
      </c>
      <c r="K40" s="136">
        <f t="shared" si="27"/>
        <v>1.4670319759271635</v>
      </c>
      <c r="L40" s="136">
        <f t="shared" si="28"/>
        <v>1.4670319759271493</v>
      </c>
      <c r="M40" s="136">
        <f t="shared" si="29"/>
        <v>1.4670319759271493</v>
      </c>
      <c r="N40" s="136">
        <f t="shared" si="30"/>
        <v>1.4670319759271564</v>
      </c>
      <c r="O40" s="136">
        <f t="shared" si="31"/>
        <v>1.4670319759271493</v>
      </c>
      <c r="P40" s="136">
        <f t="shared" si="32"/>
        <v>1.4670319759271564</v>
      </c>
      <c r="Q40" s="136">
        <f t="shared" si="33"/>
        <v>1.4670319759271493</v>
      </c>
    </row>
    <row r="41" spans="1:17" ht="12" customHeight="1" x14ac:dyDescent="0.25">
      <c r="A41" s="49" t="s">
        <v>133</v>
      </c>
      <c r="B41" s="135"/>
      <c r="C41" s="135">
        <f t="shared" si="19"/>
        <v>146.93556801171428</v>
      </c>
      <c r="D41" s="135">
        <f t="shared" si="20"/>
        <v>160.15976913276836</v>
      </c>
      <c r="E41" s="135">
        <f t="shared" si="21"/>
        <v>174.57414835471741</v>
      </c>
      <c r="F41" s="135">
        <f t="shared" si="22"/>
        <v>190.28582170664208</v>
      </c>
      <c r="G41" s="135">
        <f t="shared" si="23"/>
        <v>207.41154566024011</v>
      </c>
      <c r="H41" s="135">
        <f t="shared" si="24"/>
        <v>261.15168715426512</v>
      </c>
      <c r="I41" s="135">
        <f t="shared" si="25"/>
        <v>241.7999260791396</v>
      </c>
      <c r="J41" s="135">
        <f t="shared" si="26"/>
        <v>259.92967625959864</v>
      </c>
      <c r="K41" s="135">
        <f t="shared" si="27"/>
        <v>326.89852408508159</v>
      </c>
      <c r="L41" s="135">
        <f t="shared" si="28"/>
        <v>351.59447902335887</v>
      </c>
      <c r="M41" s="135">
        <f t="shared" si="29"/>
        <v>430.4577989929935</v>
      </c>
      <c r="N41" s="135">
        <f t="shared" si="30"/>
        <v>473.69310541453069</v>
      </c>
      <c r="O41" s="135">
        <f t="shared" si="31"/>
        <v>476.82475497740188</v>
      </c>
      <c r="P41" s="135">
        <f t="shared" si="32"/>
        <v>501.83258106715311</v>
      </c>
      <c r="Q41" s="135">
        <f t="shared" si="33"/>
        <v>527.89110625968442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8760</v>
      </c>
      <c r="C44" s="133">
        <v>8759.9999999999964</v>
      </c>
      <c r="D44" s="133">
        <v>8759.9999999999982</v>
      </c>
      <c r="E44" s="133">
        <v>8759.9999999999982</v>
      </c>
      <c r="F44" s="133">
        <v>8759.9999999999964</v>
      </c>
      <c r="G44" s="133">
        <v>8759.9999999999982</v>
      </c>
      <c r="H44" s="133">
        <v>8759.9999999999982</v>
      </c>
      <c r="I44" s="133">
        <v>8760</v>
      </c>
      <c r="J44" s="133">
        <v>8760.0000000000055</v>
      </c>
      <c r="K44" s="133">
        <v>8759.9999999999982</v>
      </c>
      <c r="L44" s="133">
        <v>8760</v>
      </c>
      <c r="M44" s="133">
        <v>8760.0000000000018</v>
      </c>
      <c r="N44" s="133">
        <v>8759.9999999999964</v>
      </c>
      <c r="O44" s="133">
        <v>8759.9999999999982</v>
      </c>
      <c r="P44" s="133">
        <v>8759.9999999999945</v>
      </c>
      <c r="Q44" s="133">
        <v>8759.9999999999982</v>
      </c>
    </row>
    <row r="45" spans="1:17" ht="12" customHeight="1" x14ac:dyDescent="0.25">
      <c r="A45" s="88" t="s">
        <v>8</v>
      </c>
      <c r="B45" s="133">
        <v>4137.3700455926364</v>
      </c>
      <c r="C45" s="133">
        <v>4121.9570559666763</v>
      </c>
      <c r="D45" s="133">
        <v>4110.2284597332946</v>
      </c>
      <c r="E45" s="133">
        <v>4095.0680171365057</v>
      </c>
      <c r="F45" s="133">
        <v>4091.9385241654963</v>
      </c>
      <c r="G45" s="133">
        <v>4082.8224551609646</v>
      </c>
      <c r="H45" s="133">
        <v>4080.0603395967778</v>
      </c>
      <c r="I45" s="133">
        <v>4075.8847194555842</v>
      </c>
      <c r="J45" s="133">
        <v>4071.1248587287159</v>
      </c>
      <c r="K45" s="133">
        <v>4059.1298353948278</v>
      </c>
      <c r="L45" s="133">
        <v>4042.4826098726076</v>
      </c>
      <c r="M45" s="133">
        <v>4017.1610971548807</v>
      </c>
      <c r="N45" s="133">
        <v>3988.0205527884809</v>
      </c>
      <c r="O45" s="133">
        <v>3949.3906677331852</v>
      </c>
      <c r="P45" s="133">
        <v>3898.7304347712443</v>
      </c>
      <c r="Q45" s="133">
        <v>3848.9721180619081</v>
      </c>
    </row>
    <row r="46" spans="1:17" ht="12" customHeight="1" x14ac:dyDescent="0.25">
      <c r="A46" s="88" t="s">
        <v>7</v>
      </c>
      <c r="B46" s="133">
        <v>2441.7185525541759</v>
      </c>
      <c r="C46" s="133">
        <v>2456.6318904583554</v>
      </c>
      <c r="D46" s="133">
        <v>2471.4119927440665</v>
      </c>
      <c r="E46" s="133">
        <v>2483.6243878903315</v>
      </c>
      <c r="F46" s="133">
        <v>2500.6051812128871</v>
      </c>
      <c r="G46" s="133">
        <v>2514.5977647092263</v>
      </c>
      <c r="H46" s="133">
        <v>2528.7451549833595</v>
      </c>
      <c r="I46" s="133">
        <v>2544.9310299059935</v>
      </c>
      <c r="J46" s="133">
        <v>2555.381643305438</v>
      </c>
      <c r="K46" s="133">
        <v>2561.3743429136543</v>
      </c>
      <c r="L46" s="133">
        <v>2569.3020399345769</v>
      </c>
      <c r="M46" s="133">
        <v>2580.4737061782603</v>
      </c>
      <c r="N46" s="133">
        <v>2586.1573469057221</v>
      </c>
      <c r="O46" s="133">
        <v>2589.0280995376729</v>
      </c>
      <c r="P46" s="133">
        <v>2600.3320572337748</v>
      </c>
      <c r="Q46" s="133">
        <v>2607.1619601262892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8759.9999999999982</v>
      </c>
      <c r="E47" s="133">
        <v>8760</v>
      </c>
      <c r="F47" s="133">
        <v>8759.9999999999964</v>
      </c>
      <c r="G47" s="133">
        <v>8760.0000000000018</v>
      </c>
      <c r="H47" s="133">
        <v>8759.9999999999982</v>
      </c>
      <c r="I47" s="133">
        <v>8759.9999999999964</v>
      </c>
      <c r="J47" s="133">
        <v>8759.9999999999982</v>
      </c>
      <c r="K47" s="133">
        <v>8759.9999999999982</v>
      </c>
      <c r="L47" s="133">
        <v>8760.0000000000018</v>
      </c>
      <c r="M47" s="133">
        <v>8760</v>
      </c>
      <c r="N47" s="133">
        <v>8760</v>
      </c>
      <c r="O47" s="133">
        <v>8760.0000000000036</v>
      </c>
      <c r="P47" s="133">
        <v>8759.9999999999964</v>
      </c>
      <c r="Q47" s="133">
        <v>8760</v>
      </c>
    </row>
    <row r="48" spans="1:17" ht="12" customHeight="1" x14ac:dyDescent="0.25">
      <c r="A48" s="51" t="s">
        <v>6</v>
      </c>
      <c r="B48" s="132">
        <v>859.10496170640135</v>
      </c>
      <c r="C48" s="132">
        <v>863.20880480900655</v>
      </c>
      <c r="D48" s="132">
        <v>866.97243517600009</v>
      </c>
      <c r="E48" s="132">
        <v>870.44912869402197</v>
      </c>
      <c r="F48" s="132">
        <v>873.68047269513875</v>
      </c>
      <c r="G48" s="132">
        <v>876.69956332315587</v>
      </c>
      <c r="H48" s="132">
        <v>879.5331774608652</v>
      </c>
      <c r="I48" s="132">
        <v>882.20329059427013</v>
      </c>
      <c r="J48" s="132">
        <v>884.72816385824456</v>
      </c>
      <c r="K48" s="132">
        <v>887.12313931133474</v>
      </c>
      <c r="L48" s="132">
        <v>889.40123275272754</v>
      </c>
      <c r="M48" s="132">
        <v>890.84887735255643</v>
      </c>
      <c r="N48" s="132">
        <v>892.23135908348809</v>
      </c>
      <c r="O48" s="132">
        <v>893.55438090336736</v>
      </c>
      <c r="P48" s="132">
        <v>894.82292483340461</v>
      </c>
      <c r="Q48" s="132">
        <v>896.04136885178889</v>
      </c>
    </row>
    <row r="49" spans="1:17" ht="12" customHeight="1" x14ac:dyDescent="0.25">
      <c r="A49" s="49" t="s">
        <v>5</v>
      </c>
      <c r="B49" s="131">
        <v>1694.3375381441183</v>
      </c>
      <c r="C49" s="131">
        <v>1721.1638711062312</v>
      </c>
      <c r="D49" s="131">
        <v>1753.668909326258</v>
      </c>
      <c r="E49" s="131">
        <v>1783.3293707798143</v>
      </c>
      <c r="F49" s="131">
        <v>1814.8449753711577</v>
      </c>
      <c r="G49" s="131">
        <v>1842.8743417318303</v>
      </c>
      <c r="H49" s="131">
        <v>1872.4643347733468</v>
      </c>
      <c r="I49" s="131">
        <v>1895.6916263223732</v>
      </c>
      <c r="J49" s="131">
        <v>1912.1611694519593</v>
      </c>
      <c r="K49" s="131">
        <v>1933.5985212723892</v>
      </c>
      <c r="L49" s="131">
        <v>1957.7697264258454</v>
      </c>
      <c r="M49" s="131">
        <v>1979.6516457658076</v>
      </c>
      <c r="N49" s="131">
        <v>1997.0694897178787</v>
      </c>
      <c r="O49" s="131">
        <v>2015.1046004083312</v>
      </c>
      <c r="P49" s="131">
        <v>2035.13727815127</v>
      </c>
      <c r="Q49" s="131">
        <v>2055.7501732700462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1.9625141656189851</v>
      </c>
      <c r="C52" s="130">
        <f t="shared" ref="C52:Q52" si="35">IF(C12=0,0,C12/C20)</f>
        <v>1.9412470251269565</v>
      </c>
      <c r="D52" s="130">
        <f t="shared" si="35"/>
        <v>1.9159838223714352</v>
      </c>
      <c r="E52" s="130">
        <f t="shared" si="35"/>
        <v>1.8978338676629052</v>
      </c>
      <c r="F52" s="130">
        <f t="shared" si="35"/>
        <v>1.8783224426997398</v>
      </c>
      <c r="G52" s="130">
        <f t="shared" si="35"/>
        <v>1.8598306634359685</v>
      </c>
      <c r="H52" s="130">
        <f t="shared" si="35"/>
        <v>1.839722105230752</v>
      </c>
      <c r="I52" s="130">
        <f t="shared" si="35"/>
        <v>1.8205459435769986</v>
      </c>
      <c r="J52" s="130">
        <f t="shared" si="35"/>
        <v>1.8024265719068335</v>
      </c>
      <c r="K52" s="130">
        <f t="shared" si="35"/>
        <v>1.7880077091179714</v>
      </c>
      <c r="L52" s="130">
        <f t="shared" si="35"/>
        <v>1.7700466918590425</v>
      </c>
      <c r="M52" s="130">
        <f t="shared" si="35"/>
        <v>1.7526023906948351</v>
      </c>
      <c r="N52" s="130">
        <f t="shared" si="35"/>
        <v>1.7355146884967816</v>
      </c>
      <c r="O52" s="130">
        <f t="shared" si="35"/>
        <v>1.7175901124474919</v>
      </c>
      <c r="P52" s="130">
        <f t="shared" si="35"/>
        <v>1.6989425475212372</v>
      </c>
      <c r="Q52" s="130">
        <f t="shared" si="35"/>
        <v>1.679742796244887</v>
      </c>
    </row>
    <row r="53" spans="1:17" ht="12" customHeight="1" x14ac:dyDescent="0.25">
      <c r="A53" s="88" t="s">
        <v>128</v>
      </c>
      <c r="B53" s="130">
        <f t="shared" ref="B53" si="36">IF(B13=0,0,B13/B21*1000)</f>
        <v>179.67451238890882</v>
      </c>
      <c r="C53" s="130">
        <f t="shared" ref="C53:Q53" si="37">IF(C13=0,0,C13/C21*1000)</f>
        <v>176.65087364751165</v>
      </c>
      <c r="D53" s="130">
        <f t="shared" si="37"/>
        <v>172.80407022019455</v>
      </c>
      <c r="E53" s="130">
        <f t="shared" si="37"/>
        <v>168.39136588717855</v>
      </c>
      <c r="F53" s="130">
        <f t="shared" si="37"/>
        <v>163.02477990065336</v>
      </c>
      <c r="G53" s="130">
        <f t="shared" si="37"/>
        <v>159.51173689924815</v>
      </c>
      <c r="H53" s="130">
        <f t="shared" si="37"/>
        <v>155.37393355233337</v>
      </c>
      <c r="I53" s="130">
        <f t="shared" si="37"/>
        <v>150.97613660512047</v>
      </c>
      <c r="J53" s="130">
        <f t="shared" si="37"/>
        <v>146.54922044618831</v>
      </c>
      <c r="K53" s="130">
        <f t="shared" si="37"/>
        <v>142.07675591860357</v>
      </c>
      <c r="L53" s="130">
        <f t="shared" si="37"/>
        <v>137.81178469443972</v>
      </c>
      <c r="M53" s="130">
        <f t="shared" si="37"/>
        <v>133.13414956826287</v>
      </c>
      <c r="N53" s="130">
        <f t="shared" si="37"/>
        <v>128.01784364343538</v>
      </c>
      <c r="O53" s="130">
        <f t="shared" si="37"/>
        <v>122.00849723018534</v>
      </c>
      <c r="P53" s="130">
        <f t="shared" si="37"/>
        <v>115.20314443735029</v>
      </c>
      <c r="Q53" s="130">
        <f t="shared" si="37"/>
        <v>107.92272350503032</v>
      </c>
    </row>
    <row r="54" spans="1:17" ht="12" customHeight="1" x14ac:dyDescent="0.25">
      <c r="A54" s="88" t="s">
        <v>184</v>
      </c>
      <c r="B54" s="130">
        <f t="shared" ref="B54" si="38">IF(B14=0,0,B14/B22)</f>
        <v>40.824303509043794</v>
      </c>
      <c r="C54" s="130">
        <f t="shared" ref="C54:Q54" si="39">IF(C14=0,0,C14/C22)</f>
        <v>40.088178172090352</v>
      </c>
      <c r="D54" s="130">
        <f t="shared" si="39"/>
        <v>38.795613324728578</v>
      </c>
      <c r="E54" s="130">
        <f t="shared" si="39"/>
        <v>37.327512053658495</v>
      </c>
      <c r="F54" s="130">
        <f t="shared" si="39"/>
        <v>35.711303325408991</v>
      </c>
      <c r="G54" s="130">
        <f t="shared" si="39"/>
        <v>34.573346741754712</v>
      </c>
      <c r="H54" s="130">
        <f t="shared" si="39"/>
        <v>33.476961995400515</v>
      </c>
      <c r="I54" s="130">
        <f t="shared" si="39"/>
        <v>32.595504294148448</v>
      </c>
      <c r="J54" s="130">
        <f t="shared" si="39"/>
        <v>31.613421056939153</v>
      </c>
      <c r="K54" s="130">
        <f t="shared" si="39"/>
        <v>30.528482704071944</v>
      </c>
      <c r="L54" s="130">
        <f t="shared" si="39"/>
        <v>29.103722314178238</v>
      </c>
      <c r="M54" s="130">
        <f t="shared" si="39"/>
        <v>27.891271944790912</v>
      </c>
      <c r="N54" s="130">
        <f t="shared" si="39"/>
        <v>26.604286704917957</v>
      </c>
      <c r="O54" s="130">
        <f t="shared" si="39"/>
        <v>25.51683344435757</v>
      </c>
      <c r="P54" s="130">
        <f t="shared" si="39"/>
        <v>24.108753877176547</v>
      </c>
      <c r="Q54" s="130">
        <f t="shared" si="39"/>
        <v>22.834255955049777</v>
      </c>
    </row>
    <row r="55" spans="1:17" ht="12" customHeight="1" x14ac:dyDescent="0.25">
      <c r="A55" s="88" t="s">
        <v>189</v>
      </c>
      <c r="B55" s="130">
        <f t="shared" ref="B55" si="40">IF(B15=0,0,B15/B23*1000)</f>
        <v>634.53478511594017</v>
      </c>
      <c r="C55" s="130">
        <f t="shared" ref="C55:Q55" si="41">IF(C15=0,0,C15/C23*1000)</f>
        <v>628.35385935465388</v>
      </c>
      <c r="D55" s="130">
        <f t="shared" si="41"/>
        <v>620.23059754854705</v>
      </c>
      <c r="E55" s="130">
        <f t="shared" si="41"/>
        <v>610.97442784944189</v>
      </c>
      <c r="F55" s="130">
        <f t="shared" si="41"/>
        <v>599.79022258392808</v>
      </c>
      <c r="G55" s="130">
        <f t="shared" si="41"/>
        <v>586.22151572287612</v>
      </c>
      <c r="H55" s="130">
        <f t="shared" si="41"/>
        <v>572.86609302805243</v>
      </c>
      <c r="I55" s="130">
        <f t="shared" si="41"/>
        <v>562.29564397925424</v>
      </c>
      <c r="J55" s="130">
        <f t="shared" si="41"/>
        <v>552.68590063819784</v>
      </c>
      <c r="K55" s="130">
        <f t="shared" si="41"/>
        <v>542.59517374964014</v>
      </c>
      <c r="L55" s="130">
        <f t="shared" si="41"/>
        <v>532.68319622788192</v>
      </c>
      <c r="M55" s="130">
        <f t="shared" si="41"/>
        <v>525.42292786332393</v>
      </c>
      <c r="N55" s="130">
        <f t="shared" si="41"/>
        <v>517.37986849605898</v>
      </c>
      <c r="O55" s="130">
        <f t="shared" si="41"/>
        <v>507.19570103138045</v>
      </c>
      <c r="P55" s="130">
        <f t="shared" si="41"/>
        <v>493.33687683105029</v>
      </c>
      <c r="Q55" s="130">
        <f t="shared" si="41"/>
        <v>472.97991862384623</v>
      </c>
    </row>
    <row r="56" spans="1:17" ht="12" customHeight="1" x14ac:dyDescent="0.25">
      <c r="A56" s="51" t="s">
        <v>127</v>
      </c>
      <c r="B56" s="68">
        <f t="shared" ref="B56" si="42">IF(B16=0,0,B16/B24)</f>
        <v>48.282297259044086</v>
      </c>
      <c r="C56" s="68">
        <f t="shared" ref="C56:Q56" si="43">IF(C16=0,0,C16/C24)</f>
        <v>47.92404630083054</v>
      </c>
      <c r="D56" s="68">
        <f t="shared" si="43"/>
        <v>47.456721810348995</v>
      </c>
      <c r="E56" s="68">
        <f t="shared" si="43"/>
        <v>47.077274331680307</v>
      </c>
      <c r="F56" s="68">
        <f t="shared" si="43"/>
        <v>46.666983975403198</v>
      </c>
      <c r="G56" s="68">
        <f t="shared" si="43"/>
        <v>46.267140537802803</v>
      </c>
      <c r="H56" s="68">
        <f t="shared" si="43"/>
        <v>45.890212423721586</v>
      </c>
      <c r="I56" s="68">
        <f t="shared" si="43"/>
        <v>45.526398744416447</v>
      </c>
      <c r="J56" s="68">
        <f t="shared" si="43"/>
        <v>45.194845948050109</v>
      </c>
      <c r="K56" s="68">
        <f t="shared" si="43"/>
        <v>44.931808236922826</v>
      </c>
      <c r="L56" s="68">
        <f t="shared" si="43"/>
        <v>44.576194172398324</v>
      </c>
      <c r="M56" s="68">
        <f t="shared" si="43"/>
        <v>44.216710084129375</v>
      </c>
      <c r="N56" s="68">
        <f t="shared" si="43"/>
        <v>43.857910283997526</v>
      </c>
      <c r="O56" s="68">
        <f t="shared" si="43"/>
        <v>43.469976437931358</v>
      </c>
      <c r="P56" s="68">
        <f t="shared" si="43"/>
        <v>43.039398359616527</v>
      </c>
      <c r="Q56" s="68">
        <f t="shared" si="43"/>
        <v>42.614674387930094</v>
      </c>
    </row>
    <row r="57" spans="1:17" ht="12" customHeight="1" x14ac:dyDescent="0.25">
      <c r="A57" s="49" t="s">
        <v>126</v>
      </c>
      <c r="B57" s="57">
        <f t="shared" ref="B57" si="44">IF(B17=0,0,B17/B25*1000)</f>
        <v>351.59759756593576</v>
      </c>
      <c r="C57" s="57">
        <f t="shared" ref="C57:Q57" si="45">IF(C17=0,0,C17/C25*1000)</f>
        <v>344.19025246009818</v>
      </c>
      <c r="D57" s="57">
        <f t="shared" si="45"/>
        <v>336.02809232643312</v>
      </c>
      <c r="E57" s="57">
        <f t="shared" si="45"/>
        <v>326.7094608783114</v>
      </c>
      <c r="F57" s="57">
        <f t="shared" si="45"/>
        <v>315.64706408417169</v>
      </c>
      <c r="G57" s="57">
        <f t="shared" si="45"/>
        <v>303.92907788253314</v>
      </c>
      <c r="H57" s="57">
        <f t="shared" si="45"/>
        <v>294.31105641320448</v>
      </c>
      <c r="I57" s="57">
        <f t="shared" si="45"/>
        <v>285.1978778684018</v>
      </c>
      <c r="J57" s="57">
        <f t="shared" si="45"/>
        <v>275.9829357141993</v>
      </c>
      <c r="K57" s="57">
        <f t="shared" si="45"/>
        <v>265.41144679068941</v>
      </c>
      <c r="L57" s="57">
        <f t="shared" si="45"/>
        <v>253.57910231388925</v>
      </c>
      <c r="M57" s="57">
        <f t="shared" si="45"/>
        <v>236.36374519937149</v>
      </c>
      <c r="N57" s="57">
        <f t="shared" si="45"/>
        <v>214.89074874156157</v>
      </c>
      <c r="O57" s="57">
        <f t="shared" si="45"/>
        <v>191.32402153021172</v>
      </c>
      <c r="P57" s="57">
        <f t="shared" si="45"/>
        <v>166.5591026382026</v>
      </c>
      <c r="Q57" s="57">
        <f t="shared" si="45"/>
        <v>140.57953855752459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1.7501904294328736</v>
      </c>
      <c r="D60" s="128">
        <v>1.7403255460627922</v>
      </c>
      <c r="E60" s="128">
        <v>1.7293587866959503</v>
      </c>
      <c r="F60" s="128">
        <v>1.7220584014189255</v>
      </c>
      <c r="G60" s="128">
        <v>1.7121566376376185</v>
      </c>
      <c r="H60" s="128">
        <v>1.7004422584728769</v>
      </c>
      <c r="I60" s="128">
        <v>1.6919728509905345</v>
      </c>
      <c r="J60" s="128">
        <v>1.6813342687561177</v>
      </c>
      <c r="K60" s="128">
        <v>1.6693154349874735</v>
      </c>
      <c r="L60" s="128">
        <v>1.6536493887504544</v>
      </c>
      <c r="M60" s="128">
        <v>1.6391289953182455</v>
      </c>
      <c r="N60" s="128">
        <v>1.6167948645336734</v>
      </c>
      <c r="O60" s="128">
        <v>1.5960646160286596</v>
      </c>
      <c r="P60" s="128">
        <v>1.5726657418152927</v>
      </c>
      <c r="Q60" s="128">
        <v>1.5510918389224186</v>
      </c>
    </row>
    <row r="61" spans="1:17" ht="12" customHeight="1" x14ac:dyDescent="0.25">
      <c r="A61" s="88" t="s">
        <v>128</v>
      </c>
      <c r="B61" s="128"/>
      <c r="C61" s="128">
        <v>167.96683725766076</v>
      </c>
      <c r="D61" s="128">
        <v>164.82658877442884</v>
      </c>
      <c r="E61" s="128">
        <v>161.95242614609876</v>
      </c>
      <c r="F61" s="128">
        <v>157.80581119848608</v>
      </c>
      <c r="G61" s="128">
        <v>154.03293014190243</v>
      </c>
      <c r="H61" s="128">
        <v>148.75745973959775</v>
      </c>
      <c r="I61" s="128">
        <v>144.33515808364405</v>
      </c>
      <c r="J61" s="128">
        <v>139.82687519962926</v>
      </c>
      <c r="K61" s="128">
        <v>136.10536862006268</v>
      </c>
      <c r="L61" s="128">
        <v>131.73528838248885</v>
      </c>
      <c r="M61" s="128">
        <v>125.89287547690583</v>
      </c>
      <c r="N61" s="128">
        <v>119.27979141051593</v>
      </c>
      <c r="O61" s="128">
        <v>112.78653848866185</v>
      </c>
      <c r="P61" s="128">
        <v>104.73828149850235</v>
      </c>
      <c r="Q61" s="128">
        <v>97.062877145064306</v>
      </c>
    </row>
    <row r="62" spans="1:17" ht="12" customHeight="1" x14ac:dyDescent="0.25">
      <c r="A62" s="88" t="s">
        <v>184</v>
      </c>
      <c r="B62" s="128"/>
      <c r="C62" s="128">
        <v>38.007237278580433</v>
      </c>
      <c r="D62" s="128">
        <v>36.179834154209011</v>
      </c>
      <c r="E62" s="128">
        <v>34.787402580863954</v>
      </c>
      <c r="F62" s="128">
        <v>34.046245364094418</v>
      </c>
      <c r="G62" s="128">
        <v>33.25135908779157</v>
      </c>
      <c r="H62" s="128">
        <v>32.188416792126333</v>
      </c>
      <c r="I62" s="128">
        <v>31.117638809706349</v>
      </c>
      <c r="J62" s="128">
        <v>30.048408206005035</v>
      </c>
      <c r="K62" s="128">
        <v>28.586908731373654</v>
      </c>
      <c r="L62" s="128">
        <v>27.229713509766036</v>
      </c>
      <c r="M62" s="128">
        <v>26.132399009509058</v>
      </c>
      <c r="N62" s="128">
        <v>24.80432939405118</v>
      </c>
      <c r="O62" s="128">
        <v>23.644189094797774</v>
      </c>
      <c r="P62" s="128">
        <v>22.343004882871018</v>
      </c>
      <c r="Q62" s="128">
        <v>20.96351744000885</v>
      </c>
    </row>
    <row r="63" spans="1:17" ht="12" customHeight="1" x14ac:dyDescent="0.25">
      <c r="A63" s="88" t="s">
        <v>189</v>
      </c>
      <c r="B63" s="128"/>
      <c r="C63" s="128">
        <v>579.38557893545726</v>
      </c>
      <c r="D63" s="128">
        <v>565.08692298960716</v>
      </c>
      <c r="E63" s="128">
        <v>558.0654575040079</v>
      </c>
      <c r="F63" s="128">
        <v>550.32347393533712</v>
      </c>
      <c r="G63" s="128">
        <v>541.67995693682724</v>
      </c>
      <c r="H63" s="128">
        <v>534.78432817837768</v>
      </c>
      <c r="I63" s="128">
        <v>525.4253902381829</v>
      </c>
      <c r="J63" s="128">
        <v>515.09950864546306</v>
      </c>
      <c r="K63" s="128">
        <v>504.63481888516259</v>
      </c>
      <c r="L63" s="128">
        <v>492.45038980431514</v>
      </c>
      <c r="M63" s="128">
        <v>476.90303090027476</v>
      </c>
      <c r="N63" s="128">
        <v>457.62367058626376</v>
      </c>
      <c r="O63" s="128">
        <v>435.27113491791448</v>
      </c>
      <c r="P63" s="128">
        <v>415.28738715246857</v>
      </c>
      <c r="Q63" s="128">
        <v>394.26742334895073</v>
      </c>
    </row>
    <row r="64" spans="1:17" ht="12" customHeight="1" x14ac:dyDescent="0.25">
      <c r="A64" s="51" t="s">
        <v>127</v>
      </c>
      <c r="B64" s="50"/>
      <c r="C64" s="50">
        <v>45.390009550080819</v>
      </c>
      <c r="D64" s="50">
        <v>44.972621467607631</v>
      </c>
      <c r="E64" s="50">
        <v>44.673769558038913</v>
      </c>
      <c r="F64" s="50">
        <v>44.347742385060954</v>
      </c>
      <c r="G64" s="50">
        <v>43.994741251733586</v>
      </c>
      <c r="H64" s="50">
        <v>43.65352472332944</v>
      </c>
      <c r="I64" s="50">
        <v>43.283934441022261</v>
      </c>
      <c r="J64" s="50">
        <v>42.840750067205647</v>
      </c>
      <c r="K64" s="50">
        <v>42.312577727255722</v>
      </c>
      <c r="L64" s="50">
        <v>41.728108098221661</v>
      </c>
      <c r="M64" s="50">
        <v>40.990686745019339</v>
      </c>
      <c r="N64" s="50">
        <v>40.259420861110542</v>
      </c>
      <c r="O64" s="50">
        <v>39.384707474693734</v>
      </c>
      <c r="P64" s="50">
        <v>38.524605408992123</v>
      </c>
      <c r="Q64" s="50">
        <v>37.558736535227773</v>
      </c>
    </row>
    <row r="65" spans="1:17" ht="12" customHeight="1" x14ac:dyDescent="0.25">
      <c r="A65" s="49" t="s">
        <v>126</v>
      </c>
      <c r="B65" s="48"/>
      <c r="C65" s="48">
        <v>323.41546309401008</v>
      </c>
      <c r="D65" s="48">
        <v>312.80155520537141</v>
      </c>
      <c r="E65" s="48">
        <v>304.87746816970491</v>
      </c>
      <c r="F65" s="48">
        <v>297.29915374896581</v>
      </c>
      <c r="G65" s="48">
        <v>288.81658488682706</v>
      </c>
      <c r="H65" s="48">
        <v>279.76258267684045</v>
      </c>
      <c r="I65" s="48">
        <v>268.30117645307831</v>
      </c>
      <c r="J65" s="48">
        <v>256.12519463913634</v>
      </c>
      <c r="K65" s="48">
        <v>242.79911303464829</v>
      </c>
      <c r="L65" s="48">
        <v>226.96581373445548</v>
      </c>
      <c r="M65" s="48">
        <v>200.7670281358256</v>
      </c>
      <c r="N65" s="48">
        <v>173.49750331281405</v>
      </c>
      <c r="O65" s="48">
        <v>145.00734046620391</v>
      </c>
      <c r="P65" s="48">
        <v>121.3345698465194</v>
      </c>
      <c r="Q65" s="48">
        <v>94.764158470458952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237.8163680698903</v>
      </c>
      <c r="C68" s="125">
        <f>1000000*C20/SER_summary!C$8</f>
        <v>244.85980096204719</v>
      </c>
      <c r="D68" s="125">
        <f>1000000*D20/SER_summary!D$8</f>
        <v>249.60577250051233</v>
      </c>
      <c r="E68" s="125">
        <f>1000000*E20/SER_summary!E$8</f>
        <v>254.23948445343356</v>
      </c>
      <c r="F68" s="125">
        <f>1000000*F20/SER_summary!F$8</f>
        <v>258.23109017639371</v>
      </c>
      <c r="G68" s="125">
        <f>1000000*G20/SER_summary!G$8</f>
        <v>262.98093967817101</v>
      </c>
      <c r="H68" s="125">
        <f>1000000*H20/SER_summary!H$8</f>
        <v>270.02837565168625</v>
      </c>
      <c r="I68" s="125">
        <f>1000000*I20/SER_summary!I$8</f>
        <v>276.25602151951398</v>
      </c>
      <c r="J68" s="125">
        <f>1000000*J20/SER_summary!J$8</f>
        <v>283.79391754234643</v>
      </c>
      <c r="K68" s="125">
        <f>1000000*K20/SER_summary!K$8</f>
        <v>289.15890809303067</v>
      </c>
      <c r="L68" s="125">
        <f>1000000*L20/SER_summary!L$8</f>
        <v>294.27090492184095</v>
      </c>
      <c r="M68" s="125">
        <f>1000000*M20/SER_summary!M$8</f>
        <v>299.58868786030189</v>
      </c>
      <c r="N68" s="125">
        <f>1000000*N20/SER_summary!N$8</f>
        <v>305.01591747809442</v>
      </c>
      <c r="O68" s="125">
        <f>1000000*O20/SER_summary!O$8</f>
        <v>311.93319363628115</v>
      </c>
      <c r="P68" s="125">
        <f>1000000*P20/SER_summary!P$8</f>
        <v>318.80946193544059</v>
      </c>
      <c r="Q68" s="125">
        <f>1000000*Q20/SER_summary!Q$8</f>
        <v>327.22913870866205</v>
      </c>
    </row>
    <row r="69" spans="1:17" ht="12" customHeight="1" x14ac:dyDescent="0.25">
      <c r="A69" s="88" t="s">
        <v>123</v>
      </c>
      <c r="B69" s="125">
        <f>1000*B21/SER_summary!B$3</f>
        <v>0.11072535044310412</v>
      </c>
      <c r="C69" s="125">
        <f>1000*C21/SER_summary!C$3</f>
        <v>0.11279168204426178</v>
      </c>
      <c r="D69" s="125">
        <f>1000*D21/SER_summary!D$3</f>
        <v>0.11577797488415977</v>
      </c>
      <c r="E69" s="125">
        <f>1000*E21/SER_summary!E$3</f>
        <v>0.11819334270129887</v>
      </c>
      <c r="F69" s="125">
        <f>1000*F21/SER_summary!F$3</f>
        <v>0.12114286297270764</v>
      </c>
      <c r="G69" s="125">
        <f>1000*G21/SER_summary!G$3</f>
        <v>0.12508961909089786</v>
      </c>
      <c r="H69" s="125">
        <f>1000*H21/SER_summary!H$3</f>
        <v>0.12890432500204241</v>
      </c>
      <c r="I69" s="125">
        <f>1000*I21/SER_summary!I$3</f>
        <v>0.13345331967115445</v>
      </c>
      <c r="J69" s="125">
        <f>1000*J21/SER_summary!J$3</f>
        <v>0.13754852664452796</v>
      </c>
      <c r="K69" s="125">
        <f>1000*K21/SER_summary!K$3</f>
        <v>0.14198660145884839</v>
      </c>
      <c r="L69" s="125">
        <f>1000*L21/SER_summary!L$3</f>
        <v>0.14541503544617718</v>
      </c>
      <c r="M69" s="125">
        <f>1000*M21/SER_summary!M$3</f>
        <v>0.14923807560946667</v>
      </c>
      <c r="N69" s="125">
        <f>1000*N21/SER_summary!N$3</f>
        <v>0.15390476158807215</v>
      </c>
      <c r="O69" s="125">
        <f>1000*O21/SER_summary!O$3</f>
        <v>0.16065735987326352</v>
      </c>
      <c r="P69" s="125">
        <f>1000*P21/SER_summary!P$3</f>
        <v>0.16850912569760093</v>
      </c>
      <c r="Q69" s="125">
        <f>1000*Q21/SER_summary!Q$3</f>
        <v>0.1762247982687368</v>
      </c>
    </row>
    <row r="70" spans="1:17" ht="12" customHeight="1" x14ac:dyDescent="0.25">
      <c r="A70" s="88" t="s">
        <v>185</v>
      </c>
      <c r="B70" s="125">
        <f>1000000*B22/SER_summary!B$8</f>
        <v>110.52509264476605</v>
      </c>
      <c r="C70" s="125">
        <f>1000000*C22/SER_summary!C$8</f>
        <v>111.44884456394863</v>
      </c>
      <c r="D70" s="125">
        <f>1000000*D22/SER_summary!D$8</f>
        <v>112.9013004035434</v>
      </c>
      <c r="E70" s="125">
        <f>1000000*E22/SER_summary!E$8</f>
        <v>114.61644816327639</v>
      </c>
      <c r="F70" s="125">
        <f>1000000*F22/SER_summary!F$8</f>
        <v>116.47698836987392</v>
      </c>
      <c r="G70" s="125">
        <f>1000000*G22/SER_summary!G$8</f>
        <v>118.15288000062363</v>
      </c>
      <c r="H70" s="125">
        <f>1000000*H22/SER_summary!H$8</f>
        <v>120.72639674237256</v>
      </c>
      <c r="I70" s="125">
        <f>1000000*I22/SER_summary!I$8</f>
        <v>122.50847799120345</v>
      </c>
      <c r="J70" s="125">
        <f>1000000*J22/SER_summary!J$8</f>
        <v>125.13259500006573</v>
      </c>
      <c r="K70" s="125">
        <f>1000000*K22/SER_summary!K$8</f>
        <v>127.88549255086295</v>
      </c>
      <c r="L70" s="125">
        <f>1000000*L22/SER_summary!L$8</f>
        <v>132.18860216060042</v>
      </c>
      <c r="M70" s="125">
        <f>1000000*M22/SER_summary!M$8</f>
        <v>135.61019657243239</v>
      </c>
      <c r="N70" s="125">
        <f>1000000*N22/SER_summary!N$8</f>
        <v>140.02520956846024</v>
      </c>
      <c r="O70" s="125">
        <f>1000000*O22/SER_summary!O$8</f>
        <v>143.65343208427672</v>
      </c>
      <c r="P70" s="125">
        <f>1000000*P22/SER_summary!P$8</f>
        <v>148.86315038826757</v>
      </c>
      <c r="Q70" s="125">
        <f>1000000*Q22/SER_summary!Q$8</f>
        <v>154.43262209417995</v>
      </c>
    </row>
    <row r="71" spans="1:17" ht="12" customHeight="1" x14ac:dyDescent="0.25">
      <c r="A71" s="88" t="s">
        <v>190</v>
      </c>
      <c r="B71" s="125">
        <f>1000*B23/SER_summary!B$3</f>
        <v>2.02895028067335E-2</v>
      </c>
      <c r="C71" s="125">
        <f>1000*C23/SER_summary!C$3</f>
        <v>2.0714429032468732E-2</v>
      </c>
      <c r="D71" s="125">
        <f>1000*D23/SER_summary!D$3</f>
        <v>2.1295142821982325E-2</v>
      </c>
      <c r="E71" s="125">
        <f>1000*E23/SER_summary!E$3</f>
        <v>2.2154320435868746E-2</v>
      </c>
      <c r="F71" s="125">
        <f>1000*F23/SER_summary!F$3</f>
        <v>2.3760412388739924E-2</v>
      </c>
      <c r="G71" s="125">
        <f>1000*G23/SER_summary!G$3</f>
        <v>2.6753359992480508E-2</v>
      </c>
      <c r="H71" s="125">
        <f>1000*H23/SER_summary!H$3</f>
        <v>3.0690614809513583E-2</v>
      </c>
      <c r="I71" s="125">
        <f>1000*I23/SER_summary!I$3</f>
        <v>3.3242764674377472E-2</v>
      </c>
      <c r="J71" s="125">
        <f>1000*J23/SER_summary!J$3</f>
        <v>3.4927525618186565E-2</v>
      </c>
      <c r="K71" s="125">
        <f>1000*K23/SER_summary!K$3</f>
        <v>3.6783391554987319E-2</v>
      </c>
      <c r="L71" s="125">
        <f>1000*L23/SER_summary!L$3</f>
        <v>3.809128039536018E-2</v>
      </c>
      <c r="M71" s="125">
        <f>1000*M23/SER_summary!M$3</f>
        <v>3.8576220627412013E-2</v>
      </c>
      <c r="N71" s="125">
        <f>1000*N23/SER_summary!N$3</f>
        <v>3.9201119480795597E-2</v>
      </c>
      <c r="O71" s="125">
        <f>1000*O23/SER_summary!O$3</f>
        <v>3.9962279813795624E-2</v>
      </c>
      <c r="P71" s="125">
        <f>1000*P23/SER_summary!P$3</f>
        <v>4.1039285450089218E-2</v>
      </c>
      <c r="Q71" s="125">
        <f>1000*Q23/SER_summary!Q$3</f>
        <v>4.2564843792527535E-2</v>
      </c>
    </row>
    <row r="72" spans="1:17" ht="12" customHeight="1" x14ac:dyDescent="0.25">
      <c r="A72" s="51" t="s">
        <v>122</v>
      </c>
      <c r="B72" s="124">
        <f>1000000*B24/SER_summary!B$8</f>
        <v>66.039318689577371</v>
      </c>
      <c r="C72" s="124">
        <f>1000000*C24/SER_summary!C$8</f>
        <v>69.524184669188671</v>
      </c>
      <c r="D72" s="124">
        <f>1000000*D24/SER_summary!D$8</f>
        <v>73.314298468934851</v>
      </c>
      <c r="E72" s="124">
        <f>1000000*E24/SER_summary!E$8</f>
        <v>77.780650619274496</v>
      </c>
      <c r="F72" s="124">
        <f>1000000*F24/SER_summary!F$8</f>
        <v>82.522380074344852</v>
      </c>
      <c r="G72" s="124">
        <f>1000000*G24/SER_summary!G$8</f>
        <v>87.927102931318203</v>
      </c>
      <c r="H72" s="124">
        <f>1000000*H24/SER_summary!H$8</f>
        <v>92.570852272037712</v>
      </c>
      <c r="I72" s="124">
        <f>1000000*I24/SER_summary!I$8</f>
        <v>96.66571676418414</v>
      </c>
      <c r="J72" s="124">
        <f>1000000*J24/SER_summary!J$8</f>
        <v>100.06569742772088</v>
      </c>
      <c r="K72" s="124">
        <f>1000000*K24/SER_summary!K$8</f>
        <v>102.3040123888965</v>
      </c>
      <c r="L72" s="124">
        <f>1000000*L24/SER_summary!L$8</f>
        <v>104.333764784707</v>
      </c>
      <c r="M72" s="124">
        <f>1000000*M24/SER_summary!M$8</f>
        <v>106.01510369106467</v>
      </c>
      <c r="N72" s="124">
        <f>1000000*N24/SER_summary!N$8</f>
        <v>107.74273220087034</v>
      </c>
      <c r="O72" s="124">
        <f>1000000*O24/SER_summary!O$8</f>
        <v>109.59070102375517</v>
      </c>
      <c r="P72" s="124">
        <f>1000000*P24/SER_summary!P$8</f>
        <v>111.60403761438754</v>
      </c>
      <c r="Q72" s="124">
        <f>1000000*Q24/SER_summary!Q$8</f>
        <v>113.12303719589976</v>
      </c>
    </row>
    <row r="73" spans="1:17" ht="12" customHeight="1" x14ac:dyDescent="0.25">
      <c r="A73" s="49" t="s">
        <v>121</v>
      </c>
      <c r="B73" s="123">
        <f>1000*B25/SER_summary!B$3</f>
        <v>8.5883343371608134E-2</v>
      </c>
      <c r="C73" s="123">
        <f>1000*C25/SER_summary!C$3</f>
        <v>9.6808232816939177E-2</v>
      </c>
      <c r="D73" s="123">
        <f>1000*D25/SER_summary!D$3</f>
        <v>0.10429212505231754</v>
      </c>
      <c r="E73" s="123">
        <f>1000*E25/SER_summary!E$3</f>
        <v>0.11206992465895449</v>
      </c>
      <c r="F73" s="123">
        <f>1000*F25/SER_summary!F$3</f>
        <v>0.12477287705435608</v>
      </c>
      <c r="G73" s="123">
        <f>1000*G25/SER_summary!G$3</f>
        <v>0.1379853259074936</v>
      </c>
      <c r="H73" s="123">
        <f>1000*H25/SER_summary!H$3</f>
        <v>0.15323203023543169</v>
      </c>
      <c r="I73" s="123">
        <f>1000*I25/SER_summary!I$3</f>
        <v>0.17408169162436093</v>
      </c>
      <c r="J73" s="123">
        <f>1000*J25/SER_summary!J$3</f>
        <v>0.19307157908361899</v>
      </c>
      <c r="K73" s="123">
        <f>1000*K25/SER_summary!K$3</f>
        <v>0.20779188097507298</v>
      </c>
      <c r="L73" s="123">
        <f>1000*L25/SER_summary!L$3</f>
        <v>0.22239118762680704</v>
      </c>
      <c r="M73" s="123">
        <f>1000*M25/SER_summary!M$3</f>
        <v>0.2382864494387284</v>
      </c>
      <c r="N73" s="123">
        <f>1000*N25/SER_summary!N$3</f>
        <v>0.26148800772457143</v>
      </c>
      <c r="O73" s="123">
        <f>1000*O25/SER_summary!O$3</f>
        <v>0.28963164548278481</v>
      </c>
      <c r="P73" s="123">
        <f>1000*P25/SER_summary!P$3</f>
        <v>0.32596727763664257</v>
      </c>
      <c r="Q73" s="123">
        <f>1000*Q25/SER_summary!Q$3</f>
        <v>0.37268844669749007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117.16161642838608</v>
      </c>
      <c r="C3" s="154">
        <v>120.74277331437786</v>
      </c>
      <c r="D3" s="154">
        <v>127.26800550558863</v>
      </c>
      <c r="E3" s="154">
        <v>129.84333493815163</v>
      </c>
      <c r="F3" s="154">
        <v>133.76976489125863</v>
      </c>
      <c r="G3" s="154">
        <v>137.27385475039088</v>
      </c>
      <c r="H3" s="154">
        <v>142.47803805105048</v>
      </c>
      <c r="I3" s="154">
        <v>147.7279917460624</v>
      </c>
      <c r="J3" s="154">
        <v>152.52634511414391</v>
      </c>
      <c r="K3" s="154">
        <v>153.20684904747955</v>
      </c>
      <c r="L3" s="154">
        <v>157.54619277138639</v>
      </c>
      <c r="M3" s="154">
        <v>161.33806658810994</v>
      </c>
      <c r="N3" s="154">
        <v>163.90312408171556</v>
      </c>
      <c r="O3" s="154">
        <v>166.81078411963924</v>
      </c>
      <c r="P3" s="154">
        <v>169.79504485885093</v>
      </c>
      <c r="Q3" s="154">
        <v>172.88653560188453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155.51876450619369</v>
      </c>
      <c r="C5" s="143">
        <v>160.27234431663206</v>
      </c>
      <c r="D5" s="143">
        <v>168.9338503578484</v>
      </c>
      <c r="E5" s="143">
        <v>172.35230824327238</v>
      </c>
      <c r="F5" s="143">
        <v>177.56419891055901</v>
      </c>
      <c r="G5" s="143">
        <v>182.21548097906836</v>
      </c>
      <c r="H5" s="143">
        <v>189.12344437062032</v>
      </c>
      <c r="I5" s="143">
        <v>196.0921627721971</v>
      </c>
      <c r="J5" s="143">
        <v>202.46143293265351</v>
      </c>
      <c r="K5" s="143">
        <v>203.36472476303442</v>
      </c>
      <c r="L5" s="143">
        <v>209.12471165364022</v>
      </c>
      <c r="M5" s="143">
        <v>214.15799430300245</v>
      </c>
      <c r="N5" s="143">
        <v>217.56281735387549</v>
      </c>
      <c r="O5" s="143">
        <v>221.42240644531074</v>
      </c>
      <c r="P5" s="143">
        <v>225.38367428434088</v>
      </c>
      <c r="Q5" s="143">
        <v>229.48727779797787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237.8163680698903</v>
      </c>
      <c r="C6" s="152">
        <f>1000000*C8/SER_summary!C$8</f>
        <v>244.85980096204719</v>
      </c>
      <c r="D6" s="152">
        <f>1000000*D8/SER_summary!D$8</f>
        <v>249.60577250051233</v>
      </c>
      <c r="E6" s="152">
        <f>1000000*E8/SER_summary!E$8</f>
        <v>254.23948445343356</v>
      </c>
      <c r="F6" s="152">
        <f>1000000*F8/SER_summary!F$8</f>
        <v>258.23109017639371</v>
      </c>
      <c r="G6" s="152">
        <f>1000000*G8/SER_summary!G$8</f>
        <v>262.98093967817101</v>
      </c>
      <c r="H6" s="152">
        <f>1000000*H8/SER_summary!H$8</f>
        <v>270.02837565168625</v>
      </c>
      <c r="I6" s="152">
        <f>1000000*I8/SER_summary!I$8</f>
        <v>276.25602151951398</v>
      </c>
      <c r="J6" s="152">
        <f>1000000*J8/SER_summary!J$8</f>
        <v>283.79391754234643</v>
      </c>
      <c r="K6" s="152">
        <f>1000000*K8/SER_summary!K$8</f>
        <v>289.15890809303067</v>
      </c>
      <c r="L6" s="152">
        <f>1000000*L8/SER_summary!L$8</f>
        <v>294.27090492184095</v>
      </c>
      <c r="M6" s="152">
        <f>1000000*M8/SER_summary!M$8</f>
        <v>299.58868786030189</v>
      </c>
      <c r="N6" s="152">
        <f>1000000*N8/SER_summary!N$8</f>
        <v>305.01591747809442</v>
      </c>
      <c r="O6" s="152">
        <f>1000000*O8/SER_summary!O$8</f>
        <v>311.93319363628115</v>
      </c>
      <c r="P6" s="152">
        <f>1000000*P8/SER_summary!P$8</f>
        <v>318.80946193544059</v>
      </c>
      <c r="Q6" s="152">
        <f>1000000*Q8/SER_summary!Q$8</f>
        <v>327.22913870866205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79.244658321812636</v>
      </c>
      <c r="C8" s="62">
        <v>82.561540206945239</v>
      </c>
      <c r="D8" s="62">
        <v>88.170812501306528</v>
      </c>
      <c r="E8" s="62">
        <v>90.815276921744626</v>
      </c>
      <c r="F8" s="62">
        <v>94.533395797232473</v>
      </c>
      <c r="G8" s="62">
        <v>97.974232042411856</v>
      </c>
      <c r="H8" s="62">
        <v>102.80000649712203</v>
      </c>
      <c r="I8" s="62">
        <v>107.71063672631975</v>
      </c>
      <c r="J8" s="62">
        <v>112.32714613082094</v>
      </c>
      <c r="K8" s="62">
        <v>113.73816998996874</v>
      </c>
      <c r="L8" s="62">
        <v>118.14643795300167</v>
      </c>
      <c r="M8" s="62">
        <v>122.19428402017503</v>
      </c>
      <c r="N8" s="62">
        <v>125.35924864013558</v>
      </c>
      <c r="O8" s="62">
        <v>128.91457911910854</v>
      </c>
      <c r="P8" s="62">
        <v>132.66115126328222</v>
      </c>
      <c r="Q8" s="62">
        <v>136.62048636910558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8.2696730302458672</v>
      </c>
      <c r="D9" s="150">
        <v>10.562063439474594</v>
      </c>
      <c r="E9" s="150">
        <v>7.5972555655513947</v>
      </c>
      <c r="F9" s="150">
        <v>8.6709100206011289</v>
      </c>
      <c r="G9" s="150">
        <v>8.3936273902926697</v>
      </c>
      <c r="H9" s="150">
        <v>9.77856559982345</v>
      </c>
      <c r="I9" s="150">
        <v>9.8634213743110362</v>
      </c>
      <c r="J9" s="150">
        <v>9.5693005496144838</v>
      </c>
      <c r="K9" s="150">
        <v>6.3638150042610722</v>
      </c>
      <c r="L9" s="150">
        <v>9.3610591081462253</v>
      </c>
      <c r="M9" s="150">
        <v>9.0006372122866676</v>
      </c>
      <c r="N9" s="150">
        <v>8.1177557650737953</v>
      </c>
      <c r="O9" s="150">
        <v>8.5081216240862769</v>
      </c>
      <c r="P9" s="150">
        <v>8.6993632892869428</v>
      </c>
      <c r="Q9" s="150">
        <v>8.9121262509366712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4.9527911451132667</v>
      </c>
      <c r="D10" s="149">
        <f t="shared" ref="D10:Q10" si="0">C8+D9-D8</f>
        <v>4.9527911451133093</v>
      </c>
      <c r="E10" s="149">
        <f t="shared" si="0"/>
        <v>4.9527911451132951</v>
      </c>
      <c r="F10" s="149">
        <f t="shared" si="0"/>
        <v>4.9527911451132809</v>
      </c>
      <c r="G10" s="149">
        <f t="shared" si="0"/>
        <v>4.9527911451132809</v>
      </c>
      <c r="H10" s="149">
        <f t="shared" si="0"/>
        <v>4.9527911451132809</v>
      </c>
      <c r="I10" s="149">
        <f t="shared" si="0"/>
        <v>4.9527911451133093</v>
      </c>
      <c r="J10" s="149">
        <f t="shared" si="0"/>
        <v>4.9527911451132951</v>
      </c>
      <c r="K10" s="149">
        <f t="shared" si="0"/>
        <v>4.9527911451132667</v>
      </c>
      <c r="L10" s="149">
        <f t="shared" si="0"/>
        <v>4.9527911451132951</v>
      </c>
      <c r="M10" s="149">
        <f t="shared" si="0"/>
        <v>4.9527911451132951</v>
      </c>
      <c r="N10" s="149">
        <f t="shared" si="0"/>
        <v>4.9527911451132525</v>
      </c>
      <c r="O10" s="149">
        <f t="shared" si="0"/>
        <v>4.9527911451133093</v>
      </c>
      <c r="P10" s="149">
        <f t="shared" si="0"/>
        <v>4.9527911451132525</v>
      </c>
      <c r="Q10" s="149">
        <f t="shared" si="0"/>
        <v>4.9527911451133093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8759.9999999999964</v>
      </c>
      <c r="D12" s="146">
        <v>8759.9999999999982</v>
      </c>
      <c r="E12" s="146">
        <v>8759.9999999999982</v>
      </c>
      <c r="F12" s="146">
        <v>8759.9999999999964</v>
      </c>
      <c r="G12" s="146">
        <v>8759.9999999999982</v>
      </c>
      <c r="H12" s="146">
        <v>8759.9999999999982</v>
      </c>
      <c r="I12" s="146">
        <v>8760</v>
      </c>
      <c r="J12" s="146">
        <v>8760.0000000000055</v>
      </c>
      <c r="K12" s="146">
        <v>8759.9999999999982</v>
      </c>
      <c r="L12" s="146">
        <v>8760</v>
      </c>
      <c r="M12" s="146">
        <v>8760.0000000000018</v>
      </c>
      <c r="N12" s="146">
        <v>8759.9999999999964</v>
      </c>
      <c r="O12" s="146">
        <v>8759.9999999999982</v>
      </c>
      <c r="P12" s="146">
        <v>8759.9999999999945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1.9625141656189851</v>
      </c>
      <c r="C14" s="143">
        <f>IF(C5=0,0,C5/C8)</f>
        <v>1.9412470251269565</v>
      </c>
      <c r="D14" s="143">
        <f t="shared" ref="D14:Q14" si="1">IF(D5=0,0,D5/D8)</f>
        <v>1.9159838223714352</v>
      </c>
      <c r="E14" s="143">
        <f t="shared" si="1"/>
        <v>1.8978338676629052</v>
      </c>
      <c r="F14" s="143">
        <f t="shared" si="1"/>
        <v>1.8783224426997398</v>
      </c>
      <c r="G14" s="143">
        <f t="shared" si="1"/>
        <v>1.8598306634359685</v>
      </c>
      <c r="H14" s="143">
        <f t="shared" si="1"/>
        <v>1.839722105230752</v>
      </c>
      <c r="I14" s="143">
        <f t="shared" si="1"/>
        <v>1.8205459435769986</v>
      </c>
      <c r="J14" s="143">
        <f t="shared" si="1"/>
        <v>1.8024265719068335</v>
      </c>
      <c r="K14" s="143">
        <f t="shared" si="1"/>
        <v>1.7880077091179714</v>
      </c>
      <c r="L14" s="143">
        <f t="shared" si="1"/>
        <v>1.7700466918590425</v>
      </c>
      <c r="M14" s="143">
        <f t="shared" si="1"/>
        <v>1.7526023906948351</v>
      </c>
      <c r="N14" s="143">
        <f t="shared" si="1"/>
        <v>1.7355146884967816</v>
      </c>
      <c r="O14" s="143">
        <f t="shared" si="1"/>
        <v>1.7175901124474919</v>
      </c>
      <c r="P14" s="143">
        <f t="shared" si="1"/>
        <v>1.6989425475212372</v>
      </c>
      <c r="Q14" s="143">
        <f t="shared" si="1"/>
        <v>1.679742796244887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1.7501904294328736</v>
      </c>
      <c r="D15" s="141">
        <v>1.7403255460627922</v>
      </c>
      <c r="E15" s="141">
        <v>1.7293587866959503</v>
      </c>
      <c r="F15" s="141">
        <v>1.7220584014189255</v>
      </c>
      <c r="G15" s="141">
        <v>1.7121566376376185</v>
      </c>
      <c r="H15" s="141">
        <v>1.7004422584728769</v>
      </c>
      <c r="I15" s="141">
        <v>1.6919728509905345</v>
      </c>
      <c r="J15" s="141">
        <v>1.6813342687561177</v>
      </c>
      <c r="K15" s="141">
        <v>1.6693154349874735</v>
      </c>
      <c r="L15" s="141">
        <v>1.6536493887504544</v>
      </c>
      <c r="M15" s="141">
        <v>1.6391289953182455</v>
      </c>
      <c r="N15" s="141">
        <v>1.6167948645336734</v>
      </c>
      <c r="O15" s="141">
        <v>1.5960646160286596</v>
      </c>
      <c r="P15" s="141">
        <v>1.5726657418152927</v>
      </c>
      <c r="Q15" s="141">
        <v>1.5510918389224186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72.479886372121285</v>
      </c>
      <c r="C3" s="154">
        <v>72.491422927976132</v>
      </c>
      <c r="D3" s="154">
        <v>72.910724023357261</v>
      </c>
      <c r="E3" s="154">
        <v>72.586842556645749</v>
      </c>
      <c r="F3" s="154">
        <v>72.25416144531431</v>
      </c>
      <c r="G3" s="154">
        <v>73.184098649756947</v>
      </c>
      <c r="H3" s="154">
        <v>73.870409453492925</v>
      </c>
      <c r="I3" s="154">
        <v>74.753197662358488</v>
      </c>
      <c r="J3" s="154">
        <v>75.281656740709295</v>
      </c>
      <c r="K3" s="154">
        <v>75.724195377299239</v>
      </c>
      <c r="L3" s="154">
        <v>75.521004547117371</v>
      </c>
      <c r="M3" s="154">
        <v>75.510036768159338</v>
      </c>
      <c r="N3" s="154">
        <v>74.844001333700575</v>
      </c>
      <c r="O3" s="154">
        <v>74.152440727431269</v>
      </c>
      <c r="P3" s="154">
        <v>72.775274249085001</v>
      </c>
      <c r="Q3" s="154">
        <v>70.743103010305973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203.70171561468197</v>
      </c>
      <c r="C5" s="143">
        <v>204.4959496116453</v>
      </c>
      <c r="D5" s="143">
        <v>206.26569176295325</v>
      </c>
      <c r="E5" s="143">
        <v>206.1096542114206</v>
      </c>
      <c r="F5" s="143">
        <v>205.32191845186946</v>
      </c>
      <c r="G5" s="143">
        <v>208.42882604423562</v>
      </c>
      <c r="H5" s="143">
        <v>210.52586921891182</v>
      </c>
      <c r="I5" s="143">
        <v>213.26001309187606</v>
      </c>
      <c r="J5" s="143">
        <v>215.01873118907599</v>
      </c>
      <c r="K5" s="143">
        <v>216.92183680800912</v>
      </c>
      <c r="L5" s="143">
        <v>217.23067243864509</v>
      </c>
      <c r="M5" s="143">
        <v>218.56820329474533</v>
      </c>
      <c r="N5" s="143">
        <v>218.22332000447608</v>
      </c>
      <c r="O5" s="143">
        <v>218.32169957802697</v>
      </c>
      <c r="P5" s="143">
        <v>217.05119995685439</v>
      </c>
      <c r="Q5" s="143">
        <v>213.71789553629569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0.11072535044310412</v>
      </c>
      <c r="C6" s="152">
        <f>1000*C8/SER_summary!C$3</f>
        <v>0.11279168204426178</v>
      </c>
      <c r="D6" s="152">
        <f>1000*D8/SER_summary!D$3</f>
        <v>0.11577797488415977</v>
      </c>
      <c r="E6" s="152">
        <f>1000*E8/SER_summary!E$3</f>
        <v>0.11819334270129887</v>
      </c>
      <c r="F6" s="152">
        <f>1000*F8/SER_summary!F$3</f>
        <v>0.12114286297270764</v>
      </c>
      <c r="G6" s="152">
        <f>1000*G8/SER_summary!G$3</f>
        <v>0.12508961909089786</v>
      </c>
      <c r="H6" s="152">
        <f>1000*H8/SER_summary!H$3</f>
        <v>0.12890432500204241</v>
      </c>
      <c r="I6" s="152">
        <f>1000*I8/SER_summary!I$3</f>
        <v>0.13345331967115445</v>
      </c>
      <c r="J6" s="152">
        <f>1000*J8/SER_summary!J$3</f>
        <v>0.13754852664452796</v>
      </c>
      <c r="K6" s="152">
        <f>1000*K8/SER_summary!K$3</f>
        <v>0.14198660145884839</v>
      </c>
      <c r="L6" s="152">
        <f>1000*L8/SER_summary!L$3</f>
        <v>0.14541503544617718</v>
      </c>
      <c r="M6" s="152">
        <f>1000*M8/SER_summary!M$3</f>
        <v>0.14923807560946667</v>
      </c>
      <c r="N6" s="152">
        <f>1000*N8/SER_summary!N$3</f>
        <v>0.15390476158807215</v>
      </c>
      <c r="O6" s="152">
        <f>1000*O8/SER_summary!O$3</f>
        <v>0.16065735987326352</v>
      </c>
      <c r="P6" s="152">
        <f>1000*P8/SER_summary!P$3</f>
        <v>0.16850912569760093</v>
      </c>
      <c r="Q6" s="152">
        <f>1000*Q8/SER_summary!Q$3</f>
        <v>0.1762247982687368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1133.7262748417306</v>
      </c>
      <c r="C8" s="62">
        <v>1157.627728576625</v>
      </c>
      <c r="D8" s="62">
        <v>1193.639082112594</v>
      </c>
      <c r="E8" s="62">
        <v>1223.9918188531897</v>
      </c>
      <c r="F8" s="62">
        <v>1259.4522046095801</v>
      </c>
      <c r="G8" s="62">
        <v>1306.6676477598937</v>
      </c>
      <c r="H8" s="62">
        <v>1354.9626015486187</v>
      </c>
      <c r="I8" s="62">
        <v>1412.5411994722031</v>
      </c>
      <c r="J8" s="62">
        <v>1467.2117022146094</v>
      </c>
      <c r="K8" s="62">
        <v>1526.7932844151135</v>
      </c>
      <c r="L8" s="62">
        <v>1576.2851698081931</v>
      </c>
      <c r="M8" s="62">
        <v>1641.7140455963722</v>
      </c>
      <c r="N8" s="62">
        <v>1704.6320559209507</v>
      </c>
      <c r="O8" s="62">
        <v>1789.3974971770524</v>
      </c>
      <c r="P8" s="62">
        <v>1884.0735729647645</v>
      </c>
      <c r="Q8" s="62">
        <v>1980.286343740521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298.97037703903487</v>
      </c>
      <c r="D9" s="150">
        <v>316.58165530619232</v>
      </c>
      <c r="E9" s="150">
        <v>316.53444454622331</v>
      </c>
      <c r="F9" s="150">
        <v>327.36572771813081</v>
      </c>
      <c r="G9" s="150">
        <v>346.18582018934831</v>
      </c>
      <c r="H9" s="150">
        <v>364.87660909491763</v>
      </c>
      <c r="I9" s="150">
        <v>374.11304246980757</v>
      </c>
      <c r="J9" s="150">
        <v>382.03623046053713</v>
      </c>
      <c r="K9" s="150">
        <v>405.76740238985263</v>
      </c>
      <c r="L9" s="150">
        <v>414.36849448799671</v>
      </c>
      <c r="M9" s="150">
        <v>439.54191825798682</v>
      </c>
      <c r="N9" s="150">
        <v>444.95424078511593</v>
      </c>
      <c r="O9" s="150">
        <v>490.53284364595345</v>
      </c>
      <c r="P9" s="150">
        <v>509.04457027570874</v>
      </c>
      <c r="Q9" s="150">
        <v>535.75468903374406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275.06892330414053</v>
      </c>
      <c r="D10" s="149">
        <f t="shared" ref="D10:Q10" si="0">C8+D9-D8</f>
        <v>280.5703017702233</v>
      </c>
      <c r="E10" s="149">
        <f t="shared" si="0"/>
        <v>286.18170780562764</v>
      </c>
      <c r="F10" s="149">
        <f t="shared" si="0"/>
        <v>291.90534196174031</v>
      </c>
      <c r="G10" s="149">
        <f t="shared" si="0"/>
        <v>298.9703770390347</v>
      </c>
      <c r="H10" s="149">
        <f t="shared" si="0"/>
        <v>316.58165530619272</v>
      </c>
      <c r="I10" s="149">
        <f t="shared" si="0"/>
        <v>316.53444454622331</v>
      </c>
      <c r="J10" s="149">
        <f t="shared" si="0"/>
        <v>327.36572771813076</v>
      </c>
      <c r="K10" s="149">
        <f t="shared" si="0"/>
        <v>346.18582018934853</v>
      </c>
      <c r="L10" s="149">
        <f t="shared" si="0"/>
        <v>364.87660909491706</v>
      </c>
      <c r="M10" s="149">
        <f t="shared" si="0"/>
        <v>374.11304246980762</v>
      </c>
      <c r="N10" s="149">
        <f t="shared" si="0"/>
        <v>382.03623046053735</v>
      </c>
      <c r="O10" s="149">
        <f t="shared" si="0"/>
        <v>405.7674023898519</v>
      </c>
      <c r="P10" s="149">
        <f t="shared" si="0"/>
        <v>414.36849448799649</v>
      </c>
      <c r="Q10" s="149">
        <f t="shared" si="0"/>
        <v>439.54191825798739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4137.3700455926364</v>
      </c>
      <c r="C12" s="146">
        <v>4121.9570559666763</v>
      </c>
      <c r="D12" s="146">
        <v>4110.2284597332946</v>
      </c>
      <c r="E12" s="146">
        <v>4095.0680171365057</v>
      </c>
      <c r="F12" s="146">
        <v>4091.9385241654963</v>
      </c>
      <c r="G12" s="146">
        <v>4082.8224551609646</v>
      </c>
      <c r="H12" s="146">
        <v>4080.0603395967778</v>
      </c>
      <c r="I12" s="146">
        <v>4075.8847194555842</v>
      </c>
      <c r="J12" s="146">
        <v>4071.1248587287159</v>
      </c>
      <c r="K12" s="146">
        <v>4059.1298353948278</v>
      </c>
      <c r="L12" s="146">
        <v>4042.4826098726076</v>
      </c>
      <c r="M12" s="146">
        <v>4017.1610971548807</v>
      </c>
      <c r="N12" s="146">
        <v>3988.0205527884809</v>
      </c>
      <c r="O12" s="146">
        <v>3949.3906677331852</v>
      </c>
      <c r="P12" s="146">
        <v>3898.7304347712443</v>
      </c>
      <c r="Q12" s="146">
        <v>3848.9721180619081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179.67451238890882</v>
      </c>
      <c r="C14" s="143">
        <f>IF(C5=0,0,C5/C8*1000)</f>
        <v>176.65087364751165</v>
      </c>
      <c r="D14" s="143">
        <f t="shared" ref="D14:Q14" si="1">IF(D5=0,0,D5/D8*1000)</f>
        <v>172.80407022019455</v>
      </c>
      <c r="E14" s="143">
        <f t="shared" si="1"/>
        <v>168.39136588717855</v>
      </c>
      <c r="F14" s="143">
        <f t="shared" si="1"/>
        <v>163.02477990065336</v>
      </c>
      <c r="G14" s="143">
        <f t="shared" si="1"/>
        <v>159.51173689924815</v>
      </c>
      <c r="H14" s="143">
        <f t="shared" si="1"/>
        <v>155.37393355233337</v>
      </c>
      <c r="I14" s="143">
        <f t="shared" si="1"/>
        <v>150.97613660512047</v>
      </c>
      <c r="J14" s="143">
        <f t="shared" si="1"/>
        <v>146.54922044618831</v>
      </c>
      <c r="K14" s="143">
        <f t="shared" si="1"/>
        <v>142.07675591860357</v>
      </c>
      <c r="L14" s="143">
        <f t="shared" si="1"/>
        <v>137.81178469443972</v>
      </c>
      <c r="M14" s="143">
        <f t="shared" si="1"/>
        <v>133.13414956826287</v>
      </c>
      <c r="N14" s="143">
        <f t="shared" si="1"/>
        <v>128.01784364343538</v>
      </c>
      <c r="O14" s="143">
        <f t="shared" si="1"/>
        <v>122.00849723018534</v>
      </c>
      <c r="P14" s="143">
        <f t="shared" si="1"/>
        <v>115.20314443735029</v>
      </c>
      <c r="Q14" s="143">
        <f t="shared" si="1"/>
        <v>107.92272350503032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167.96683725766076</v>
      </c>
      <c r="D15" s="141">
        <v>164.82658877442884</v>
      </c>
      <c r="E15" s="141">
        <v>161.95242614609876</v>
      </c>
      <c r="F15" s="141">
        <v>157.80581119848608</v>
      </c>
      <c r="G15" s="141">
        <v>154.03293014190243</v>
      </c>
      <c r="H15" s="141">
        <v>148.75745973959775</v>
      </c>
      <c r="I15" s="141">
        <v>144.33515808364405</v>
      </c>
      <c r="J15" s="141">
        <v>139.82687519962926</v>
      </c>
      <c r="K15" s="141">
        <v>136.10536862006268</v>
      </c>
      <c r="L15" s="141">
        <v>131.73528838248885</v>
      </c>
      <c r="M15" s="141">
        <v>125.89287547690583</v>
      </c>
      <c r="N15" s="141">
        <v>119.27979141051593</v>
      </c>
      <c r="O15" s="141">
        <v>112.78653848866185</v>
      </c>
      <c r="P15" s="141">
        <v>104.73828149850235</v>
      </c>
      <c r="Q15" s="141">
        <v>97.062877145064306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315.71991770816481</v>
      </c>
      <c r="C3" s="154">
        <v>318.26634810977771</v>
      </c>
      <c r="D3" s="154">
        <v>328.84813663507862</v>
      </c>
      <c r="E3" s="154">
        <v>326.41963118771133</v>
      </c>
      <c r="F3" s="154">
        <v>327.465944663892</v>
      </c>
      <c r="G3" s="154">
        <v>329.10941418646991</v>
      </c>
      <c r="H3" s="154">
        <v>334.60739203888278</v>
      </c>
      <c r="I3" s="154">
        <v>340.75729125435112</v>
      </c>
      <c r="J3" s="154">
        <v>344.09456310893603</v>
      </c>
      <c r="K3" s="154">
        <v>338.27325845688728</v>
      </c>
      <c r="L3" s="154">
        <v>341.29464078215153</v>
      </c>
      <c r="M3" s="154">
        <v>342.36080213876386</v>
      </c>
      <c r="N3" s="154">
        <v>340.52195902007503</v>
      </c>
      <c r="O3" s="154">
        <v>337.30163309358727</v>
      </c>
      <c r="P3" s="154">
        <v>333.96564239400431</v>
      </c>
      <c r="Q3" s="154">
        <v>330.10813745688921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1503.5155587344934</v>
      </c>
      <c r="C5" s="143">
        <v>1506.4411986274804</v>
      </c>
      <c r="D5" s="143">
        <v>1547.2189798766351</v>
      </c>
      <c r="E5" s="143">
        <v>1528.2411967527569</v>
      </c>
      <c r="F5" s="143">
        <v>1522.7288062950017</v>
      </c>
      <c r="G5" s="143">
        <v>1521.8551877514938</v>
      </c>
      <c r="H5" s="143">
        <v>1538.6222770181466</v>
      </c>
      <c r="I5" s="143">
        <v>1556.9357431660076</v>
      </c>
      <c r="J5" s="143">
        <v>1565.7542119065381</v>
      </c>
      <c r="K5" s="143">
        <v>1535.6638489563518</v>
      </c>
      <c r="L5" s="143">
        <v>1544.5993787391512</v>
      </c>
      <c r="M5" s="143">
        <v>1542.7165757286209</v>
      </c>
      <c r="N5" s="143">
        <v>1531.0582968826891</v>
      </c>
      <c r="O5" s="143">
        <v>1514.8974294317277</v>
      </c>
      <c r="P5" s="143">
        <v>1493.3944349081178</v>
      </c>
      <c r="Q5" s="143">
        <v>1472.2778152336416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110.52509264476605</v>
      </c>
      <c r="C6" s="152">
        <f>1000000*C8/SER_summary!C$8</f>
        <v>111.44884456394863</v>
      </c>
      <c r="D6" s="152">
        <f>1000000*D8/SER_summary!D$8</f>
        <v>112.9013004035434</v>
      </c>
      <c r="E6" s="152">
        <f>1000000*E8/SER_summary!E$8</f>
        <v>114.61644816327639</v>
      </c>
      <c r="F6" s="152">
        <f>1000000*F8/SER_summary!F$8</f>
        <v>116.47698836987392</v>
      </c>
      <c r="G6" s="152">
        <f>1000000*G8/SER_summary!G$8</f>
        <v>118.15288000062363</v>
      </c>
      <c r="H6" s="152">
        <f>1000000*H8/SER_summary!H$8</f>
        <v>120.72639674237256</v>
      </c>
      <c r="I6" s="152">
        <f>1000000*I8/SER_summary!I$8</f>
        <v>122.50847799120345</v>
      </c>
      <c r="J6" s="152">
        <f>1000000*J8/SER_summary!J$8</f>
        <v>125.13259500006573</v>
      </c>
      <c r="K6" s="152">
        <f>1000000*K8/SER_summary!K$8</f>
        <v>127.88549255086295</v>
      </c>
      <c r="L6" s="152">
        <f>1000000*L8/SER_summary!L$8</f>
        <v>132.18860216060042</v>
      </c>
      <c r="M6" s="152">
        <f>1000000*M8/SER_summary!M$8</f>
        <v>135.61019657243239</v>
      </c>
      <c r="N6" s="152">
        <f>1000000*N8/SER_summary!N$8</f>
        <v>140.02520956846024</v>
      </c>
      <c r="O6" s="152">
        <f>1000000*O8/SER_summary!O$8</f>
        <v>143.65343208427672</v>
      </c>
      <c r="P6" s="152">
        <f>1000000*P8/SER_summary!P$8</f>
        <v>148.86315038826757</v>
      </c>
      <c r="Q6" s="152">
        <f>1000000*Q8/SER_summary!Q$8</f>
        <v>154.43262209417995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36.828933490596356</v>
      </c>
      <c r="C8" s="62">
        <v>37.578190561831882</v>
      </c>
      <c r="D8" s="62">
        <v>39.88128675595464</v>
      </c>
      <c r="E8" s="62">
        <v>40.941415933531871</v>
      </c>
      <c r="F8" s="62">
        <v>42.639967307257677</v>
      </c>
      <c r="G8" s="62">
        <v>44.018162288972967</v>
      </c>
      <c r="H8" s="62">
        <v>45.960630395002447</v>
      </c>
      <c r="I8" s="62">
        <v>47.765352212866638</v>
      </c>
      <c r="J8" s="62">
        <v>49.528148474866015</v>
      </c>
      <c r="K8" s="62">
        <v>50.302658793832627</v>
      </c>
      <c r="L8" s="62">
        <v>53.072227739978146</v>
      </c>
      <c r="M8" s="62">
        <v>55.311804308614363</v>
      </c>
      <c r="N8" s="62">
        <v>57.549308269921184</v>
      </c>
      <c r="O8" s="62">
        <v>59.368551067872048</v>
      </c>
      <c r="P8" s="62">
        <v>61.944074028724295</v>
      </c>
      <c r="Q8" s="62">
        <v>64.476715078077618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9.8195270988993926</v>
      </c>
      <c r="D9" s="150">
        <v>11.464068922063261</v>
      </c>
      <c r="E9" s="150">
        <v>10.312711632797127</v>
      </c>
      <c r="F9" s="150">
        <v>11.04365965349791</v>
      </c>
      <c r="G9" s="150">
        <v>11.197722080614685</v>
      </c>
      <c r="H9" s="150">
        <v>13.406537028092735</v>
      </c>
      <c r="I9" s="150">
        <v>12.117433450661327</v>
      </c>
      <c r="J9" s="150">
        <v>12.80645591549729</v>
      </c>
      <c r="K9" s="150">
        <v>11.9722323995813</v>
      </c>
      <c r="L9" s="150">
        <v>16.176105974238261</v>
      </c>
      <c r="M9" s="150">
        <v>14.357010019297554</v>
      </c>
      <c r="N9" s="150">
        <v>15.043959876804086</v>
      </c>
      <c r="O9" s="150">
        <v>13.791475197532167</v>
      </c>
      <c r="P9" s="150">
        <v>18.751628935090505</v>
      </c>
      <c r="Q9" s="150">
        <v>16.889651068650885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9.0702700276638666</v>
      </c>
      <c r="D10" s="149">
        <f t="shared" ref="D10:Q10" si="0">C8+D9-D8</f>
        <v>9.1609727279405035</v>
      </c>
      <c r="E10" s="149">
        <f t="shared" si="0"/>
        <v>9.2525824552198941</v>
      </c>
      <c r="F10" s="149">
        <f t="shared" si="0"/>
        <v>9.3451082797721057</v>
      </c>
      <c r="G10" s="149">
        <f t="shared" si="0"/>
        <v>9.8195270988993926</v>
      </c>
      <c r="H10" s="149">
        <f t="shared" si="0"/>
        <v>11.464068922063255</v>
      </c>
      <c r="I10" s="149">
        <f t="shared" si="0"/>
        <v>10.312711632797139</v>
      </c>
      <c r="J10" s="149">
        <f t="shared" si="0"/>
        <v>11.043659653497912</v>
      </c>
      <c r="K10" s="149">
        <f t="shared" si="0"/>
        <v>11.197722080614689</v>
      </c>
      <c r="L10" s="149">
        <f t="shared" si="0"/>
        <v>13.406537028092743</v>
      </c>
      <c r="M10" s="149">
        <f t="shared" si="0"/>
        <v>12.117433450661345</v>
      </c>
      <c r="N10" s="149">
        <f t="shared" si="0"/>
        <v>12.806455915497267</v>
      </c>
      <c r="O10" s="149">
        <f t="shared" si="0"/>
        <v>11.972232399581301</v>
      </c>
      <c r="P10" s="149">
        <f t="shared" si="0"/>
        <v>16.176105974238261</v>
      </c>
      <c r="Q10" s="149">
        <f t="shared" si="0"/>
        <v>14.357010019297562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2441.7185525541759</v>
      </c>
      <c r="C12" s="146">
        <v>2456.6318904583554</v>
      </c>
      <c r="D12" s="146">
        <v>2471.4119927440665</v>
      </c>
      <c r="E12" s="146">
        <v>2483.6243878903315</v>
      </c>
      <c r="F12" s="146">
        <v>2500.6051812128871</v>
      </c>
      <c r="G12" s="146">
        <v>2514.5977647092263</v>
      </c>
      <c r="H12" s="146">
        <v>2528.7451549833595</v>
      </c>
      <c r="I12" s="146">
        <v>2544.9310299059935</v>
      </c>
      <c r="J12" s="146">
        <v>2555.381643305438</v>
      </c>
      <c r="K12" s="146">
        <v>2561.3743429136543</v>
      </c>
      <c r="L12" s="146">
        <v>2569.3020399345769</v>
      </c>
      <c r="M12" s="146">
        <v>2580.4737061782603</v>
      </c>
      <c r="N12" s="146">
        <v>2586.1573469057221</v>
      </c>
      <c r="O12" s="146">
        <v>2589.0280995376729</v>
      </c>
      <c r="P12" s="146">
        <v>2600.3320572337748</v>
      </c>
      <c r="Q12" s="146">
        <v>2607.1619601262892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40.824303509043794</v>
      </c>
      <c r="C14" s="143">
        <f>IF(C5=0,0,C5/C8)</f>
        <v>40.088178172090352</v>
      </c>
      <c r="D14" s="143">
        <f t="shared" ref="D14:Q14" si="1">IF(D5=0,0,D5/D8)</f>
        <v>38.795613324728578</v>
      </c>
      <c r="E14" s="143">
        <f t="shared" si="1"/>
        <v>37.327512053658495</v>
      </c>
      <c r="F14" s="143">
        <f t="shared" si="1"/>
        <v>35.711303325408991</v>
      </c>
      <c r="G14" s="143">
        <f t="shared" si="1"/>
        <v>34.573346741754712</v>
      </c>
      <c r="H14" s="143">
        <f t="shared" si="1"/>
        <v>33.476961995400515</v>
      </c>
      <c r="I14" s="143">
        <f t="shared" si="1"/>
        <v>32.595504294148448</v>
      </c>
      <c r="J14" s="143">
        <f t="shared" si="1"/>
        <v>31.613421056939153</v>
      </c>
      <c r="K14" s="143">
        <f t="shared" si="1"/>
        <v>30.528482704071944</v>
      </c>
      <c r="L14" s="143">
        <f t="shared" si="1"/>
        <v>29.103722314178238</v>
      </c>
      <c r="M14" s="143">
        <f t="shared" si="1"/>
        <v>27.891271944790912</v>
      </c>
      <c r="N14" s="143">
        <f t="shared" si="1"/>
        <v>26.604286704917957</v>
      </c>
      <c r="O14" s="143">
        <f t="shared" si="1"/>
        <v>25.51683344435757</v>
      </c>
      <c r="P14" s="143">
        <f t="shared" si="1"/>
        <v>24.108753877176547</v>
      </c>
      <c r="Q14" s="143">
        <f t="shared" si="1"/>
        <v>22.834255955049777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38.007237278580433</v>
      </c>
      <c r="D15" s="141">
        <v>36.179834154209011</v>
      </c>
      <c r="E15" s="141">
        <v>34.787402580863954</v>
      </c>
      <c r="F15" s="141">
        <v>34.046245364094418</v>
      </c>
      <c r="G15" s="141">
        <v>33.25135908779157</v>
      </c>
      <c r="H15" s="141">
        <v>32.188416792126333</v>
      </c>
      <c r="I15" s="141">
        <v>31.117638809706349</v>
      </c>
      <c r="J15" s="141">
        <v>30.048408206005035</v>
      </c>
      <c r="K15" s="141">
        <v>28.586908731373654</v>
      </c>
      <c r="L15" s="141">
        <v>27.229713509766036</v>
      </c>
      <c r="M15" s="141">
        <v>26.132399009509058</v>
      </c>
      <c r="N15" s="141">
        <v>24.80432939405118</v>
      </c>
      <c r="O15" s="141">
        <v>23.644189094797774</v>
      </c>
      <c r="P15" s="141">
        <v>22.343004882871018</v>
      </c>
      <c r="Q15" s="141">
        <v>20.96351744000885</v>
      </c>
    </row>
    <row r="16" spans="1:17" ht="12.95" customHeight="1" x14ac:dyDescent="0.25">
      <c r="A16" s="142" t="s">
        <v>141</v>
      </c>
      <c r="B16" s="141">
        <v>589.46716077208555</v>
      </c>
      <c r="C16" s="141">
        <v>594.39383767439267</v>
      </c>
      <c r="D16" s="141">
        <v>602.14026881889822</v>
      </c>
      <c r="E16" s="141">
        <v>611.28772353747422</v>
      </c>
      <c r="F16" s="141">
        <v>621.21060463932781</v>
      </c>
      <c r="G16" s="141">
        <v>630.14869333665945</v>
      </c>
      <c r="H16" s="141">
        <v>643.87411595932031</v>
      </c>
      <c r="I16" s="141">
        <v>653.37854928641843</v>
      </c>
      <c r="J16" s="141">
        <v>667.37384000035058</v>
      </c>
      <c r="K16" s="141">
        <v>682.05596027126899</v>
      </c>
      <c r="L16" s="141">
        <v>705.00587818986901</v>
      </c>
      <c r="M16" s="141">
        <v>723.25438171963935</v>
      </c>
      <c r="N16" s="141">
        <v>746.80111769845473</v>
      </c>
      <c r="O16" s="141">
        <v>766.15163778280908</v>
      </c>
      <c r="P16" s="141">
        <v>793.93680207076045</v>
      </c>
      <c r="Q16" s="141">
        <v>823.64065116895983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10239085</v>
      </c>
      <c r="C3" s="75">
        <v>10263414</v>
      </c>
      <c r="D3" s="75">
        <v>10309725</v>
      </c>
      <c r="E3" s="75">
        <v>10355844</v>
      </c>
      <c r="F3" s="75">
        <v>10396421</v>
      </c>
      <c r="G3" s="75">
        <v>10445852</v>
      </c>
      <c r="H3" s="75">
        <v>10511382</v>
      </c>
      <c r="I3" s="75">
        <v>10584534</v>
      </c>
      <c r="J3" s="75">
        <v>10666866</v>
      </c>
      <c r="K3" s="75">
        <v>10753080</v>
      </c>
      <c r="L3" s="75">
        <v>10839905</v>
      </c>
      <c r="M3" s="75">
        <v>11000638</v>
      </c>
      <c r="N3" s="75">
        <v>11075889</v>
      </c>
      <c r="O3" s="75">
        <v>11137974</v>
      </c>
      <c r="P3" s="75">
        <v>11180840</v>
      </c>
      <c r="Q3" s="75">
        <v>11237274</v>
      </c>
    </row>
    <row r="4" spans="1:17" ht="12" customHeight="1" x14ac:dyDescent="0.25">
      <c r="A4" s="77" t="s">
        <v>96</v>
      </c>
      <c r="B4" s="74">
        <v>310923.54003612284</v>
      </c>
      <c r="C4" s="74">
        <v>313448.1985966154</v>
      </c>
      <c r="D4" s="74">
        <v>319030.72408633825</v>
      </c>
      <c r="E4" s="74">
        <v>321499.34024934022</v>
      </c>
      <c r="F4" s="74">
        <v>333185.50411029189</v>
      </c>
      <c r="G4" s="74">
        <v>340163.37585182599</v>
      </c>
      <c r="H4" s="74">
        <v>348688.7695739888</v>
      </c>
      <c r="I4" s="74">
        <v>360713.76250470889</v>
      </c>
      <c r="J4" s="74">
        <v>363539.74577489373</v>
      </c>
      <c r="K4" s="74">
        <v>355347.92974162521</v>
      </c>
      <c r="L4" s="74">
        <v>365100.5</v>
      </c>
      <c r="M4" s="74">
        <v>371665.55557734164</v>
      </c>
      <c r="N4" s="74">
        <v>372538.9363174896</v>
      </c>
      <c r="O4" s="74">
        <v>373287.22027705889</v>
      </c>
      <c r="P4" s="74">
        <v>378329.93081547011</v>
      </c>
      <c r="Q4" s="74">
        <v>383645.25204939098</v>
      </c>
    </row>
    <row r="5" spans="1:17" ht="12" customHeight="1" x14ac:dyDescent="0.25">
      <c r="A5" s="77" t="s">
        <v>95</v>
      </c>
      <c r="B5" s="74">
        <v>198811.25183244815</v>
      </c>
      <c r="C5" s="74">
        <v>203773.90670211011</v>
      </c>
      <c r="D5" s="74">
        <v>208861.27502024756</v>
      </c>
      <c r="E5" s="74">
        <v>213280.91672339462</v>
      </c>
      <c r="F5" s="74">
        <v>220707.47633402675</v>
      </c>
      <c r="G5" s="74">
        <v>227352.11114137832</v>
      </c>
      <c r="H5" s="74">
        <v>233051.35469029567</v>
      </c>
      <c r="I5" s="74">
        <v>241115.58943301663</v>
      </c>
      <c r="J5" s="74">
        <v>246889.55101202091</v>
      </c>
      <c r="K5" s="74">
        <v>247299.56817533716</v>
      </c>
      <c r="L5" s="74">
        <v>252442.7</v>
      </c>
      <c r="M5" s="74">
        <v>258984.98492600481</v>
      </c>
      <c r="N5" s="74">
        <v>260927.29147990709</v>
      </c>
      <c r="O5" s="74">
        <v>262423.06004464708</v>
      </c>
      <c r="P5" s="74">
        <v>266856.45252984646</v>
      </c>
      <c r="Q5" s="74">
        <v>270461.58318719349</v>
      </c>
    </row>
    <row r="6" spans="1:17" ht="12" customHeight="1" x14ac:dyDescent="0.25">
      <c r="A6" s="80" t="s">
        <v>94</v>
      </c>
      <c r="B6" s="84">
        <v>3111599.9999999995</v>
      </c>
      <c r="C6" s="84">
        <v>3161599.9999999995</v>
      </c>
      <c r="D6" s="84">
        <v>3185500</v>
      </c>
      <c r="E6" s="84">
        <v>3206900</v>
      </c>
      <c r="F6" s="84">
        <v>3263000</v>
      </c>
      <c r="G6" s="84">
        <v>3326300</v>
      </c>
      <c r="H6" s="84">
        <v>3370300</v>
      </c>
      <c r="I6" s="84">
        <v>3436900</v>
      </c>
      <c r="J6" s="84">
        <v>3511000</v>
      </c>
      <c r="K6" s="84">
        <v>3548399.9999999995</v>
      </c>
      <c r="L6" s="84">
        <v>3596100</v>
      </c>
      <c r="M6" s="84">
        <v>3652700</v>
      </c>
      <c r="N6" s="84">
        <v>3680100.0000000005</v>
      </c>
      <c r="O6" s="84">
        <v>3683400</v>
      </c>
      <c r="P6" s="84">
        <v>3720800</v>
      </c>
      <c r="Q6" s="84">
        <v>3772700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333217.84772410593</v>
      </c>
      <c r="C8" s="75">
        <f t="shared" ref="C8:Q8" si="0">1000*C9/C26</f>
        <v>337178.82593452785</v>
      </c>
      <c r="D8" s="75">
        <f t="shared" si="0"/>
        <v>353240.27813149057</v>
      </c>
      <c r="E8" s="75">
        <f t="shared" si="0"/>
        <v>357203.67006320896</v>
      </c>
      <c r="F8" s="75">
        <f t="shared" si="0"/>
        <v>366080.61303795048</v>
      </c>
      <c r="G8" s="75">
        <f t="shared" si="0"/>
        <v>372552.59701448353</v>
      </c>
      <c r="H8" s="75">
        <f t="shared" si="0"/>
        <v>380700.7550559254</v>
      </c>
      <c r="I8" s="75">
        <f t="shared" si="0"/>
        <v>389894.25871649769</v>
      </c>
      <c r="J8" s="75">
        <f t="shared" si="0"/>
        <v>395805.33333333331</v>
      </c>
      <c r="K8" s="75">
        <f t="shared" si="0"/>
        <v>393341.40089288179</v>
      </c>
      <c r="L8" s="75">
        <f t="shared" si="0"/>
        <v>401488.68262861948</v>
      </c>
      <c r="M8" s="75">
        <f t="shared" si="0"/>
        <v>407873.49112845742</v>
      </c>
      <c r="N8" s="75">
        <f t="shared" si="0"/>
        <v>410992.48090597958</v>
      </c>
      <c r="O8" s="75">
        <f t="shared" si="0"/>
        <v>413276.24552013824</v>
      </c>
      <c r="P8" s="75">
        <f t="shared" si="0"/>
        <v>416114.2221373163</v>
      </c>
      <c r="Q8" s="75">
        <f t="shared" si="0"/>
        <v>417507.09276150749</v>
      </c>
    </row>
    <row r="9" spans="1:17" ht="12" customHeight="1" x14ac:dyDescent="0.25">
      <c r="A9" s="83" t="s">
        <v>92</v>
      </c>
      <c r="B9" s="82">
        <v>149948.03147584767</v>
      </c>
      <c r="C9" s="82">
        <v>151730.47167053752</v>
      </c>
      <c r="D9" s="82">
        <v>158958.12515917077</v>
      </c>
      <c r="E9" s="82">
        <v>160741.65152844402</v>
      </c>
      <c r="F9" s="82">
        <v>164736.2758670777</v>
      </c>
      <c r="G9" s="82">
        <v>167648.66865651758</v>
      </c>
      <c r="H9" s="82">
        <v>171315.33977516645</v>
      </c>
      <c r="I9" s="82">
        <v>175452.41642242396</v>
      </c>
      <c r="J9" s="82">
        <v>178112.4</v>
      </c>
      <c r="K9" s="82">
        <v>177003.63040179681</v>
      </c>
      <c r="L9" s="82">
        <v>180669.90718287876</v>
      </c>
      <c r="M9" s="82">
        <v>183543.07100780585</v>
      </c>
      <c r="N9" s="82">
        <v>184946.6164076908</v>
      </c>
      <c r="O9" s="82">
        <v>185974.31048406221</v>
      </c>
      <c r="P9" s="82">
        <v>187251.39996179234</v>
      </c>
      <c r="Q9" s="82">
        <v>187878.19174267835</v>
      </c>
    </row>
    <row r="10" spans="1:17" ht="12" customHeight="1" x14ac:dyDescent="0.25">
      <c r="A10" s="77" t="s">
        <v>21</v>
      </c>
      <c r="B10" s="81"/>
      <c r="C10" s="81">
        <f>1000*C11/C27</f>
        <v>12088.24278905863</v>
      </c>
      <c r="D10" s="81">
        <f t="shared" ref="D10:Q10" si="1">1000*D11/D27</f>
        <v>24285.326000243924</v>
      </c>
      <c r="E10" s="81">
        <f t="shared" si="1"/>
        <v>12579.008471510831</v>
      </c>
      <c r="F10" s="81">
        <f t="shared" si="1"/>
        <v>17589.227610429512</v>
      </c>
      <c r="G10" s="81">
        <f t="shared" si="1"/>
        <v>15400.779416483078</v>
      </c>
      <c r="H10" s="81">
        <f t="shared" si="1"/>
        <v>17234.806749112213</v>
      </c>
      <c r="I10" s="81">
        <f t="shared" si="1"/>
        <v>18478.887930228993</v>
      </c>
      <c r="J10" s="81">
        <f t="shared" si="1"/>
        <v>15420.690683091649</v>
      </c>
      <c r="K10" s="81">
        <f t="shared" si="1"/>
        <v>9653.7886178861772</v>
      </c>
      <c r="L10" s="81">
        <f t="shared" si="1"/>
        <v>17740.974440442129</v>
      </c>
      <c r="M10" s="81">
        <f t="shared" si="1"/>
        <v>16177.215393218923</v>
      </c>
      <c r="N10" s="81">
        <f t="shared" si="1"/>
        <v>13067.123707484507</v>
      </c>
      <c r="O10" s="81">
        <f t="shared" si="1"/>
        <v>12307.971465524013</v>
      </c>
      <c r="P10" s="81">
        <f t="shared" si="1"/>
        <v>12917.885044498515</v>
      </c>
      <c r="Q10" s="81">
        <f t="shared" si="1"/>
        <v>11541.997993394012</v>
      </c>
    </row>
    <row r="11" spans="1:17" ht="12" customHeight="1" x14ac:dyDescent="0.25">
      <c r="A11" s="80" t="s">
        <v>91</v>
      </c>
      <c r="B11" s="79"/>
      <c r="C11" s="79">
        <v>5439.7092550763828</v>
      </c>
      <c r="D11" s="79">
        <v>10928.396700109766</v>
      </c>
      <c r="E11" s="79">
        <v>5660.5538121798745</v>
      </c>
      <c r="F11" s="79">
        <v>7915.1524246932804</v>
      </c>
      <c r="G11" s="79">
        <v>6930.3507374173851</v>
      </c>
      <c r="H11" s="79">
        <v>7755.6630371004958</v>
      </c>
      <c r="I11" s="79">
        <v>8315.499568603047</v>
      </c>
      <c r="J11" s="79">
        <v>6939.3108073912426</v>
      </c>
      <c r="K11" s="79">
        <v>4344.2048780487794</v>
      </c>
      <c r="L11" s="79">
        <v>7983.4384981989588</v>
      </c>
      <c r="M11" s="79">
        <v>7279.7469269485155</v>
      </c>
      <c r="N11" s="79">
        <v>5880.2056683680285</v>
      </c>
      <c r="O11" s="79">
        <v>5538.5871594858054</v>
      </c>
      <c r="P11" s="79">
        <v>5813.0482700243319</v>
      </c>
      <c r="Q11" s="79">
        <v>5193.8990970273053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2513.12</v>
      </c>
      <c r="C13" s="234">
        <v>2720.79</v>
      </c>
      <c r="D13" s="234">
        <v>2528.59</v>
      </c>
      <c r="E13" s="234">
        <v>2685.9</v>
      </c>
      <c r="F13" s="234">
        <v>2783.37</v>
      </c>
      <c r="G13" s="234">
        <v>2657.3</v>
      </c>
      <c r="H13" s="234">
        <v>2589.83</v>
      </c>
      <c r="I13" s="234">
        <v>2435.44</v>
      </c>
      <c r="J13" s="234">
        <v>2699.96</v>
      </c>
      <c r="K13" s="234">
        <v>2690.22</v>
      </c>
      <c r="L13" s="234">
        <v>3190.26</v>
      </c>
      <c r="M13" s="234">
        <v>2380.5100000000002</v>
      </c>
      <c r="N13" s="234">
        <v>2771.38</v>
      </c>
      <c r="O13" s="234">
        <v>3022.16</v>
      </c>
      <c r="P13" s="234">
        <v>2314.58</v>
      </c>
      <c r="Q13" s="234">
        <v>2630.21</v>
      </c>
    </row>
    <row r="14" spans="1:17" ht="12" customHeight="1" x14ac:dyDescent="0.25">
      <c r="A14" s="77" t="s">
        <v>89</v>
      </c>
      <c r="B14" s="235">
        <v>2801.6377777777775</v>
      </c>
      <c r="C14" s="235">
        <v>2801.6377777777775</v>
      </c>
      <c r="D14" s="235">
        <v>2801.6377777777775</v>
      </c>
      <c r="E14" s="235">
        <v>2801.6377777777775</v>
      </c>
      <c r="F14" s="235">
        <v>2801.6377777777775</v>
      </c>
      <c r="G14" s="235">
        <v>2801.6377777777775</v>
      </c>
      <c r="H14" s="235">
        <v>2801.6377777777775</v>
      </c>
      <c r="I14" s="235">
        <v>2801.6377777777775</v>
      </c>
      <c r="J14" s="235">
        <v>2801.6377777777775</v>
      </c>
      <c r="K14" s="235">
        <v>2801.6377777777775</v>
      </c>
      <c r="L14" s="235">
        <v>2801.6377777777775</v>
      </c>
      <c r="M14" s="235">
        <v>2801.6377777777775</v>
      </c>
      <c r="N14" s="235">
        <v>2801.6377777777775</v>
      </c>
      <c r="O14" s="235">
        <v>2801.6377777777775</v>
      </c>
      <c r="P14" s="235">
        <v>2801.6377777777775</v>
      </c>
      <c r="Q14" s="235">
        <v>2801.6377777777775</v>
      </c>
    </row>
    <row r="15" spans="1:17" ht="12" customHeight="1" x14ac:dyDescent="0.25">
      <c r="A15" s="76" t="s">
        <v>88</v>
      </c>
      <c r="B15" s="236">
        <f>IF(B13=0,0,B13/B14)</f>
        <v>0.89701817270374395</v>
      </c>
      <c r="C15" s="236">
        <f t="shared" ref="C15:Q15" si="2">IF(C13=0,0,C13/C14)</f>
        <v>0.97114267289688505</v>
      </c>
      <c r="D15" s="236">
        <f t="shared" si="2"/>
        <v>0.90253994290641126</v>
      </c>
      <c r="E15" s="236">
        <f t="shared" si="2"/>
        <v>0.95868924287936352</v>
      </c>
      <c r="F15" s="236">
        <f t="shared" si="2"/>
        <v>0.99347960756287801</v>
      </c>
      <c r="G15" s="236">
        <f t="shared" si="2"/>
        <v>0.94848092821897045</v>
      </c>
      <c r="H15" s="236">
        <f t="shared" si="2"/>
        <v>0.92439858590649759</v>
      </c>
      <c r="I15" s="236">
        <f t="shared" si="2"/>
        <v>0.86929153344432675</v>
      </c>
      <c r="J15" s="236">
        <f t="shared" si="2"/>
        <v>0.96370773603059179</v>
      </c>
      <c r="K15" s="236">
        <f t="shared" si="2"/>
        <v>0.96023119810079349</v>
      </c>
      <c r="L15" s="236">
        <f t="shared" si="2"/>
        <v>1.1387125149813166</v>
      </c>
      <c r="M15" s="236">
        <f t="shared" si="2"/>
        <v>0.84968514448294941</v>
      </c>
      <c r="N15" s="236">
        <f t="shared" si="2"/>
        <v>0.98919996795525167</v>
      </c>
      <c r="O15" s="236">
        <f t="shared" si="2"/>
        <v>1.0787118962955795</v>
      </c>
      <c r="P15" s="236">
        <f t="shared" si="2"/>
        <v>0.82615248065219005</v>
      </c>
      <c r="Q15" s="236">
        <f t="shared" si="2"/>
        <v>0.93881158401791975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30366.340355229288</v>
      </c>
      <c r="C19" s="75">
        <f t="shared" si="3"/>
        <v>30540.344430870216</v>
      </c>
      <c r="D19" s="75">
        <f t="shared" si="3"/>
        <v>30944.639559865878</v>
      </c>
      <c r="E19" s="75">
        <f t="shared" si="3"/>
        <v>31045.208893581268</v>
      </c>
      <c r="F19" s="75">
        <f t="shared" si="3"/>
        <v>32048.096562296956</v>
      </c>
      <c r="G19" s="75">
        <f t="shared" si="3"/>
        <v>32564.445279506734</v>
      </c>
      <c r="H19" s="75">
        <f t="shared" si="3"/>
        <v>33172.495260279647</v>
      </c>
      <c r="I19" s="75">
        <f t="shared" si="3"/>
        <v>34079.323898880095</v>
      </c>
      <c r="J19" s="75">
        <f t="shared" si="3"/>
        <v>34081.214273704551</v>
      </c>
      <c r="K19" s="75">
        <f t="shared" si="3"/>
        <v>33046.153264146196</v>
      </c>
      <c r="L19" s="75">
        <f t="shared" si="3"/>
        <v>33681.153109736661</v>
      </c>
      <c r="M19" s="75">
        <f t="shared" si="3"/>
        <v>33785.818202302595</v>
      </c>
      <c r="N19" s="75">
        <f t="shared" si="3"/>
        <v>33635.127285718518</v>
      </c>
      <c r="O19" s="75">
        <f t="shared" si="3"/>
        <v>33514.822379461373</v>
      </c>
      <c r="P19" s="75">
        <f t="shared" si="3"/>
        <v>33837.344136529107</v>
      </c>
      <c r="Q19" s="75">
        <f t="shared" si="3"/>
        <v>34140.419825074212</v>
      </c>
    </row>
    <row r="20" spans="1:17" ht="12" customHeight="1" x14ac:dyDescent="0.25">
      <c r="A20" s="69" t="s">
        <v>85</v>
      </c>
      <c r="B20" s="74">
        <f t="shared" ref="B20:Q20" si="4">B5*1000000/B6</f>
        <v>63893.576241306138</v>
      </c>
      <c r="C20" s="74">
        <f t="shared" si="4"/>
        <v>64452.779194746377</v>
      </c>
      <c r="D20" s="74">
        <f t="shared" si="4"/>
        <v>65566.24549372078</v>
      </c>
      <c r="E20" s="74">
        <f t="shared" si="4"/>
        <v>66506.881013874648</v>
      </c>
      <c r="F20" s="74">
        <f t="shared" si="4"/>
        <v>67639.43497824909</v>
      </c>
      <c r="G20" s="74">
        <f t="shared" si="4"/>
        <v>68349.851529139982</v>
      </c>
      <c r="H20" s="74">
        <f t="shared" si="4"/>
        <v>69148.548998693193</v>
      </c>
      <c r="I20" s="74">
        <f t="shared" si="4"/>
        <v>70154.962155726564</v>
      </c>
      <c r="J20" s="74">
        <f t="shared" si="4"/>
        <v>70318.869556257734</v>
      </c>
      <c r="K20" s="74">
        <f t="shared" si="4"/>
        <v>69693.261237554165</v>
      </c>
      <c r="L20" s="74">
        <f t="shared" si="4"/>
        <v>70199.021161814191</v>
      </c>
      <c r="M20" s="74">
        <f t="shared" si="4"/>
        <v>70902.342082844145</v>
      </c>
      <c r="N20" s="74">
        <f t="shared" si="4"/>
        <v>70902.228602458374</v>
      </c>
      <c r="O20" s="74">
        <f t="shared" si="4"/>
        <v>71244.790151666137</v>
      </c>
      <c r="P20" s="74">
        <f t="shared" si="4"/>
        <v>71720.181823760067</v>
      </c>
      <c r="Q20" s="74">
        <f t="shared" si="4"/>
        <v>71689.130645742698</v>
      </c>
    </row>
    <row r="21" spans="1:17" ht="12" customHeight="1" x14ac:dyDescent="0.25">
      <c r="A21" s="69" t="s">
        <v>84</v>
      </c>
      <c r="B21" s="74">
        <f t="shared" ref="B21:Q21" si="5">B5*1000000/B3</f>
        <v>19416.896317634648</v>
      </c>
      <c r="C21" s="74">
        <f t="shared" si="5"/>
        <v>19854.398029945016</v>
      </c>
      <c r="D21" s="74">
        <f t="shared" si="5"/>
        <v>20258.665970260852</v>
      </c>
      <c r="E21" s="74">
        <f t="shared" si="5"/>
        <v>20595.223018364763</v>
      </c>
      <c r="F21" s="74">
        <f t="shared" si="5"/>
        <v>21229.178419576001</v>
      </c>
      <c r="G21" s="74">
        <f t="shared" si="5"/>
        <v>21764.822164949142</v>
      </c>
      <c r="H21" s="74">
        <f t="shared" si="5"/>
        <v>22171.333387968934</v>
      </c>
      <c r="I21" s="74">
        <f t="shared" si="5"/>
        <v>22779.991016422322</v>
      </c>
      <c r="J21" s="74">
        <f t="shared" si="5"/>
        <v>23145.462876539455</v>
      </c>
      <c r="K21" s="74">
        <f t="shared" si="5"/>
        <v>22998.021792392239</v>
      </c>
      <c r="L21" s="74">
        <f t="shared" si="5"/>
        <v>23288.276050389741</v>
      </c>
      <c r="M21" s="74">
        <f t="shared" si="5"/>
        <v>23542.724060732187</v>
      </c>
      <c r="N21" s="74">
        <f t="shared" si="5"/>
        <v>23558.135286468387</v>
      </c>
      <c r="O21" s="74">
        <f t="shared" si="5"/>
        <v>23561.112644422323</v>
      </c>
      <c r="P21" s="74">
        <f t="shared" si="5"/>
        <v>23867.299105420207</v>
      </c>
      <c r="Q21" s="74">
        <f t="shared" si="5"/>
        <v>24068.255627405142</v>
      </c>
    </row>
    <row r="22" spans="1:17" ht="12" customHeight="1" x14ac:dyDescent="0.25">
      <c r="A22" s="67" t="s">
        <v>83</v>
      </c>
      <c r="B22" s="73">
        <v>1.3304990097462812</v>
      </c>
      <c r="C22" s="73">
        <v>1.3246725043894094</v>
      </c>
      <c r="D22" s="73">
        <v>1.324589675880576</v>
      </c>
      <c r="E22" s="73">
        <v>1.3253611184504999</v>
      </c>
      <c r="F22" s="73">
        <v>1.3350042806858993</v>
      </c>
      <c r="G22" s="73">
        <v>1.3398050023394841</v>
      </c>
      <c r="H22" s="73">
        <v>1.3292626932778697</v>
      </c>
      <c r="I22" s="73">
        <v>1.325461230211229</v>
      </c>
      <c r="J22" s="73">
        <v>1.3327766104372276</v>
      </c>
      <c r="K22" s="73">
        <v>1.3582273064456754</v>
      </c>
      <c r="L22" s="73">
        <v>1.356788511819528</v>
      </c>
      <c r="M22" s="73">
        <v>1.3499224499949845</v>
      </c>
      <c r="N22" s="73">
        <v>1.3529952426103904</v>
      </c>
      <c r="O22" s="73">
        <v>1.3487482684917123</v>
      </c>
      <c r="P22" s="73">
        <v>1.3438984604857378</v>
      </c>
      <c r="Q22" s="73">
        <v>1.3286116713506091</v>
      </c>
    </row>
    <row r="23" spans="1:17" ht="12" customHeight="1" x14ac:dyDescent="0.25">
      <c r="A23" s="72" t="s">
        <v>82</v>
      </c>
      <c r="B23" s="71">
        <f t="shared" ref="B23:Q23" si="6">B6/B8</f>
        <v>9.338035226061205</v>
      </c>
      <c r="C23" s="71">
        <f t="shared" si="6"/>
        <v>9.3766267535847803</v>
      </c>
      <c r="D23" s="71">
        <f t="shared" si="6"/>
        <v>9.0179410367642898</v>
      </c>
      <c r="E23" s="71">
        <f t="shared" si="6"/>
        <v>8.9777912960203441</v>
      </c>
      <c r="F23" s="71">
        <f t="shared" si="6"/>
        <v>8.9133373464432406</v>
      </c>
      <c r="G23" s="71">
        <f t="shared" si="6"/>
        <v>8.9284037385751613</v>
      </c>
      <c r="H23" s="71">
        <f t="shared" si="6"/>
        <v>8.8528849896945925</v>
      </c>
      <c r="I23" s="71">
        <f t="shared" si="6"/>
        <v>8.814954114261683</v>
      </c>
      <c r="J23" s="71">
        <f t="shared" si="6"/>
        <v>8.8705222095710354</v>
      </c>
      <c r="K23" s="71">
        <f t="shared" si="6"/>
        <v>9.0211709012709065</v>
      </c>
      <c r="L23" s="71">
        <f t="shared" si="6"/>
        <v>8.9569149906186123</v>
      </c>
      <c r="M23" s="71">
        <f t="shared" si="6"/>
        <v>8.9554729087544533</v>
      </c>
      <c r="N23" s="71">
        <f t="shared" si="6"/>
        <v>8.9541784119449037</v>
      </c>
      <c r="O23" s="71">
        <f t="shared" si="6"/>
        <v>8.9126825940943526</v>
      </c>
      <c r="P23" s="71">
        <f t="shared" si="6"/>
        <v>8.9417756040363088</v>
      </c>
      <c r="Q23" s="71">
        <f t="shared" si="6"/>
        <v>9.0362536718749329</v>
      </c>
    </row>
    <row r="24" spans="1:17" ht="12" customHeight="1" x14ac:dyDescent="0.25">
      <c r="A24" s="69" t="s">
        <v>81</v>
      </c>
      <c r="B24" s="70">
        <f t="shared" ref="B24:Q24" si="7">B9*1000/B3</f>
        <v>14.644671030257847</v>
      </c>
      <c r="C24" s="70">
        <f t="shared" si="7"/>
        <v>14.783625767267845</v>
      </c>
      <c r="D24" s="70">
        <f t="shared" si="7"/>
        <v>15.418270143885582</v>
      </c>
      <c r="E24" s="70">
        <f t="shared" si="7"/>
        <v>15.521830140396478</v>
      </c>
      <c r="F24" s="70">
        <f t="shared" si="7"/>
        <v>15.845479503675131</v>
      </c>
      <c r="G24" s="70">
        <f t="shared" si="7"/>
        <v>16.049305375618722</v>
      </c>
      <c r="H24" s="70">
        <f t="shared" si="7"/>
        <v>16.298079527046628</v>
      </c>
      <c r="I24" s="70">
        <f t="shared" si="7"/>
        <v>16.576300517568743</v>
      </c>
      <c r="J24" s="70">
        <f t="shared" si="7"/>
        <v>16.697725461255441</v>
      </c>
      <c r="K24" s="70">
        <f t="shared" si="7"/>
        <v>16.460737798081741</v>
      </c>
      <c r="L24" s="70">
        <f t="shared" si="7"/>
        <v>16.66711167513726</v>
      </c>
      <c r="M24" s="70">
        <f t="shared" si="7"/>
        <v>16.68476601155368</v>
      </c>
      <c r="N24" s="70">
        <f t="shared" si="7"/>
        <v>16.698128376664915</v>
      </c>
      <c r="O24" s="70">
        <f t="shared" si="7"/>
        <v>16.697319502098157</v>
      </c>
      <c r="P24" s="70">
        <f t="shared" si="7"/>
        <v>16.747525227245212</v>
      </c>
      <c r="Q24" s="70">
        <f t="shared" si="7"/>
        <v>16.719196465502073</v>
      </c>
    </row>
    <row r="25" spans="1:17" ht="12" customHeight="1" x14ac:dyDescent="0.25">
      <c r="A25" s="69" t="s">
        <v>80</v>
      </c>
      <c r="B25" s="70">
        <f t="shared" ref="B25:Q25" si="8">B9*1000/B6</f>
        <v>48.190008830134879</v>
      </c>
      <c r="C25" s="70">
        <f t="shared" si="8"/>
        <v>47.991672466642697</v>
      </c>
      <c r="D25" s="70">
        <f t="shared" si="8"/>
        <v>49.900525870089709</v>
      </c>
      <c r="E25" s="70">
        <f t="shared" si="8"/>
        <v>50.123686902754692</v>
      </c>
      <c r="F25" s="70">
        <f t="shared" si="8"/>
        <v>50.486140320894179</v>
      </c>
      <c r="G25" s="70">
        <f t="shared" si="8"/>
        <v>50.400946594269179</v>
      </c>
      <c r="H25" s="70">
        <f t="shared" si="8"/>
        <v>50.830887391379534</v>
      </c>
      <c r="I25" s="70">
        <f t="shared" si="8"/>
        <v>51.049613437232381</v>
      </c>
      <c r="J25" s="70">
        <f t="shared" si="8"/>
        <v>50.7298205639419</v>
      </c>
      <c r="K25" s="70">
        <f t="shared" si="8"/>
        <v>49.882659903561276</v>
      </c>
      <c r="L25" s="70">
        <f t="shared" si="8"/>
        <v>50.240512550507148</v>
      </c>
      <c r="M25" s="70">
        <f t="shared" si="8"/>
        <v>50.248602679608467</v>
      </c>
      <c r="N25" s="70">
        <f t="shared" si="8"/>
        <v>50.255867070919479</v>
      </c>
      <c r="O25" s="70">
        <f t="shared" si="8"/>
        <v>50.48984918392307</v>
      </c>
      <c r="P25" s="70">
        <f t="shared" si="8"/>
        <v>50.325575134861417</v>
      </c>
      <c r="Q25" s="70">
        <f t="shared" si="8"/>
        <v>49.799398770821519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450.00000000000006</v>
      </c>
      <c r="E26" s="68">
        <v>449.99999999999994</v>
      </c>
      <c r="F26" s="68">
        <v>450</v>
      </c>
      <c r="G26" s="68">
        <v>449.99999999999994</v>
      </c>
      <c r="H26" s="68">
        <v>450.00000000000006</v>
      </c>
      <c r="I26" s="68">
        <v>450</v>
      </c>
      <c r="J26" s="68">
        <v>450</v>
      </c>
      <c r="K26" s="68">
        <v>450</v>
      </c>
      <c r="L26" s="68">
        <v>450</v>
      </c>
      <c r="M26" s="68">
        <v>450.00000000000006</v>
      </c>
      <c r="N26" s="68">
        <v>449.99999999999994</v>
      </c>
      <c r="O26" s="68">
        <v>450.00000000000006</v>
      </c>
      <c r="P26" s="68">
        <v>450.00000000000006</v>
      </c>
      <c r="Q26" s="68">
        <v>449.99999999999994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450.00000000000006</v>
      </c>
      <c r="E27" s="65">
        <v>450.00000000000006</v>
      </c>
      <c r="F27" s="65">
        <v>450</v>
      </c>
      <c r="G27" s="65">
        <v>450</v>
      </c>
      <c r="H27" s="65">
        <v>450</v>
      </c>
      <c r="I27" s="65">
        <v>450</v>
      </c>
      <c r="J27" s="65">
        <v>450.00000000000006</v>
      </c>
      <c r="K27" s="65">
        <v>450</v>
      </c>
      <c r="L27" s="65">
        <v>450.00000000000006</v>
      </c>
      <c r="M27" s="65">
        <v>450</v>
      </c>
      <c r="N27" s="65">
        <v>450.00000000000006</v>
      </c>
      <c r="O27" s="65">
        <v>450</v>
      </c>
      <c r="P27" s="65">
        <v>450.00000000000006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3509.9852122903326</v>
      </c>
      <c r="C39" s="55">
        <f t="shared" ref="C39:Q39" si="10">SUM(C40:C41,C44:C45,C51:C52)</f>
        <v>3683.9610917163873</v>
      </c>
      <c r="D39" s="55">
        <f t="shared" si="10"/>
        <v>3821.8136453875618</v>
      </c>
      <c r="E39" s="55">
        <f t="shared" si="10"/>
        <v>4029.2792917982883</v>
      </c>
      <c r="F39" s="55">
        <f t="shared" si="10"/>
        <v>4177.2465087909259</v>
      </c>
      <c r="G39" s="55">
        <f t="shared" si="10"/>
        <v>4180.635346804117</v>
      </c>
      <c r="H39" s="55">
        <f t="shared" si="10"/>
        <v>4315.4222757899324</v>
      </c>
      <c r="I39" s="55">
        <f t="shared" si="10"/>
        <v>3915.0337381995309</v>
      </c>
      <c r="J39" s="55">
        <f t="shared" si="10"/>
        <v>4720.762204155275</v>
      </c>
      <c r="K39" s="55">
        <f t="shared" si="10"/>
        <v>4601.1869368526877</v>
      </c>
      <c r="L39" s="55">
        <f t="shared" si="10"/>
        <v>5026.8426621379749</v>
      </c>
      <c r="M39" s="55">
        <f t="shared" si="10"/>
        <v>4448.7799742107454</v>
      </c>
      <c r="N39" s="55">
        <f t="shared" si="10"/>
        <v>4539.4147078698006</v>
      </c>
      <c r="O39" s="55">
        <f t="shared" si="10"/>
        <v>4903.5143722767334</v>
      </c>
      <c r="P39" s="55">
        <f t="shared" si="10"/>
        <v>4224.0413075488195</v>
      </c>
      <c r="Q39" s="55">
        <f t="shared" si="10"/>
        <v>4556.0458885079142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863.40270320274635</v>
      </c>
      <c r="C41" s="50">
        <f t="shared" ref="C41:Q41" si="11">SUM(C42:C43)</f>
        <v>884.6563900000001</v>
      </c>
      <c r="D41" s="50">
        <f t="shared" si="11"/>
        <v>1137.9020499999999</v>
      </c>
      <c r="E41" s="50">
        <f t="shared" si="11"/>
        <v>1287.8201300000007</v>
      </c>
      <c r="F41" s="50">
        <f t="shared" si="11"/>
        <v>1276.6524199999999</v>
      </c>
      <c r="G41" s="50">
        <f t="shared" si="11"/>
        <v>1269.1464271186753</v>
      </c>
      <c r="H41" s="50">
        <f t="shared" si="11"/>
        <v>1093.6321599999999</v>
      </c>
      <c r="I41" s="50">
        <f t="shared" si="11"/>
        <v>931.2361999999996</v>
      </c>
      <c r="J41" s="50">
        <f t="shared" si="11"/>
        <v>1156.8959799999998</v>
      </c>
      <c r="K41" s="50">
        <f t="shared" si="11"/>
        <v>954.40772999999979</v>
      </c>
      <c r="L41" s="50">
        <f t="shared" si="11"/>
        <v>1087.0148200090593</v>
      </c>
      <c r="M41" s="50">
        <f t="shared" si="11"/>
        <v>896.00574031303813</v>
      </c>
      <c r="N41" s="50">
        <f t="shared" si="11"/>
        <v>868.42330058519883</v>
      </c>
      <c r="O41" s="50">
        <f t="shared" si="11"/>
        <v>944.63142897247246</v>
      </c>
      <c r="P41" s="50">
        <f t="shared" si="11"/>
        <v>756.83131290041842</v>
      </c>
      <c r="Q41" s="50">
        <f t="shared" si="11"/>
        <v>884.82814531756128</v>
      </c>
    </row>
    <row r="42" spans="1:17" ht="12" customHeight="1" x14ac:dyDescent="0.25">
      <c r="A42" s="52" t="s">
        <v>66</v>
      </c>
      <c r="B42" s="50">
        <v>75.80996083370519</v>
      </c>
      <c r="C42" s="50">
        <v>74.682149999999979</v>
      </c>
      <c r="D42" s="50">
        <v>59.298549999999992</v>
      </c>
      <c r="E42" s="50">
        <v>47.22102000000001</v>
      </c>
      <c r="F42" s="50">
        <v>48.30115</v>
      </c>
      <c r="G42" s="50">
        <v>42.848876695681625</v>
      </c>
      <c r="H42" s="50">
        <v>35.188349999999993</v>
      </c>
      <c r="I42" s="50">
        <v>39.599189999999993</v>
      </c>
      <c r="J42" s="50">
        <v>61.499669999999988</v>
      </c>
      <c r="K42" s="50">
        <v>72.516620000000003</v>
      </c>
      <c r="L42" s="50">
        <v>99.980924481995942</v>
      </c>
      <c r="M42" s="50">
        <v>63.723922397458885</v>
      </c>
      <c r="N42" s="50">
        <v>47.243897115690793</v>
      </c>
      <c r="O42" s="50">
        <v>45.04634372895535</v>
      </c>
      <c r="P42" s="50">
        <v>51.638533580217313</v>
      </c>
      <c r="Q42" s="50">
        <v>48.342465123429612</v>
      </c>
    </row>
    <row r="43" spans="1:17" ht="12" customHeight="1" x14ac:dyDescent="0.25">
      <c r="A43" s="52" t="s">
        <v>65</v>
      </c>
      <c r="B43" s="50">
        <v>787.59274236904116</v>
      </c>
      <c r="C43" s="50">
        <v>809.97424000000012</v>
      </c>
      <c r="D43" s="50">
        <v>1078.6034999999999</v>
      </c>
      <c r="E43" s="50">
        <v>1240.5991100000008</v>
      </c>
      <c r="F43" s="50">
        <v>1228.3512699999999</v>
      </c>
      <c r="G43" s="50">
        <v>1226.2975504229937</v>
      </c>
      <c r="H43" s="50">
        <v>1058.44381</v>
      </c>
      <c r="I43" s="50">
        <v>891.63700999999958</v>
      </c>
      <c r="J43" s="50">
        <v>1095.3963099999999</v>
      </c>
      <c r="K43" s="50">
        <v>881.8911099999998</v>
      </c>
      <c r="L43" s="50">
        <v>987.03389552706346</v>
      </c>
      <c r="M43" s="50">
        <v>832.28181791557927</v>
      </c>
      <c r="N43" s="50">
        <v>821.17940346950809</v>
      </c>
      <c r="O43" s="50">
        <v>899.58508524351714</v>
      </c>
      <c r="P43" s="50">
        <v>705.19277932020111</v>
      </c>
      <c r="Q43" s="50">
        <v>836.48568019413165</v>
      </c>
    </row>
    <row r="44" spans="1:17" ht="12" customHeight="1" x14ac:dyDescent="0.25">
      <c r="A44" s="51" t="s">
        <v>41</v>
      </c>
      <c r="B44" s="50">
        <v>1545.3112301856236</v>
      </c>
      <c r="C44" s="50">
        <v>1647.6634099999999</v>
      </c>
      <c r="D44" s="50">
        <v>1613.8140099999998</v>
      </c>
      <c r="E44" s="50">
        <v>1668.414</v>
      </c>
      <c r="F44" s="50">
        <v>1767.9175500000001</v>
      </c>
      <c r="G44" s="50">
        <v>1770.8900744464452</v>
      </c>
      <c r="H44" s="50">
        <v>1690.15751</v>
      </c>
      <c r="I44" s="50">
        <v>1365.4070599999995</v>
      </c>
      <c r="J44" s="50">
        <v>1695.4831099999997</v>
      </c>
      <c r="K44" s="50">
        <v>1723.1127299999998</v>
      </c>
      <c r="L44" s="50">
        <v>1945.443077300348</v>
      </c>
      <c r="M44" s="50">
        <v>1588.9923414606517</v>
      </c>
      <c r="N44" s="50">
        <v>1700.1070251117874</v>
      </c>
      <c r="O44" s="50">
        <v>1937.0602449556388</v>
      </c>
      <c r="P44" s="50">
        <v>1513.2010549495383</v>
      </c>
      <c r="Q44" s="50">
        <v>1687.4270339410798</v>
      </c>
    </row>
    <row r="45" spans="1:17" ht="12" customHeight="1" x14ac:dyDescent="0.25">
      <c r="A45" s="51" t="s">
        <v>64</v>
      </c>
      <c r="B45" s="50">
        <f>SUM(B46:B50)</f>
        <v>1.2181159613536994</v>
      </c>
      <c r="C45" s="50">
        <f t="shared" ref="C45:Q45" si="12">SUM(C46:C50)</f>
        <v>4.0857000000000001</v>
      </c>
      <c r="D45" s="50">
        <f t="shared" si="12"/>
        <v>3.4000000000000004</v>
      </c>
      <c r="E45" s="50">
        <f t="shared" si="12"/>
        <v>3.1624699999999999</v>
      </c>
      <c r="F45" s="50">
        <f t="shared" si="12"/>
        <v>5.07423</v>
      </c>
      <c r="G45" s="50">
        <f t="shared" si="12"/>
        <v>6.2099835483033869</v>
      </c>
      <c r="H45" s="50">
        <f t="shared" si="12"/>
        <v>6.4035099999999998</v>
      </c>
      <c r="I45" s="50">
        <f t="shared" si="12"/>
        <v>8.0278299999999998</v>
      </c>
      <c r="J45" s="50">
        <f t="shared" si="12"/>
        <v>6.4865299999999992</v>
      </c>
      <c r="K45" s="50">
        <f t="shared" si="12"/>
        <v>7.9746200000000007</v>
      </c>
      <c r="L45" s="50">
        <f t="shared" si="12"/>
        <v>10.39242677655203</v>
      </c>
      <c r="M45" s="50">
        <f t="shared" si="12"/>
        <v>13.043786322945207</v>
      </c>
      <c r="N45" s="50">
        <f t="shared" si="12"/>
        <v>39.142958031348527</v>
      </c>
      <c r="O45" s="50">
        <f t="shared" si="12"/>
        <v>42.085506382717611</v>
      </c>
      <c r="P45" s="50">
        <f t="shared" si="12"/>
        <v>44.783316570117599</v>
      </c>
      <c r="Q45" s="50">
        <f t="shared" si="12"/>
        <v>48.391415065603098</v>
      </c>
    </row>
    <row r="46" spans="1:17" ht="12" customHeight="1" x14ac:dyDescent="0.25">
      <c r="A46" s="52" t="s">
        <v>34</v>
      </c>
      <c r="B46" s="50">
        <v>0</v>
      </c>
      <c r="C46" s="50">
        <v>0</v>
      </c>
      <c r="D46" s="50">
        <v>0</v>
      </c>
      <c r="E46" s="50">
        <v>0</v>
      </c>
      <c r="F46" s="50">
        <v>4.09701</v>
      </c>
      <c r="G46" s="50">
        <v>5.1829637587739965</v>
      </c>
      <c r="H46" s="50">
        <v>5.1039699999999995</v>
      </c>
      <c r="I46" s="50">
        <v>5.3001499999999995</v>
      </c>
      <c r="J46" s="50">
        <v>2.9438</v>
      </c>
      <c r="K46" s="50">
        <v>2.1003799999999995</v>
      </c>
      <c r="L46" s="50">
        <v>4.3496275746934554</v>
      </c>
      <c r="M46" s="50">
        <v>4.9467301227213856</v>
      </c>
      <c r="N46" s="50">
        <v>19.502860253376685</v>
      </c>
      <c r="O46" s="50">
        <v>20.040746020464173</v>
      </c>
      <c r="P46" s="50">
        <v>18.321723311843144</v>
      </c>
      <c r="Q46" s="50">
        <v>17.772017530540207</v>
      </c>
    </row>
    <row r="47" spans="1:17" ht="12" customHeight="1" x14ac:dyDescent="0.25">
      <c r="A47" s="52" t="s">
        <v>63</v>
      </c>
      <c r="B47" s="50">
        <v>0.66876975498472635</v>
      </c>
      <c r="C47" s="50">
        <v>3.9</v>
      </c>
      <c r="D47" s="50">
        <v>3.2</v>
      </c>
      <c r="E47" s="50">
        <v>2.8624700000000001</v>
      </c>
      <c r="F47" s="50">
        <v>0.66566999999999987</v>
      </c>
      <c r="G47" s="50">
        <v>0.71652170472751131</v>
      </c>
      <c r="H47" s="50">
        <v>0.89953000000000016</v>
      </c>
      <c r="I47" s="50">
        <v>1.7274399999999996</v>
      </c>
      <c r="J47" s="50">
        <v>2.0109299999999992</v>
      </c>
      <c r="K47" s="50">
        <v>3.6775600000000015</v>
      </c>
      <c r="L47" s="50">
        <v>4.1081481086979803</v>
      </c>
      <c r="M47" s="50">
        <v>6.9505942751551402</v>
      </c>
      <c r="N47" s="50">
        <v>18.564701668500405</v>
      </c>
      <c r="O47" s="50">
        <v>20.92222889305587</v>
      </c>
      <c r="P47" s="50">
        <v>25.294067162255807</v>
      </c>
      <c r="Q47" s="50">
        <v>28.899777434283205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0.50011999999999979</v>
      </c>
      <c r="J48" s="50">
        <v>0.80996999999999975</v>
      </c>
      <c r="K48" s="50">
        <v>0.69640999999999997</v>
      </c>
      <c r="L48" s="50">
        <v>1.0509212756388544</v>
      </c>
      <c r="M48" s="50">
        <v>7.1658380595395463E-2</v>
      </c>
      <c r="N48" s="50">
        <v>0.26287999292003184</v>
      </c>
      <c r="O48" s="50">
        <v>0.35825437630212653</v>
      </c>
      <c r="P48" s="50">
        <v>0.35545256327112829</v>
      </c>
      <c r="Q48" s="50">
        <v>0.85979034798801912</v>
      </c>
    </row>
    <row r="49" spans="1:17" ht="12" customHeight="1" x14ac:dyDescent="0.25">
      <c r="A49" s="52" t="s">
        <v>33</v>
      </c>
      <c r="B49" s="50">
        <v>0.54934620636897313</v>
      </c>
      <c r="C49" s="50">
        <v>0.18570000000000003</v>
      </c>
      <c r="D49" s="50">
        <v>0.2</v>
      </c>
      <c r="E49" s="50">
        <v>0.3</v>
      </c>
      <c r="F49" s="50">
        <v>0.31154999999999999</v>
      </c>
      <c r="G49" s="50">
        <v>0.31049808480187924</v>
      </c>
      <c r="H49" s="50">
        <v>0.40000999999999987</v>
      </c>
      <c r="I49" s="50">
        <v>0.50012000000000001</v>
      </c>
      <c r="J49" s="50">
        <v>0.72182999999999975</v>
      </c>
      <c r="K49" s="50">
        <v>1.5002699999999998</v>
      </c>
      <c r="L49" s="50">
        <v>0.88372981752174007</v>
      </c>
      <c r="M49" s="50">
        <v>1.0748035444732851</v>
      </c>
      <c r="N49" s="50">
        <v>0.81251611655140432</v>
      </c>
      <c r="O49" s="50">
        <v>0.7642770928954441</v>
      </c>
      <c r="P49" s="50">
        <v>0.8120735327475167</v>
      </c>
      <c r="Q49" s="50">
        <v>0.85982975279166973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47.960358699988809</v>
      </c>
      <c r="C51" s="50">
        <v>47.804020000000001</v>
      </c>
      <c r="D51" s="50">
        <v>47.114230000000013</v>
      </c>
      <c r="E51" s="50">
        <v>46.200560000000003</v>
      </c>
      <c r="F51" s="50">
        <v>102.01891999999999</v>
      </c>
      <c r="G51" s="50">
        <v>42.347417582313689</v>
      </c>
      <c r="H51" s="50">
        <v>50.900190000000009</v>
      </c>
      <c r="I51" s="50">
        <v>50.209539999999983</v>
      </c>
      <c r="J51" s="50">
        <v>71.000329999999991</v>
      </c>
      <c r="K51" s="50">
        <v>69.311200000000014</v>
      </c>
      <c r="L51" s="50">
        <v>76.908248614567583</v>
      </c>
      <c r="M51" s="50">
        <v>89.232934545673999</v>
      </c>
      <c r="N51" s="50">
        <v>44.75973977959152</v>
      </c>
      <c r="O51" s="50">
        <v>66.20789094253432</v>
      </c>
      <c r="P51" s="50">
        <v>68.190562665809622</v>
      </c>
      <c r="Q51" s="50">
        <v>66.255965987118046</v>
      </c>
    </row>
    <row r="52" spans="1:17" ht="12" customHeight="1" x14ac:dyDescent="0.25">
      <c r="A52" s="49" t="s">
        <v>30</v>
      </c>
      <c r="B52" s="48">
        <v>1052.0928042406204</v>
      </c>
      <c r="C52" s="48">
        <v>1099.7515717163867</v>
      </c>
      <c r="D52" s="48">
        <v>1019.5833553875619</v>
      </c>
      <c r="E52" s="48">
        <v>1023.6821317982873</v>
      </c>
      <c r="F52" s="48">
        <v>1025.5833887909253</v>
      </c>
      <c r="G52" s="48">
        <v>1092.0414441083799</v>
      </c>
      <c r="H52" s="48">
        <v>1474.3289057899322</v>
      </c>
      <c r="I52" s="48">
        <v>1560.1531081995322</v>
      </c>
      <c r="J52" s="48">
        <v>1790.8962541552758</v>
      </c>
      <c r="K52" s="48">
        <v>1846.3806568526879</v>
      </c>
      <c r="L52" s="48">
        <v>1907.0840894374476</v>
      </c>
      <c r="M52" s="48">
        <v>1861.5051715684365</v>
      </c>
      <c r="N52" s="48">
        <v>1886.9816843618744</v>
      </c>
      <c r="O52" s="48">
        <v>1913.5293010233695</v>
      </c>
      <c r="P52" s="48">
        <v>1841.0350604629352</v>
      </c>
      <c r="Q52" s="48">
        <v>1869.1433281965517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3509.985212290333</v>
      </c>
      <c r="C54" s="26">
        <f t="shared" ref="C54:Q54" si="14">SUM(C55,C60)</f>
        <v>3683.9610917163864</v>
      </c>
      <c r="D54" s="26">
        <f t="shared" si="14"/>
        <v>3821.8136453875613</v>
      </c>
      <c r="E54" s="26">
        <f t="shared" si="14"/>
        <v>4029.2792917982879</v>
      </c>
      <c r="F54" s="26">
        <f t="shared" si="14"/>
        <v>4177.2465087909241</v>
      </c>
      <c r="G54" s="26">
        <f t="shared" si="14"/>
        <v>4180.6353468041189</v>
      </c>
      <c r="H54" s="26">
        <f t="shared" si="14"/>
        <v>4315.4222757899315</v>
      </c>
      <c r="I54" s="26">
        <f t="shared" si="14"/>
        <v>3915.0337381995305</v>
      </c>
      <c r="J54" s="26">
        <f t="shared" si="14"/>
        <v>4720.762204155275</v>
      </c>
      <c r="K54" s="26">
        <f t="shared" si="14"/>
        <v>4601.1869368526877</v>
      </c>
      <c r="L54" s="26">
        <f t="shared" si="14"/>
        <v>5026.842662137974</v>
      </c>
      <c r="M54" s="26">
        <f t="shared" si="14"/>
        <v>4448.7799742107454</v>
      </c>
      <c r="N54" s="26">
        <f t="shared" si="14"/>
        <v>4539.4147078698006</v>
      </c>
      <c r="O54" s="26">
        <f t="shared" si="14"/>
        <v>4903.5143722767325</v>
      </c>
      <c r="P54" s="26">
        <f t="shared" si="14"/>
        <v>4224.0413075488195</v>
      </c>
      <c r="Q54" s="26">
        <f t="shared" si="14"/>
        <v>4556.0458885079133</v>
      </c>
    </row>
    <row r="55" spans="1:17" ht="12" customHeight="1" x14ac:dyDescent="0.25">
      <c r="A55" s="25" t="s">
        <v>48</v>
      </c>
      <c r="B55" s="24">
        <f t="shared" ref="B55" si="15">SUM(B56:B59)</f>
        <v>2781.7634410380178</v>
      </c>
      <c r="C55" s="24">
        <f t="shared" ref="C55:Q55" si="16">SUM(C56:C59)</f>
        <v>2937.8005597764936</v>
      </c>
      <c r="D55" s="24">
        <f t="shared" si="16"/>
        <v>3044.076674694692</v>
      </c>
      <c r="E55" s="24">
        <f t="shared" si="16"/>
        <v>3238.7628356795631</v>
      </c>
      <c r="F55" s="24">
        <f t="shared" si="16"/>
        <v>3362.3032605408257</v>
      </c>
      <c r="G55" s="24">
        <f t="shared" si="16"/>
        <v>3333.9483286710324</v>
      </c>
      <c r="H55" s="24">
        <f t="shared" si="16"/>
        <v>3426.5756445966304</v>
      </c>
      <c r="I55" s="24">
        <f t="shared" si="16"/>
        <v>2986.8905072096709</v>
      </c>
      <c r="J55" s="24">
        <f t="shared" si="16"/>
        <v>3764.0699203418835</v>
      </c>
      <c r="K55" s="24">
        <f t="shared" si="16"/>
        <v>3635.7417819280154</v>
      </c>
      <c r="L55" s="24">
        <f t="shared" si="16"/>
        <v>4041.0340719026644</v>
      </c>
      <c r="M55" s="24">
        <f t="shared" si="16"/>
        <v>3449.629364206246</v>
      </c>
      <c r="N55" s="24">
        <f t="shared" si="16"/>
        <v>3534.9999760515229</v>
      </c>
      <c r="O55" s="24">
        <f t="shared" si="16"/>
        <v>3896.9232726476307</v>
      </c>
      <c r="P55" s="24">
        <f t="shared" si="16"/>
        <v>3216.9091331575264</v>
      </c>
      <c r="Q55" s="24">
        <f t="shared" si="16"/>
        <v>3552.6903902671347</v>
      </c>
    </row>
    <row r="56" spans="1:17" ht="12" customHeight="1" x14ac:dyDescent="0.25">
      <c r="A56" s="23" t="s">
        <v>44</v>
      </c>
      <c r="B56" s="22">
        <v>2113.2162168591267</v>
      </c>
      <c r="C56" s="22">
        <v>2259.384021365021</v>
      </c>
      <c r="D56" s="22">
        <v>2336.5565113891189</v>
      </c>
      <c r="E56" s="22">
        <v>2523.3229612039199</v>
      </c>
      <c r="F56" s="22">
        <v>2630.1829480330689</v>
      </c>
      <c r="G56" s="22">
        <v>2586.4269920671818</v>
      </c>
      <c r="H56" s="22">
        <v>2671.289680630101</v>
      </c>
      <c r="I56" s="22">
        <v>2214.9861798589723</v>
      </c>
      <c r="J56" s="22">
        <v>2973.0217787931683</v>
      </c>
      <c r="K56" s="22">
        <v>2847.3348732409181</v>
      </c>
      <c r="L56" s="22">
        <v>3220.1458513948478</v>
      </c>
      <c r="M56" s="22">
        <v>2624.5808415343436</v>
      </c>
      <c r="N56" s="22">
        <v>2703.2963341247173</v>
      </c>
      <c r="O56" s="22">
        <v>3056.7718543625806</v>
      </c>
      <c r="P56" s="22">
        <v>2363.7804527181611</v>
      </c>
      <c r="Q56" s="22">
        <v>2689.1166707664556</v>
      </c>
    </row>
    <row r="57" spans="1:17" ht="12" customHeight="1" x14ac:dyDescent="0.25">
      <c r="A57" s="23" t="s">
        <v>43</v>
      </c>
      <c r="B57" s="30">
        <v>12.543382511520964</v>
      </c>
      <c r="C57" s="30">
        <v>16.210522914473003</v>
      </c>
      <c r="D57" s="30">
        <v>22.196932886444795</v>
      </c>
      <c r="E57" s="30">
        <v>26.477882373860396</v>
      </c>
      <c r="F57" s="30">
        <v>32.414091655726423</v>
      </c>
      <c r="G57" s="30">
        <v>39.244893031966178</v>
      </c>
      <c r="H57" s="30">
        <v>46.772853067282696</v>
      </c>
      <c r="I57" s="30">
        <v>56.226258668507896</v>
      </c>
      <c r="J57" s="30">
        <v>63.390513076030842</v>
      </c>
      <c r="K57" s="30">
        <v>70.601991594967615</v>
      </c>
      <c r="L57" s="30">
        <v>78.913639031871313</v>
      </c>
      <c r="M57" s="30">
        <v>80.13819183462553</v>
      </c>
      <c r="N57" s="30">
        <v>79.565977578562737</v>
      </c>
      <c r="O57" s="30">
        <v>79.229545699077079</v>
      </c>
      <c r="P57" s="30">
        <v>80.524052293257228</v>
      </c>
      <c r="Q57" s="30">
        <v>80.269413000578083</v>
      </c>
    </row>
    <row r="58" spans="1:17" ht="12" customHeight="1" x14ac:dyDescent="0.25">
      <c r="A58" s="23" t="s">
        <v>47</v>
      </c>
      <c r="B58" s="22">
        <v>336.85096648831183</v>
      </c>
      <c r="C58" s="22">
        <v>339.55964713484281</v>
      </c>
      <c r="D58" s="22">
        <v>353.90173253297883</v>
      </c>
      <c r="E58" s="22">
        <v>357.57104631170472</v>
      </c>
      <c r="F58" s="22">
        <v>360.30580856225384</v>
      </c>
      <c r="G58" s="22">
        <v>366.55424093468741</v>
      </c>
      <c r="H58" s="22">
        <v>366.7174164013465</v>
      </c>
      <c r="I58" s="22">
        <v>369.26139714479132</v>
      </c>
      <c r="J58" s="22">
        <v>373.19728593509336</v>
      </c>
      <c r="K58" s="22">
        <v>363.57426861122104</v>
      </c>
      <c r="L58" s="22">
        <v>371.5416098531324</v>
      </c>
      <c r="M58" s="22">
        <v>378.84993310209251</v>
      </c>
      <c r="N58" s="22">
        <v>386.13668768009404</v>
      </c>
      <c r="O58" s="22">
        <v>391.50771935672714</v>
      </c>
      <c r="P58" s="22">
        <v>395.99003262135989</v>
      </c>
      <c r="Q58" s="22">
        <v>402.01370935263054</v>
      </c>
    </row>
    <row r="59" spans="1:17" ht="12" customHeight="1" x14ac:dyDescent="0.25">
      <c r="A59" s="21" t="s">
        <v>46</v>
      </c>
      <c r="B59" s="20">
        <v>319.15287517905819</v>
      </c>
      <c r="C59" s="20">
        <v>322.64636836215703</v>
      </c>
      <c r="D59" s="20">
        <v>331.42149788614972</v>
      </c>
      <c r="E59" s="20">
        <v>331.39094579007826</v>
      </c>
      <c r="F59" s="20">
        <v>339.40041228977691</v>
      </c>
      <c r="G59" s="20">
        <v>341.72220263719697</v>
      </c>
      <c r="H59" s="20">
        <v>341.79569449790051</v>
      </c>
      <c r="I59" s="20">
        <v>346.41667153739945</v>
      </c>
      <c r="J59" s="20">
        <v>354.46034253759098</v>
      </c>
      <c r="K59" s="20">
        <v>354.23064848090826</v>
      </c>
      <c r="L59" s="20">
        <v>370.43297162281328</v>
      </c>
      <c r="M59" s="20">
        <v>366.06039773518432</v>
      </c>
      <c r="N59" s="20">
        <v>366.00097666814901</v>
      </c>
      <c r="O59" s="20">
        <v>369.4141532292461</v>
      </c>
      <c r="P59" s="20">
        <v>376.61459552474844</v>
      </c>
      <c r="Q59" s="20">
        <v>381.29059714747075</v>
      </c>
    </row>
    <row r="60" spans="1:17" ht="12" customHeight="1" x14ac:dyDescent="0.25">
      <c r="A60" s="19" t="s">
        <v>45</v>
      </c>
      <c r="B60" s="18">
        <v>728.22177125231508</v>
      </c>
      <c r="C60" s="18">
        <v>746.16053193989251</v>
      </c>
      <c r="D60" s="18">
        <v>777.73697069286948</v>
      </c>
      <c r="E60" s="18">
        <v>790.51645611872505</v>
      </c>
      <c r="F60" s="18">
        <v>814.94324825009812</v>
      </c>
      <c r="G60" s="18">
        <v>846.68701813308644</v>
      </c>
      <c r="H60" s="18">
        <v>888.84663119330162</v>
      </c>
      <c r="I60" s="18">
        <v>928.14323098985972</v>
      </c>
      <c r="J60" s="18">
        <v>956.69228381339167</v>
      </c>
      <c r="K60" s="18">
        <v>965.44515492467281</v>
      </c>
      <c r="L60" s="18">
        <v>985.80859023530968</v>
      </c>
      <c r="M60" s="18">
        <v>999.15061000449975</v>
      </c>
      <c r="N60" s="18">
        <v>1004.4147318182776</v>
      </c>
      <c r="O60" s="18">
        <v>1006.5910996291017</v>
      </c>
      <c r="P60" s="18">
        <v>1007.1321743912931</v>
      </c>
      <c r="Q60" s="18">
        <v>1003.3554982407786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0.79252853581763771</v>
      </c>
      <c r="C63" s="41">
        <f t="shared" ref="C63:Q63" si="20">IF(C55=0,0,C55/C$54)</f>
        <v>0.79745699985331531</v>
      </c>
      <c r="D63" s="41">
        <f t="shared" si="20"/>
        <v>0.79650055108482376</v>
      </c>
      <c r="E63" s="41">
        <f t="shared" si="20"/>
        <v>0.80380698411057194</v>
      </c>
      <c r="F63" s="41">
        <f t="shared" si="20"/>
        <v>0.80490898812529543</v>
      </c>
      <c r="G63" s="41">
        <f t="shared" si="20"/>
        <v>0.79747408039777135</v>
      </c>
      <c r="H63" s="41">
        <f t="shared" si="20"/>
        <v>0.79403020738437491</v>
      </c>
      <c r="I63" s="41">
        <f t="shared" si="20"/>
        <v>0.76292842078630474</v>
      </c>
      <c r="J63" s="41">
        <f t="shared" si="20"/>
        <v>0.79734368255802024</v>
      </c>
      <c r="K63" s="41">
        <f t="shared" si="20"/>
        <v>0.79017475964907047</v>
      </c>
      <c r="L63" s="41">
        <f t="shared" si="20"/>
        <v>0.80389109894757804</v>
      </c>
      <c r="M63" s="41">
        <f t="shared" si="20"/>
        <v>0.77541019879686046</v>
      </c>
      <c r="N63" s="41">
        <f t="shared" si="20"/>
        <v>0.77873474964140987</v>
      </c>
      <c r="O63" s="41">
        <f t="shared" si="20"/>
        <v>0.79472047531457823</v>
      </c>
      <c r="P63" s="41">
        <f t="shared" si="20"/>
        <v>0.76157141915458104</v>
      </c>
      <c r="Q63" s="41">
        <f t="shared" si="20"/>
        <v>0.77977493581185731</v>
      </c>
    </row>
    <row r="64" spans="1:17" ht="12" customHeight="1" x14ac:dyDescent="0.25">
      <c r="A64" s="23" t="s">
        <v>44</v>
      </c>
      <c r="B64" s="45">
        <f t="shared" ref="B64" si="21">IF(B56=0,0,B56/B$54)</f>
        <v>0.60205843872493481</v>
      </c>
      <c r="C64" s="45">
        <f t="shared" ref="C64:Q64" si="22">IF(C56=0,0,C56/C$54)</f>
        <v>0.61330290008908761</v>
      </c>
      <c r="D64" s="45">
        <f t="shared" si="22"/>
        <v>0.61137374246623533</v>
      </c>
      <c r="E64" s="45">
        <f t="shared" si="22"/>
        <v>0.6262467251501318</v>
      </c>
      <c r="F64" s="45">
        <f t="shared" si="22"/>
        <v>0.6296451364548169</v>
      </c>
      <c r="G64" s="45">
        <f t="shared" si="22"/>
        <v>0.61866840264946155</v>
      </c>
      <c r="H64" s="45">
        <f t="shared" si="22"/>
        <v>0.61901003190727732</v>
      </c>
      <c r="I64" s="45">
        <f t="shared" si="22"/>
        <v>0.56576426359932563</v>
      </c>
      <c r="J64" s="45">
        <f t="shared" si="22"/>
        <v>0.62977579683557805</v>
      </c>
      <c r="K64" s="45">
        <f t="shared" si="22"/>
        <v>0.61882616644751176</v>
      </c>
      <c r="L64" s="45">
        <f t="shared" si="22"/>
        <v>0.64059014133242886</v>
      </c>
      <c r="M64" s="45">
        <f t="shared" si="22"/>
        <v>0.58995519147920283</v>
      </c>
      <c r="N64" s="45">
        <f t="shared" si="22"/>
        <v>0.59551649454677957</v>
      </c>
      <c r="O64" s="45">
        <f t="shared" si="22"/>
        <v>0.62338388802219458</v>
      </c>
      <c r="P64" s="45">
        <f t="shared" si="22"/>
        <v>0.55960164226941367</v>
      </c>
      <c r="Q64" s="45">
        <f t="shared" si="22"/>
        <v>0.59023037444584003</v>
      </c>
    </row>
    <row r="65" spans="1:17" ht="12" customHeight="1" x14ac:dyDescent="0.25">
      <c r="A65" s="23" t="s">
        <v>43</v>
      </c>
      <c r="B65" s="44">
        <f t="shared" ref="B65" si="23">IF(B57=0,0,B57/B$54)</f>
        <v>3.5736283069227417E-3</v>
      </c>
      <c r="C65" s="44">
        <f t="shared" ref="C65:Q65" si="24">IF(C57=0,0,C57/C$54)</f>
        <v>4.4002969930717678E-3</v>
      </c>
      <c r="D65" s="44">
        <f t="shared" si="24"/>
        <v>5.8079579346401794E-3</v>
      </c>
      <c r="E65" s="44">
        <f t="shared" si="24"/>
        <v>6.5713693334083032E-3</v>
      </c>
      <c r="F65" s="44">
        <f t="shared" si="24"/>
        <v>7.7596789146897787E-3</v>
      </c>
      <c r="G65" s="44">
        <f t="shared" si="24"/>
        <v>9.3873035499178106E-3</v>
      </c>
      <c r="H65" s="44">
        <f t="shared" si="24"/>
        <v>1.0838534465024282E-2</v>
      </c>
      <c r="I65" s="44">
        <f t="shared" si="24"/>
        <v>1.4361628131042766E-2</v>
      </c>
      <c r="J65" s="44">
        <f t="shared" si="24"/>
        <v>1.3428025038040194E-2</v>
      </c>
      <c r="K65" s="44">
        <f t="shared" si="24"/>
        <v>1.5344299756545192E-2</v>
      </c>
      <c r="L65" s="44">
        <f t="shared" si="24"/>
        <v>1.5698450167586593E-2</v>
      </c>
      <c r="M65" s="44">
        <f t="shared" si="24"/>
        <v>1.8013521077504577E-2</v>
      </c>
      <c r="N65" s="44">
        <f t="shared" si="24"/>
        <v>1.7527805388792173E-2</v>
      </c>
      <c r="O65" s="44">
        <f t="shared" si="24"/>
        <v>1.615770642929518E-2</v>
      </c>
      <c r="P65" s="44">
        <f t="shared" si="24"/>
        <v>1.9063272925232057E-2</v>
      </c>
      <c r="Q65" s="44">
        <f t="shared" si="24"/>
        <v>1.761821872844788E-2</v>
      </c>
    </row>
    <row r="66" spans="1:17" ht="12" customHeight="1" x14ac:dyDescent="0.25">
      <c r="A66" s="23" t="s">
        <v>47</v>
      </c>
      <c r="B66" s="44">
        <f t="shared" ref="B66" si="25">IF(B58=0,0,B58/B$54)</f>
        <v>9.5969340642466719E-2</v>
      </c>
      <c r="C66" s="44">
        <f t="shared" ref="C66:Q66" si="26">IF(C58=0,0,C58/C$54)</f>
        <v>9.2172430349051079E-2</v>
      </c>
      <c r="D66" s="44">
        <f t="shared" si="26"/>
        <v>9.2600468094537466E-2</v>
      </c>
      <c r="E66" s="44">
        <f t="shared" si="26"/>
        <v>8.8743177232601056E-2</v>
      </c>
      <c r="F66" s="44">
        <f t="shared" si="26"/>
        <v>8.6254380200928557E-2</v>
      </c>
      <c r="G66" s="44">
        <f t="shared" si="26"/>
        <v>8.7679075194850298E-2</v>
      </c>
      <c r="H66" s="44">
        <f t="shared" si="26"/>
        <v>8.4978338842684742E-2</v>
      </c>
      <c r="I66" s="44">
        <f t="shared" si="26"/>
        <v>9.431882886266249E-2</v>
      </c>
      <c r="J66" s="44">
        <f t="shared" si="26"/>
        <v>7.9054455572153237E-2</v>
      </c>
      <c r="K66" s="44">
        <f t="shared" si="26"/>
        <v>7.9017495616014635E-2</v>
      </c>
      <c r="L66" s="44">
        <f t="shared" si="26"/>
        <v>7.3911525548943979E-2</v>
      </c>
      <c r="M66" s="44">
        <f t="shared" si="26"/>
        <v>8.5158163653464111E-2</v>
      </c>
      <c r="N66" s="44">
        <f t="shared" si="26"/>
        <v>8.5063100097610464E-2</v>
      </c>
      <c r="O66" s="44">
        <f t="shared" si="26"/>
        <v>7.9842270182833713E-2</v>
      </c>
      <c r="P66" s="44">
        <f t="shared" si="26"/>
        <v>9.3746723526041936E-2</v>
      </c>
      <c r="Q66" s="44">
        <f t="shared" si="26"/>
        <v>8.8237414457712673E-2</v>
      </c>
    </row>
    <row r="67" spans="1:17" ht="12" customHeight="1" x14ac:dyDescent="0.25">
      <c r="A67" s="23" t="s">
        <v>46</v>
      </c>
      <c r="B67" s="43">
        <f t="shared" ref="B67" si="27">IF(B59=0,0,B59/B$54)</f>
        <v>9.0927128143313399E-2</v>
      </c>
      <c r="C67" s="43">
        <f t="shared" ref="C67:Q67" si="28">IF(C59=0,0,C59/C$54)</f>
        <v>8.7581372422104911E-2</v>
      </c>
      <c r="D67" s="43">
        <f t="shared" si="28"/>
        <v>8.6718382589410906E-2</v>
      </c>
      <c r="E67" s="43">
        <f t="shared" si="28"/>
        <v>8.2245712394430917E-2</v>
      </c>
      <c r="F67" s="43">
        <f t="shared" si="28"/>
        <v>8.1249792554860284E-2</v>
      </c>
      <c r="G67" s="43">
        <f t="shared" si="28"/>
        <v>8.1739299003541668E-2</v>
      </c>
      <c r="H67" s="43">
        <f t="shared" si="28"/>
        <v>7.920330216938859E-2</v>
      </c>
      <c r="I67" s="43">
        <f t="shared" si="28"/>
        <v>8.8483700193273854E-2</v>
      </c>
      <c r="J67" s="43">
        <f t="shared" si="28"/>
        <v>7.5085405112248704E-2</v>
      </c>
      <c r="K67" s="43">
        <f t="shared" si="28"/>
        <v>7.6986797828998824E-2</v>
      </c>
      <c r="L67" s="43">
        <f t="shared" si="28"/>
        <v>7.3690981898618627E-2</v>
      </c>
      <c r="M67" s="43">
        <f t="shared" si="28"/>
        <v>8.2283322586688912E-2</v>
      </c>
      <c r="N67" s="43">
        <f t="shared" si="28"/>
        <v>8.062734960822765E-2</v>
      </c>
      <c r="O67" s="43">
        <f t="shared" si="28"/>
        <v>7.5336610680254781E-2</v>
      </c>
      <c r="P67" s="43">
        <f t="shared" si="28"/>
        <v>8.9159780433893332E-2</v>
      </c>
      <c r="Q67" s="43">
        <f t="shared" si="28"/>
        <v>8.3688928179856834E-2</v>
      </c>
    </row>
    <row r="68" spans="1:17" ht="12" customHeight="1" x14ac:dyDescent="0.25">
      <c r="A68" s="42" t="s">
        <v>45</v>
      </c>
      <c r="B68" s="41">
        <f t="shared" ref="B68" si="29">IF(B60=0,0,B60/B$54)</f>
        <v>0.20747146418236229</v>
      </c>
      <c r="C68" s="41">
        <f t="shared" ref="C68:Q68" si="30">IF(C60=0,0,C60/C$54)</f>
        <v>0.20254300014668464</v>
      </c>
      <c r="D68" s="41">
        <f t="shared" si="30"/>
        <v>0.20349944891517624</v>
      </c>
      <c r="E68" s="41">
        <f t="shared" si="30"/>
        <v>0.19619301588942809</v>
      </c>
      <c r="F68" s="41">
        <f t="shared" si="30"/>
        <v>0.19509101187470451</v>
      </c>
      <c r="G68" s="41">
        <f t="shared" si="30"/>
        <v>0.20252591960222868</v>
      </c>
      <c r="H68" s="41">
        <f t="shared" si="30"/>
        <v>0.20596979261562523</v>
      </c>
      <c r="I68" s="41">
        <f t="shared" si="30"/>
        <v>0.23707157921369532</v>
      </c>
      <c r="J68" s="41">
        <f t="shared" si="30"/>
        <v>0.20265631744197982</v>
      </c>
      <c r="K68" s="41">
        <f t="shared" si="30"/>
        <v>0.20982524035092961</v>
      </c>
      <c r="L68" s="41">
        <f t="shared" si="30"/>
        <v>0.19610890105242204</v>
      </c>
      <c r="M68" s="41">
        <f t="shared" si="30"/>
        <v>0.22458980120313959</v>
      </c>
      <c r="N68" s="41">
        <f t="shared" si="30"/>
        <v>0.2212652503585901</v>
      </c>
      <c r="O68" s="41">
        <f t="shared" si="30"/>
        <v>0.20527952468542171</v>
      </c>
      <c r="P68" s="41">
        <f t="shared" si="30"/>
        <v>0.23842858084541901</v>
      </c>
      <c r="Q68" s="41">
        <f t="shared" si="30"/>
        <v>0.22022506418814264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6278.9324983898732</v>
      </c>
      <c r="C72" s="55">
        <f t="shared" ref="C72:Q72" si="31">SUM(C73:C74,C77:C78,C84:C85)</f>
        <v>6583.1176521832331</v>
      </c>
      <c r="D72" s="55">
        <f t="shared" si="31"/>
        <v>7295.8407461683582</v>
      </c>
      <c r="E72" s="55">
        <f t="shared" si="31"/>
        <v>7896.7570542004123</v>
      </c>
      <c r="F72" s="55">
        <f t="shared" si="31"/>
        <v>8119.8982804159095</v>
      </c>
      <c r="G72" s="55">
        <f t="shared" si="31"/>
        <v>8112.7628535203903</v>
      </c>
      <c r="H72" s="55">
        <f t="shared" si="31"/>
        <v>7379.8196239854733</v>
      </c>
      <c r="I72" s="55">
        <f t="shared" si="31"/>
        <v>6108.555730708079</v>
      </c>
      <c r="J72" s="55">
        <f t="shared" si="31"/>
        <v>7543.1935830987713</v>
      </c>
      <c r="K72" s="55">
        <f t="shared" si="31"/>
        <v>6974.0672991668289</v>
      </c>
      <c r="L72" s="55">
        <f t="shared" si="31"/>
        <v>7894.6779810056742</v>
      </c>
      <c r="M72" s="55">
        <f t="shared" si="31"/>
        <v>6481.972076271476</v>
      </c>
      <c r="N72" s="55">
        <f t="shared" si="31"/>
        <v>6664.9004301152763</v>
      </c>
      <c r="O72" s="55">
        <f t="shared" si="31"/>
        <v>7458.4235367363926</v>
      </c>
      <c r="P72" s="55">
        <f t="shared" si="31"/>
        <v>5877.5730380954301</v>
      </c>
      <c r="Q72" s="55">
        <f t="shared" si="31"/>
        <v>6685.2226903113442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2649.3135165482772</v>
      </c>
      <c r="C74" s="50">
        <f t="shared" ref="C74:Q74" si="32">SUM(C75:C76)</f>
        <v>2713.094402624964</v>
      </c>
      <c r="D74" s="50">
        <f t="shared" si="32"/>
        <v>3505.3227913132096</v>
      </c>
      <c r="E74" s="50">
        <f t="shared" si="32"/>
        <v>3977.9949267532102</v>
      </c>
      <c r="F74" s="50">
        <f t="shared" si="32"/>
        <v>3942.8934252479285</v>
      </c>
      <c r="G74" s="50">
        <f t="shared" si="32"/>
        <v>3922.4174079125828</v>
      </c>
      <c r="H74" s="50">
        <f t="shared" si="32"/>
        <v>3379.4283520342442</v>
      </c>
      <c r="I74" s="50">
        <f t="shared" si="32"/>
        <v>2875.7499753543116</v>
      </c>
      <c r="J74" s="50">
        <f t="shared" si="32"/>
        <v>3560.8516708429433</v>
      </c>
      <c r="K74" s="50">
        <f t="shared" si="32"/>
        <v>2926.8290791290237</v>
      </c>
      <c r="L74" s="50">
        <f t="shared" si="32"/>
        <v>3325.231397346618</v>
      </c>
      <c r="M74" s="50">
        <f t="shared" si="32"/>
        <v>2749.7551274088723</v>
      </c>
      <c r="N74" s="50">
        <f t="shared" si="32"/>
        <v>2671.6978900892395</v>
      </c>
      <c r="O74" s="50">
        <f t="shared" si="32"/>
        <v>2908.6665060978626</v>
      </c>
      <c r="P74" s="50">
        <f t="shared" si="32"/>
        <v>2323.3742688754396</v>
      </c>
      <c r="Q74" s="50">
        <f t="shared" si="32"/>
        <v>2721.8028476111108</v>
      </c>
    </row>
    <row r="75" spans="1:17" ht="12" customHeight="1" x14ac:dyDescent="0.25">
      <c r="A75" s="52" t="s">
        <v>66</v>
      </c>
      <c r="B75" s="50">
        <v>200.28012187570945</v>
      </c>
      <c r="C75" s="50">
        <v>197.30059136622003</v>
      </c>
      <c r="D75" s="50">
        <v>156.65910772734</v>
      </c>
      <c r="E75" s="50">
        <v>124.75183388421607</v>
      </c>
      <c r="F75" s="50">
        <v>127.60539779142003</v>
      </c>
      <c r="G75" s="50">
        <v>113.20119615512182</v>
      </c>
      <c r="H75" s="50">
        <v>92.96307436518002</v>
      </c>
      <c r="I75" s="50">
        <v>104.61594376465202</v>
      </c>
      <c r="J75" s="50">
        <v>162.47418238263597</v>
      </c>
      <c r="K75" s="50">
        <v>191.57954089269603</v>
      </c>
      <c r="L75" s="50">
        <v>264.13668494599028</v>
      </c>
      <c r="M75" s="50">
        <v>168.35036984331265</v>
      </c>
      <c r="N75" s="50">
        <v>124.81227226814777</v>
      </c>
      <c r="O75" s="50">
        <v>119.0066201442903</v>
      </c>
      <c r="P75" s="50">
        <v>136.42233402039565</v>
      </c>
      <c r="Q75" s="50">
        <v>127.71454700960709</v>
      </c>
    </row>
    <row r="76" spans="1:17" ht="12" customHeight="1" x14ac:dyDescent="0.25">
      <c r="A76" s="52" t="s">
        <v>65</v>
      </c>
      <c r="B76" s="50">
        <v>2449.0333946725677</v>
      </c>
      <c r="C76" s="50">
        <v>2515.793811258744</v>
      </c>
      <c r="D76" s="50">
        <v>3348.6636835858694</v>
      </c>
      <c r="E76" s="50">
        <v>3853.2430928689942</v>
      </c>
      <c r="F76" s="50">
        <v>3815.2880274565086</v>
      </c>
      <c r="G76" s="50">
        <v>3809.2162117574608</v>
      </c>
      <c r="H76" s="50">
        <v>3286.4652776690641</v>
      </c>
      <c r="I76" s="50">
        <v>2771.1340315896596</v>
      </c>
      <c r="J76" s="50">
        <v>3398.3774884603072</v>
      </c>
      <c r="K76" s="50">
        <v>2735.2495382363277</v>
      </c>
      <c r="L76" s="50">
        <v>3061.0947124006279</v>
      </c>
      <c r="M76" s="50">
        <v>2581.4047575655595</v>
      </c>
      <c r="N76" s="50">
        <v>2546.8856178210917</v>
      </c>
      <c r="O76" s="50">
        <v>2789.6598859535725</v>
      </c>
      <c r="P76" s="50">
        <v>2186.9519348550439</v>
      </c>
      <c r="Q76" s="50">
        <v>2594.0883006015038</v>
      </c>
    </row>
    <row r="77" spans="1:17" ht="12" customHeight="1" x14ac:dyDescent="0.25">
      <c r="A77" s="51" t="s">
        <v>41</v>
      </c>
      <c r="B77" s="50">
        <v>3629.6189818415965</v>
      </c>
      <c r="C77" s="50">
        <v>3870.0232495582686</v>
      </c>
      <c r="D77" s="50">
        <v>3790.5179548551491</v>
      </c>
      <c r="E77" s="50">
        <v>3918.7621274472021</v>
      </c>
      <c r="F77" s="50">
        <v>4152.4755482687415</v>
      </c>
      <c r="G77" s="50">
        <v>4159.4573982314241</v>
      </c>
      <c r="H77" s="50">
        <v>3969.8331706689487</v>
      </c>
      <c r="I77" s="50">
        <v>3207.061002411288</v>
      </c>
      <c r="J77" s="50">
        <v>3982.341912255828</v>
      </c>
      <c r="K77" s="50">
        <v>4047.2382200378056</v>
      </c>
      <c r="L77" s="50">
        <v>4569.4465836590562</v>
      </c>
      <c r="M77" s="50">
        <v>3732.2169488626037</v>
      </c>
      <c r="N77" s="50">
        <v>3993.2025400260372</v>
      </c>
      <c r="O77" s="50">
        <v>4549.7570306385305</v>
      </c>
      <c r="P77" s="50">
        <v>3554.19876921999</v>
      </c>
      <c r="Q77" s="50">
        <v>3963.4198427002334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24.529306899240005</v>
      </c>
      <c r="G78" s="50">
        <f t="shared" si="33"/>
        <v>30.888047376383291</v>
      </c>
      <c r="H78" s="50">
        <f t="shared" si="33"/>
        <v>30.558101282280003</v>
      </c>
      <c r="I78" s="50">
        <f t="shared" si="33"/>
        <v>25.744752942479995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24.529306899240005</v>
      </c>
      <c r="G79" s="50">
        <v>30.888047376383291</v>
      </c>
      <c r="H79" s="50">
        <v>30.558101282280003</v>
      </c>
      <c r="I79" s="50">
        <v>25.744752942479995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6278.9324983898741</v>
      </c>
      <c r="C87" s="26">
        <f t="shared" si="34"/>
        <v>6583.1176521832322</v>
      </c>
      <c r="D87" s="26">
        <f t="shared" si="34"/>
        <v>7295.8407461683564</v>
      </c>
      <c r="E87" s="26">
        <f t="shared" si="34"/>
        <v>7896.7570542004105</v>
      </c>
      <c r="F87" s="26">
        <f t="shared" si="34"/>
        <v>8119.8982804159104</v>
      </c>
      <c r="G87" s="26">
        <f t="shared" si="34"/>
        <v>8112.7628535203903</v>
      </c>
      <c r="H87" s="26">
        <f t="shared" si="34"/>
        <v>7379.8196239854733</v>
      </c>
      <c r="I87" s="26">
        <f t="shared" si="34"/>
        <v>6108.5557307080808</v>
      </c>
      <c r="J87" s="26">
        <f t="shared" si="34"/>
        <v>7543.1935830987741</v>
      </c>
      <c r="K87" s="26">
        <f t="shared" si="34"/>
        <v>6974.0672991668289</v>
      </c>
      <c r="L87" s="26">
        <f t="shared" si="34"/>
        <v>7894.6779810056714</v>
      </c>
      <c r="M87" s="26">
        <f t="shared" si="34"/>
        <v>6481.972076271476</v>
      </c>
      <c r="N87" s="26">
        <f t="shared" si="34"/>
        <v>6664.9004301152745</v>
      </c>
      <c r="O87" s="26">
        <f t="shared" si="34"/>
        <v>7458.4235367363954</v>
      </c>
      <c r="P87" s="26">
        <f t="shared" si="34"/>
        <v>5877.5730380954274</v>
      </c>
      <c r="Q87" s="26">
        <f t="shared" si="34"/>
        <v>6685.2226903113424</v>
      </c>
    </row>
    <row r="88" spans="1:17" ht="12" customHeight="1" x14ac:dyDescent="0.25">
      <c r="A88" s="25" t="s">
        <v>48</v>
      </c>
      <c r="B88" s="24">
        <f t="shared" ref="B88:Q88" si="35">SUM(B89:B92)</f>
        <v>6278.9324983898741</v>
      </c>
      <c r="C88" s="24">
        <f t="shared" si="35"/>
        <v>6583.1176521832322</v>
      </c>
      <c r="D88" s="24">
        <f t="shared" si="35"/>
        <v>7295.8407461683564</v>
      </c>
      <c r="E88" s="24">
        <f t="shared" si="35"/>
        <v>7896.7570542004105</v>
      </c>
      <c r="F88" s="24">
        <f t="shared" si="35"/>
        <v>8119.8982804159104</v>
      </c>
      <c r="G88" s="24">
        <f t="shared" si="35"/>
        <v>8112.7628535203903</v>
      </c>
      <c r="H88" s="24">
        <f t="shared" si="35"/>
        <v>7379.8196239854733</v>
      </c>
      <c r="I88" s="24">
        <f t="shared" si="35"/>
        <v>6108.5557307080808</v>
      </c>
      <c r="J88" s="24">
        <f t="shared" si="35"/>
        <v>7543.1935830987741</v>
      </c>
      <c r="K88" s="24">
        <f t="shared" si="35"/>
        <v>6974.0672991668289</v>
      </c>
      <c r="L88" s="24">
        <f t="shared" si="35"/>
        <v>7894.6779810056714</v>
      </c>
      <c r="M88" s="24">
        <f t="shared" si="35"/>
        <v>6481.972076271476</v>
      </c>
      <c r="N88" s="24">
        <f t="shared" si="35"/>
        <v>6664.9004301152745</v>
      </c>
      <c r="O88" s="24">
        <f t="shared" si="35"/>
        <v>7458.4235367363954</v>
      </c>
      <c r="P88" s="24">
        <f t="shared" si="35"/>
        <v>5877.5730380954274</v>
      </c>
      <c r="Q88" s="24">
        <f t="shared" si="35"/>
        <v>6685.2226903113424</v>
      </c>
    </row>
    <row r="89" spans="1:17" ht="12" customHeight="1" x14ac:dyDescent="0.25">
      <c r="A89" s="23" t="s">
        <v>44</v>
      </c>
      <c r="B89" s="22">
        <v>4943.898143366423</v>
      </c>
      <c r="C89" s="22">
        <v>5237.1031569589722</v>
      </c>
      <c r="D89" s="22">
        <v>5980.4066632141867</v>
      </c>
      <c r="E89" s="22">
        <v>6598.8532962942081</v>
      </c>
      <c r="F89" s="22">
        <v>6729.811903162652</v>
      </c>
      <c r="G89" s="22">
        <v>6731.6842335250312</v>
      </c>
      <c r="H89" s="22">
        <v>6097.262200762968</v>
      </c>
      <c r="I89" s="22">
        <v>4885.9711511552559</v>
      </c>
      <c r="J89" s="22">
        <v>6288.7103446347774</v>
      </c>
      <c r="K89" s="22">
        <v>5721.4190783730837</v>
      </c>
      <c r="L89" s="22">
        <v>6560.211114486744</v>
      </c>
      <c r="M89" s="22">
        <v>5236.3497740874818</v>
      </c>
      <c r="N89" s="22">
        <v>5449.8562862138233</v>
      </c>
      <c r="O89" s="22">
        <v>6235.4703736636793</v>
      </c>
      <c r="P89" s="22">
        <v>4644.2250820108538</v>
      </c>
      <c r="Q89" s="22">
        <v>5455.9944026229723</v>
      </c>
    </row>
    <row r="90" spans="1:17" ht="12" customHeight="1" x14ac:dyDescent="0.25">
      <c r="A90" s="23" t="s">
        <v>43</v>
      </c>
      <c r="B90" s="22">
        <v>4.8098991417142488E-2</v>
      </c>
      <c r="C90" s="22">
        <v>6.6460385916453077E-2</v>
      </c>
      <c r="D90" s="22">
        <v>9.7417200515782953E-2</v>
      </c>
      <c r="E90" s="22">
        <v>0.12051851388754611</v>
      </c>
      <c r="F90" s="22">
        <v>0.16914968398764146</v>
      </c>
      <c r="G90" s="22">
        <v>0.2369895635389348</v>
      </c>
      <c r="H90" s="22">
        <v>0.33072327744981533</v>
      </c>
      <c r="I90" s="22">
        <v>0.39818318272549358</v>
      </c>
      <c r="J90" s="22">
        <v>0.53742424525156551</v>
      </c>
      <c r="K90" s="22">
        <v>0.67533463576797703</v>
      </c>
      <c r="L90" s="22">
        <v>0.78254636745588746</v>
      </c>
      <c r="M90" s="22">
        <v>0.85236690800920989</v>
      </c>
      <c r="N90" s="22">
        <v>0.9669213923247868</v>
      </c>
      <c r="O90" s="22">
        <v>1.1796088405884029</v>
      </c>
      <c r="P90" s="22">
        <v>1.5494801298856384</v>
      </c>
      <c r="Q90" s="22">
        <v>2.1229397963298267</v>
      </c>
    </row>
    <row r="91" spans="1:17" ht="12" customHeight="1" x14ac:dyDescent="0.25">
      <c r="A91" s="23" t="s">
        <v>47</v>
      </c>
      <c r="B91" s="22">
        <v>731.38008598815281</v>
      </c>
      <c r="C91" s="22">
        <v>731.09734342662341</v>
      </c>
      <c r="D91" s="22">
        <v>736.05416010398983</v>
      </c>
      <c r="E91" s="22">
        <v>741.01028300087489</v>
      </c>
      <c r="F91" s="22">
        <v>819.90335854513035</v>
      </c>
      <c r="G91" s="22">
        <v>825.38890489867015</v>
      </c>
      <c r="H91" s="22">
        <v>755.80974044601953</v>
      </c>
      <c r="I91" s="22">
        <v>739.51004101187198</v>
      </c>
      <c r="J91" s="22">
        <v>731.29676852894409</v>
      </c>
      <c r="K91" s="22">
        <v>704.68201867386483</v>
      </c>
      <c r="L91" s="22">
        <v>696.94990724848026</v>
      </c>
      <c r="M91" s="22">
        <v>702.9192674105866</v>
      </c>
      <c r="N91" s="22">
        <v>704.56941659918186</v>
      </c>
      <c r="O91" s="22">
        <v>705.72176734420907</v>
      </c>
      <c r="P91" s="22">
        <v>703.01387082673341</v>
      </c>
      <c r="Q91" s="22">
        <v>703.76033821548924</v>
      </c>
    </row>
    <row r="92" spans="1:17" ht="12" customHeight="1" x14ac:dyDescent="0.25">
      <c r="A92" s="21" t="s">
        <v>46</v>
      </c>
      <c r="B92" s="20">
        <v>603.60617004388166</v>
      </c>
      <c r="C92" s="20">
        <v>614.85069141171994</v>
      </c>
      <c r="D92" s="20">
        <v>579.28250564966493</v>
      </c>
      <c r="E92" s="20">
        <v>556.77295639143983</v>
      </c>
      <c r="F92" s="20">
        <v>570.01386902414038</v>
      </c>
      <c r="G92" s="20">
        <v>555.45272553314931</v>
      </c>
      <c r="H92" s="20">
        <v>526.4169594990359</v>
      </c>
      <c r="I92" s="20">
        <v>482.67635535822683</v>
      </c>
      <c r="J92" s="20">
        <v>522.6490456898008</v>
      </c>
      <c r="K92" s="20">
        <v>547.29086748411191</v>
      </c>
      <c r="L92" s="20">
        <v>636.73441290299047</v>
      </c>
      <c r="M92" s="20">
        <v>541.85066786539824</v>
      </c>
      <c r="N92" s="20">
        <v>509.50780590994492</v>
      </c>
      <c r="O92" s="20">
        <v>516.05178688791875</v>
      </c>
      <c r="P92" s="20">
        <v>528.78460512795448</v>
      </c>
      <c r="Q92" s="20">
        <v>523.34500967655083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0.78737876934243234</v>
      </c>
      <c r="C97" s="45">
        <f t="shared" si="38"/>
        <v>0.79553540338476769</v>
      </c>
      <c r="D97" s="45">
        <f t="shared" si="38"/>
        <v>0.81970082287706025</v>
      </c>
      <c r="E97" s="45">
        <f t="shared" si="38"/>
        <v>0.83564091575847244</v>
      </c>
      <c r="F97" s="45">
        <f t="shared" si="38"/>
        <v>0.82880495182975911</v>
      </c>
      <c r="G97" s="45">
        <f t="shared" si="38"/>
        <v>0.82976469977844058</v>
      </c>
      <c r="H97" s="45">
        <f t="shared" si="38"/>
        <v>0.82620748357398743</v>
      </c>
      <c r="I97" s="45">
        <f t="shared" si="38"/>
        <v>0.79985701474297466</v>
      </c>
      <c r="J97" s="45">
        <f t="shared" si="38"/>
        <v>0.83369335220631446</v>
      </c>
      <c r="K97" s="45">
        <f t="shared" si="38"/>
        <v>0.82038483899583314</v>
      </c>
      <c r="L97" s="45">
        <f t="shared" si="38"/>
        <v>0.83096626996951495</v>
      </c>
      <c r="M97" s="45">
        <f t="shared" si="38"/>
        <v>0.80783281885094238</v>
      </c>
      <c r="N97" s="45">
        <f t="shared" si="38"/>
        <v>0.81769507937263575</v>
      </c>
      <c r="O97" s="45">
        <f t="shared" si="38"/>
        <v>0.83603060927700446</v>
      </c>
      <c r="P97" s="45">
        <f t="shared" si="38"/>
        <v>0.79016033521138029</v>
      </c>
      <c r="Q97" s="45">
        <f t="shared" si="38"/>
        <v>0.81612754808155497</v>
      </c>
    </row>
    <row r="98" spans="1:17" ht="12" customHeight="1" x14ac:dyDescent="0.25">
      <c r="A98" s="23" t="s">
        <v>43</v>
      </c>
      <c r="B98" s="44">
        <f t="shared" ref="B98:Q98" si="39">IF(B90=0,0,B90/B$87)</f>
        <v>7.6603772105332653E-6</v>
      </c>
      <c r="C98" s="44">
        <f t="shared" si="39"/>
        <v>1.0095579241913151E-5</v>
      </c>
      <c r="D98" s="44">
        <f t="shared" si="39"/>
        <v>1.3352429679464249E-5</v>
      </c>
      <c r="E98" s="44">
        <f t="shared" si="39"/>
        <v>1.526177303674809E-5</v>
      </c>
      <c r="F98" s="44">
        <f t="shared" si="39"/>
        <v>2.0831502827517861E-5</v>
      </c>
      <c r="G98" s="44">
        <f t="shared" si="39"/>
        <v>2.9211942690534502E-5</v>
      </c>
      <c r="H98" s="44">
        <f t="shared" si="39"/>
        <v>4.4814547550040005E-5</v>
      </c>
      <c r="I98" s="44">
        <f t="shared" si="39"/>
        <v>6.5184505188976594E-5</v>
      </c>
      <c r="J98" s="44">
        <f t="shared" si="39"/>
        <v>7.1246248598964035E-5</v>
      </c>
      <c r="K98" s="44">
        <f t="shared" si="39"/>
        <v>9.6835118847886262E-5</v>
      </c>
      <c r="L98" s="44">
        <f t="shared" si="39"/>
        <v>9.9123278915070069E-5</v>
      </c>
      <c r="M98" s="44">
        <f t="shared" si="39"/>
        <v>1.3149808391329937E-4</v>
      </c>
      <c r="N98" s="44">
        <f t="shared" si="39"/>
        <v>1.4507664479963779E-4</v>
      </c>
      <c r="O98" s="44">
        <f t="shared" si="39"/>
        <v>1.5815793173694823E-4</v>
      </c>
      <c r="P98" s="44">
        <f t="shared" si="39"/>
        <v>2.636258400946614E-4</v>
      </c>
      <c r="Q98" s="44">
        <f t="shared" si="39"/>
        <v>3.1755707994686976E-4</v>
      </c>
    </row>
    <row r="99" spans="1:17" ht="12" customHeight="1" x14ac:dyDescent="0.25">
      <c r="A99" s="23" t="s">
        <v>47</v>
      </c>
      <c r="B99" s="44">
        <f t="shared" ref="B99:Q99" si="40">IF(B91=0,0,B91/B$87)</f>
        <v>0.11648159717845395</v>
      </c>
      <c r="C99" s="44">
        <f t="shared" si="40"/>
        <v>0.11105639942256865</v>
      </c>
      <c r="D99" s="44">
        <f t="shared" si="40"/>
        <v>0.10088681835476633</v>
      </c>
      <c r="E99" s="44">
        <f t="shared" si="40"/>
        <v>9.3837290157827477E-2</v>
      </c>
      <c r="F99" s="44">
        <f t="shared" si="40"/>
        <v>0.10097458493077748</v>
      </c>
      <c r="G99" s="44">
        <f t="shared" si="40"/>
        <v>0.1017395577562713</v>
      </c>
      <c r="H99" s="44">
        <f t="shared" si="40"/>
        <v>0.10241574712605839</v>
      </c>
      <c r="I99" s="44">
        <f t="shared" si="40"/>
        <v>0.12106135617201789</v>
      </c>
      <c r="J99" s="44">
        <f t="shared" si="40"/>
        <v>9.6947898853806752E-2</v>
      </c>
      <c r="K99" s="44">
        <f t="shared" si="40"/>
        <v>0.10104319164772774</v>
      </c>
      <c r="L99" s="44">
        <f t="shared" si="40"/>
        <v>8.8280979784776295E-2</v>
      </c>
      <c r="M99" s="44">
        <f t="shared" si="40"/>
        <v>0.10844219307635708</v>
      </c>
      <c r="N99" s="44">
        <f t="shared" si="40"/>
        <v>0.10571341972576112</v>
      </c>
      <c r="O99" s="44">
        <f t="shared" si="40"/>
        <v>9.4620768567001204E-2</v>
      </c>
      <c r="P99" s="44">
        <f t="shared" si="40"/>
        <v>0.1196095507908037</v>
      </c>
      <c r="Q99" s="44">
        <f t="shared" si="40"/>
        <v>0.1052710389491474</v>
      </c>
    </row>
    <row r="100" spans="1:17" ht="12" customHeight="1" x14ac:dyDescent="0.25">
      <c r="A100" s="23" t="s">
        <v>46</v>
      </c>
      <c r="B100" s="43">
        <f t="shared" ref="B100:Q100" si="41">IF(B92=0,0,B92/B$87)</f>
        <v>9.6131973101903273E-2</v>
      </c>
      <c r="C100" s="43">
        <f t="shared" si="41"/>
        <v>9.3398101613421755E-2</v>
      </c>
      <c r="D100" s="43">
        <f t="shared" si="41"/>
        <v>7.9399006338494116E-2</v>
      </c>
      <c r="E100" s="43">
        <f t="shared" si="41"/>
        <v>7.0506532310663325E-2</v>
      </c>
      <c r="F100" s="43">
        <f t="shared" si="41"/>
        <v>7.0199631736635945E-2</v>
      </c>
      <c r="G100" s="43">
        <f t="shared" si="41"/>
        <v>6.8466530522597532E-2</v>
      </c>
      <c r="H100" s="43">
        <f t="shared" si="41"/>
        <v>7.1331954752404142E-2</v>
      </c>
      <c r="I100" s="43">
        <f t="shared" si="41"/>
        <v>7.9016444579818351E-2</v>
      </c>
      <c r="J100" s="43">
        <f t="shared" si="41"/>
        <v>6.9287502691279798E-2</v>
      </c>
      <c r="K100" s="43">
        <f t="shared" si="41"/>
        <v>7.8475134237591185E-2</v>
      </c>
      <c r="L100" s="43">
        <f t="shared" si="41"/>
        <v>8.0653626966793568E-2</v>
      </c>
      <c r="M100" s="43">
        <f t="shared" si="41"/>
        <v>8.3593489988787267E-2</v>
      </c>
      <c r="N100" s="43">
        <f t="shared" si="41"/>
        <v>7.6446424256803577E-2</v>
      </c>
      <c r="O100" s="43">
        <f t="shared" si="41"/>
        <v>6.9190464224257384E-2</v>
      </c>
      <c r="P100" s="43">
        <f t="shared" si="41"/>
        <v>8.9966488157721333E-2</v>
      </c>
      <c r="Q100" s="43">
        <f t="shared" si="41"/>
        <v>7.8283855889350745E-2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122483.77995662537</v>
      </c>
      <c r="C105" s="26">
        <f t="shared" ref="C105:Q105" si="43">SUM(C106,C111)</f>
        <v>127044.62316604954</v>
      </c>
      <c r="D105" s="26">
        <f t="shared" si="43"/>
        <v>125805.85030135176</v>
      </c>
      <c r="E105" s="26">
        <f t="shared" si="43"/>
        <v>131163.50338746933</v>
      </c>
      <c r="F105" s="26">
        <f t="shared" si="43"/>
        <v>132682.89030677217</v>
      </c>
      <c r="G105" s="26">
        <f t="shared" si="43"/>
        <v>130483.6935935709</v>
      </c>
      <c r="H105" s="26">
        <f t="shared" si="43"/>
        <v>131807.79949039931</v>
      </c>
      <c r="I105" s="26">
        <f t="shared" si="43"/>
        <v>116758.95989969073</v>
      </c>
      <c r="J105" s="26">
        <f t="shared" si="43"/>
        <v>138685.81129759256</v>
      </c>
      <c r="K105" s="26">
        <f t="shared" si="43"/>
        <v>136019.68560361073</v>
      </c>
      <c r="L105" s="26">
        <f t="shared" si="43"/>
        <v>145587.31389232649</v>
      </c>
      <c r="M105" s="26">
        <f t="shared" si="43"/>
        <v>126828.54077376872</v>
      </c>
      <c r="N105" s="26">
        <f t="shared" si="43"/>
        <v>128430.31053906192</v>
      </c>
      <c r="O105" s="26">
        <f t="shared" si="43"/>
        <v>137964.88329059706</v>
      </c>
      <c r="P105" s="26">
        <f t="shared" si="43"/>
        <v>118036.72351745333</v>
      </c>
      <c r="Q105" s="26">
        <f t="shared" si="43"/>
        <v>126889.52760764245</v>
      </c>
    </row>
    <row r="106" spans="1:17" ht="12" customHeight="1" x14ac:dyDescent="0.25">
      <c r="A106" s="25" t="s">
        <v>48</v>
      </c>
      <c r="B106" s="24">
        <f>SUM(B107:B110)</f>
        <v>97071.89079043403</v>
      </c>
      <c r="C106" s="24">
        <f t="shared" ref="C106:Q106" si="44">SUM(C107:C110)</f>
        <v>101312.62403749287</v>
      </c>
      <c r="D106" s="24">
        <f t="shared" si="44"/>
        <v>100204.42909472152</v>
      </c>
      <c r="E106" s="24">
        <f t="shared" si="44"/>
        <v>105430.14008325852</v>
      </c>
      <c r="F106" s="24">
        <f t="shared" si="44"/>
        <v>106797.65097836356</v>
      </c>
      <c r="G106" s="24">
        <f t="shared" si="44"/>
        <v>104057.36355543752</v>
      </c>
      <c r="H106" s="24">
        <f t="shared" si="44"/>
        <v>104659.37436423986</v>
      </c>
      <c r="I106" s="24">
        <f t="shared" si="44"/>
        <v>89078.728888922531</v>
      </c>
      <c r="J106" s="24">
        <f t="shared" si="44"/>
        <v>110580.25549856914</v>
      </c>
      <c r="K106" s="24">
        <f t="shared" si="44"/>
        <v>107479.32237937523</v>
      </c>
      <c r="L106" s="24">
        <f t="shared" si="44"/>
        <v>117036.34575772833</v>
      </c>
      <c r="M106" s="24">
        <f t="shared" si="44"/>
        <v>98344.14401450372</v>
      </c>
      <c r="N106" s="24">
        <f t="shared" si="44"/>
        <v>100013.14572400491</v>
      </c>
      <c r="O106" s="24">
        <f t="shared" si="44"/>
        <v>109643.51762542363</v>
      </c>
      <c r="P106" s="24">
        <f t="shared" si="44"/>
        <v>89893.39504154383</v>
      </c>
      <c r="Q106" s="24">
        <f t="shared" si="44"/>
        <v>98945.273245446297</v>
      </c>
    </row>
    <row r="107" spans="1:17" ht="12" customHeight="1" x14ac:dyDescent="0.25">
      <c r="A107" s="23" t="s">
        <v>44</v>
      </c>
      <c r="B107" s="22">
        <v>73742.393329814338</v>
      </c>
      <c r="C107" s="22">
        <v>77916.835828463474</v>
      </c>
      <c r="D107" s="22">
        <v>76914.393522884377</v>
      </c>
      <c r="E107" s="22">
        <v>82140.71445562088</v>
      </c>
      <c r="F107" s="22">
        <v>83543.136572427058</v>
      </c>
      <c r="G107" s="22">
        <v>80726.138287336289</v>
      </c>
      <c r="H107" s="22">
        <v>81590.35016818007</v>
      </c>
      <c r="I107" s="22">
        <v>66058.046966271708</v>
      </c>
      <c r="J107" s="22">
        <v>87340.967319729971</v>
      </c>
      <c r="K107" s="22">
        <v>84172.540603478221</v>
      </c>
      <c r="L107" s="22">
        <v>93261.797982494099</v>
      </c>
      <c r="M107" s="22">
        <v>74823.156057216605</v>
      </c>
      <c r="N107" s="22">
        <v>76482.368325776479</v>
      </c>
      <c r="O107" s="22">
        <v>86005.085356220719</v>
      </c>
      <c r="P107" s="22">
        <v>66053.5443284676</v>
      </c>
      <c r="Q107" s="22">
        <v>74894.053393114562</v>
      </c>
    </row>
    <row r="108" spans="1:17" ht="12" customHeight="1" x14ac:dyDescent="0.25">
      <c r="A108" s="23" t="s">
        <v>43</v>
      </c>
      <c r="B108" s="22">
        <v>437.7115031918928</v>
      </c>
      <c r="C108" s="22">
        <v>559.03407330350376</v>
      </c>
      <c r="D108" s="22">
        <v>730.6750864818905</v>
      </c>
      <c r="E108" s="22">
        <v>861.92382382281221</v>
      </c>
      <c r="F108" s="22">
        <v>1029.5766262535567</v>
      </c>
      <c r="G108" s="22">
        <v>1224.8900400773159</v>
      </c>
      <c r="H108" s="22">
        <v>1428.6033775357025</v>
      </c>
      <c r="I108" s="22">
        <v>1676.8487630466927</v>
      </c>
      <c r="J108" s="22">
        <v>1862.2765465249904</v>
      </c>
      <c r="K108" s="22">
        <v>2087.1268286928375</v>
      </c>
      <c r="L108" s="22">
        <v>2285.4951921714746</v>
      </c>
      <c r="M108" s="22">
        <v>2284.6285924574313</v>
      </c>
      <c r="N108" s="22">
        <v>2251.1014891508216</v>
      </c>
      <c r="O108" s="22">
        <v>2229.1960817614395</v>
      </c>
      <c r="P108" s="22">
        <v>2250.1662756133701</v>
      </c>
      <c r="Q108" s="22">
        <v>2235.5674517408706</v>
      </c>
    </row>
    <row r="109" spans="1:17" ht="12" customHeight="1" x14ac:dyDescent="0.25">
      <c r="A109" s="23" t="s">
        <v>47</v>
      </c>
      <c r="B109" s="22">
        <v>11754.687601834317</v>
      </c>
      <c r="C109" s="22">
        <v>11710.011679994144</v>
      </c>
      <c r="D109" s="22">
        <v>11649.680626936481</v>
      </c>
      <c r="E109" s="22">
        <v>11639.866027563061</v>
      </c>
      <c r="F109" s="22">
        <v>11444.480466678424</v>
      </c>
      <c r="G109" s="22">
        <v>11440.689582292511</v>
      </c>
      <c r="H109" s="22">
        <v>11200.8078472038</v>
      </c>
      <c r="I109" s="22">
        <v>11012.568356961403</v>
      </c>
      <c r="J109" s="22">
        <v>10963.731307713559</v>
      </c>
      <c r="K109" s="22">
        <v>10747.934910874999</v>
      </c>
      <c r="L109" s="22">
        <v>10760.580470354815</v>
      </c>
      <c r="M109" s="22">
        <v>10800.485631142643</v>
      </c>
      <c r="N109" s="22">
        <v>10924.680360951421</v>
      </c>
      <c r="O109" s="22">
        <v>11015.429487430973</v>
      </c>
      <c r="P109" s="22">
        <v>11065.55608551055</v>
      </c>
      <c r="Q109" s="22">
        <v>11196.403837858921</v>
      </c>
    </row>
    <row r="110" spans="1:17" ht="12" customHeight="1" x14ac:dyDescent="0.25">
      <c r="A110" s="21" t="s">
        <v>46</v>
      </c>
      <c r="B110" s="20">
        <v>11137.098355593476</v>
      </c>
      <c r="C110" s="20">
        <v>11126.742455731761</v>
      </c>
      <c r="D110" s="20">
        <v>10909.679858418776</v>
      </c>
      <c r="E110" s="20">
        <v>10787.635776251769</v>
      </c>
      <c r="F110" s="20">
        <v>10780.457313004519</v>
      </c>
      <c r="G110" s="20">
        <v>10665.645645731407</v>
      </c>
      <c r="H110" s="20">
        <v>10439.612971320277</v>
      </c>
      <c r="I110" s="20">
        <v>10331.26480264272</v>
      </c>
      <c r="J110" s="20">
        <v>10413.280324600617</v>
      </c>
      <c r="K110" s="20">
        <v>10471.720036329159</v>
      </c>
      <c r="L110" s="20">
        <v>10728.472112707939</v>
      </c>
      <c r="M110" s="20">
        <v>10435.873733687038</v>
      </c>
      <c r="N110" s="20">
        <v>10354.995548126188</v>
      </c>
      <c r="O110" s="20">
        <v>10393.806700010498</v>
      </c>
      <c r="P110" s="20">
        <v>10524.128351952311</v>
      </c>
      <c r="Q110" s="20">
        <v>10619.248562731947</v>
      </c>
    </row>
    <row r="111" spans="1:17" ht="12" customHeight="1" x14ac:dyDescent="0.25">
      <c r="A111" s="19" t="s">
        <v>45</v>
      </c>
      <c r="B111" s="18">
        <v>25411.88916619134</v>
      </c>
      <c r="C111" s="18">
        <v>25731.999128556665</v>
      </c>
      <c r="D111" s="18">
        <v>25601.421206630239</v>
      </c>
      <c r="E111" s="18">
        <v>25733.363304210827</v>
      </c>
      <c r="F111" s="18">
        <v>25885.239328408603</v>
      </c>
      <c r="G111" s="18">
        <v>26426.330038133383</v>
      </c>
      <c r="H111" s="18">
        <v>27148.425126159451</v>
      </c>
      <c r="I111" s="18">
        <v>27680.231010768206</v>
      </c>
      <c r="J111" s="18">
        <v>28105.55579902343</v>
      </c>
      <c r="K111" s="18">
        <v>28540.363224235502</v>
      </c>
      <c r="L111" s="18">
        <v>28550.968134598163</v>
      </c>
      <c r="M111" s="18">
        <v>28484.396759265001</v>
      </c>
      <c r="N111" s="18">
        <v>28417.164815057007</v>
      </c>
      <c r="O111" s="18">
        <v>28321.365665173449</v>
      </c>
      <c r="P111" s="18">
        <v>28143.328475909489</v>
      </c>
      <c r="Q111" s="18">
        <v>27944.254362196156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64394.742210309741</v>
      </c>
      <c r="C113" s="31">
        <f t="shared" ref="C113:Q113" si="46">SUM(C114:C117)</f>
        <v>67917.474736520511</v>
      </c>
      <c r="D113" s="31">
        <f t="shared" si="46"/>
        <v>67450.480747354348</v>
      </c>
      <c r="E113" s="31">
        <f t="shared" si="46"/>
        <v>71466.9549321128</v>
      </c>
      <c r="F113" s="31">
        <f t="shared" si="46"/>
        <v>73369.515433456108</v>
      </c>
      <c r="G113" s="31">
        <f t="shared" si="46"/>
        <v>72176.845091713301</v>
      </c>
      <c r="H113" s="31">
        <f t="shared" si="46"/>
        <v>75297.131853922736</v>
      </c>
      <c r="I113" s="31">
        <f t="shared" si="46"/>
        <v>65278.968949049333</v>
      </c>
      <c r="J113" s="31">
        <f t="shared" si="46"/>
        <v>82361.618477846714</v>
      </c>
      <c r="K113" s="31">
        <f t="shared" si="46"/>
        <v>81876.561110308161</v>
      </c>
      <c r="L113" s="31">
        <f t="shared" si="46"/>
        <v>90080.114144054736</v>
      </c>
      <c r="M113" s="31">
        <f t="shared" si="46"/>
        <v>76898.210465941593</v>
      </c>
      <c r="N113" s="31">
        <f t="shared" si="46"/>
        <v>79227.297860132239</v>
      </c>
      <c r="O113" s="31">
        <f t="shared" si="46"/>
        <v>88137.921353869606</v>
      </c>
      <c r="P113" s="31">
        <f t="shared" si="46"/>
        <v>74673.747003180848</v>
      </c>
      <c r="Q113" s="31">
        <f t="shared" si="46"/>
        <v>84470.677293305009</v>
      </c>
    </row>
    <row r="114" spans="1:17" ht="12" customHeight="1" x14ac:dyDescent="0.25">
      <c r="A114" s="23" t="s">
        <v>44</v>
      </c>
      <c r="B114" s="22">
        <v>50422.700744554451</v>
      </c>
      <c r="C114" s="22">
        <v>53687.012906229174</v>
      </c>
      <c r="D114" s="22">
        <v>52743.498743016469</v>
      </c>
      <c r="E114" s="22">
        <v>56426.766814221148</v>
      </c>
      <c r="F114" s="22">
        <v>58135.553945676824</v>
      </c>
      <c r="G114" s="22">
        <v>56457.953874264327</v>
      </c>
      <c r="H114" s="22">
        <v>59112.485637428705</v>
      </c>
      <c r="I114" s="22">
        <v>48475.254400442231</v>
      </c>
      <c r="J114" s="22">
        <v>65085.674946067382</v>
      </c>
      <c r="K114" s="22">
        <v>64156.040195998532</v>
      </c>
      <c r="L114" s="22">
        <v>71737.612971227936</v>
      </c>
      <c r="M114" s="22">
        <v>58272.705405869412</v>
      </c>
      <c r="N114" s="22">
        <v>60293.324255941807</v>
      </c>
      <c r="O114" s="22">
        <v>68920.947076129291</v>
      </c>
      <c r="P114" s="22">
        <v>54855.211508593566</v>
      </c>
      <c r="Q114" s="22">
        <v>63942.631890534816</v>
      </c>
    </row>
    <row r="115" spans="1:17" ht="12" customHeight="1" x14ac:dyDescent="0.25">
      <c r="A115" s="23" t="s">
        <v>43</v>
      </c>
      <c r="B115" s="30">
        <v>758.69356230468611</v>
      </c>
      <c r="C115" s="30">
        <v>1019.7521772826429</v>
      </c>
      <c r="D115" s="30">
        <v>1386.4734072374274</v>
      </c>
      <c r="E115" s="30">
        <v>1668.8083448643579</v>
      </c>
      <c r="F115" s="30">
        <v>2030.6218386002301</v>
      </c>
      <c r="G115" s="30">
        <v>2455.0300585391351</v>
      </c>
      <c r="H115" s="30">
        <v>2905.6459822412485</v>
      </c>
      <c r="I115" s="30">
        <v>3462.9862486970801</v>
      </c>
      <c r="J115" s="30">
        <v>3894.8511157715043</v>
      </c>
      <c r="K115" s="30">
        <v>4423.0555443029216</v>
      </c>
      <c r="L115" s="30">
        <v>4918.1388745003933</v>
      </c>
      <c r="M115" s="30">
        <v>5045.1939900641892</v>
      </c>
      <c r="N115" s="30">
        <v>5161.2647756954566</v>
      </c>
      <c r="O115" s="30">
        <v>5289.642526712486</v>
      </c>
      <c r="P115" s="30">
        <v>5669.1202537667041</v>
      </c>
      <c r="Q115" s="30">
        <v>6117.4841344768411</v>
      </c>
    </row>
    <row r="116" spans="1:17" ht="12" customHeight="1" x14ac:dyDescent="0.25">
      <c r="A116" s="23" t="s">
        <v>47</v>
      </c>
      <c r="B116" s="22">
        <v>7290.7146828181694</v>
      </c>
      <c r="C116" s="22">
        <v>7288.1753848358076</v>
      </c>
      <c r="D116" s="22">
        <v>7333.0801978202599</v>
      </c>
      <c r="E116" s="22">
        <v>7357.9063750312262</v>
      </c>
      <c r="F116" s="22">
        <v>7160.3647964837837</v>
      </c>
      <c r="G116" s="22">
        <v>7204.7889630149075</v>
      </c>
      <c r="H116" s="22">
        <v>7236.6910861471488</v>
      </c>
      <c r="I116" s="22">
        <v>7192.3032141347076</v>
      </c>
      <c r="J116" s="22">
        <v>7226.3782515291859</v>
      </c>
      <c r="K116" s="22">
        <v>7132.3539819285106</v>
      </c>
      <c r="L116" s="22">
        <v>7217.4708449400405</v>
      </c>
      <c r="M116" s="22">
        <v>7298.0606939952158</v>
      </c>
      <c r="N116" s="22">
        <v>7431.7901998471552</v>
      </c>
      <c r="O116" s="22">
        <v>7545.3088947672568</v>
      </c>
      <c r="P116" s="22">
        <v>7631.2972145790736</v>
      </c>
      <c r="Q116" s="22">
        <v>7770.8759210687695</v>
      </c>
    </row>
    <row r="117" spans="1:17" ht="12" customHeight="1" x14ac:dyDescent="0.25">
      <c r="A117" s="29" t="s">
        <v>46</v>
      </c>
      <c r="B117" s="18">
        <v>5922.6332206324305</v>
      </c>
      <c r="C117" s="18">
        <v>5922.5342681728844</v>
      </c>
      <c r="D117" s="18">
        <v>5987.4283992802002</v>
      </c>
      <c r="E117" s="18">
        <v>6013.4733979960638</v>
      </c>
      <c r="F117" s="18">
        <v>6042.9748526952817</v>
      </c>
      <c r="G117" s="18">
        <v>6059.0721958949243</v>
      </c>
      <c r="H117" s="18">
        <v>6042.3091481056317</v>
      </c>
      <c r="I117" s="18">
        <v>6148.4250857753104</v>
      </c>
      <c r="J117" s="18">
        <v>6154.7141644786443</v>
      </c>
      <c r="K117" s="18">
        <v>6165.1113880782023</v>
      </c>
      <c r="L117" s="18">
        <v>6206.8914533863699</v>
      </c>
      <c r="M117" s="18">
        <v>6282.2503760127702</v>
      </c>
      <c r="N117" s="18">
        <v>6340.918628647818</v>
      </c>
      <c r="O117" s="18">
        <v>6382.0228562605835</v>
      </c>
      <c r="P117" s="18">
        <v>6518.1180262414991</v>
      </c>
      <c r="Q117" s="18">
        <v>6639.6853472245884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18843.325894081871</v>
      </c>
      <c r="C119" s="26">
        <f t="shared" ref="C119:Q119" si="47">SUM(C120,C125)</f>
        <v>19524.11345504097</v>
      </c>
      <c r="D119" s="26">
        <f t="shared" si="47"/>
        <v>20654.045412829582</v>
      </c>
      <c r="E119" s="26">
        <f t="shared" si="47"/>
        <v>22107.155429850536</v>
      </c>
      <c r="F119" s="26">
        <f t="shared" si="47"/>
        <v>22180.629050613352</v>
      </c>
      <c r="G119" s="26">
        <f t="shared" si="47"/>
        <v>21776.154343127539</v>
      </c>
      <c r="H119" s="26">
        <f t="shared" si="47"/>
        <v>19384.830542039163</v>
      </c>
      <c r="I119" s="26">
        <f t="shared" si="47"/>
        <v>15667.21128650876</v>
      </c>
      <c r="J119" s="26">
        <f t="shared" si="47"/>
        <v>19057.837143255878</v>
      </c>
      <c r="K119" s="26">
        <f t="shared" si="47"/>
        <v>17730.31591217134</v>
      </c>
      <c r="L119" s="26">
        <f t="shared" si="47"/>
        <v>19663.513126491576</v>
      </c>
      <c r="M119" s="26">
        <f t="shared" si="47"/>
        <v>15892.114141416501</v>
      </c>
      <c r="N119" s="26">
        <f t="shared" si="47"/>
        <v>16216.59942640159</v>
      </c>
      <c r="O119" s="26">
        <f t="shared" si="47"/>
        <v>18047.06565544174</v>
      </c>
      <c r="P119" s="26">
        <f t="shared" si="47"/>
        <v>14124.903032407885</v>
      </c>
      <c r="Q119" s="26">
        <f t="shared" si="47"/>
        <v>16012.237411569296</v>
      </c>
    </row>
    <row r="120" spans="1:17" ht="12" customHeight="1" x14ac:dyDescent="0.25">
      <c r="A120" s="25" t="s">
        <v>48</v>
      </c>
      <c r="B120" s="24">
        <f>SUM(B121:B124)</f>
        <v>18843.325894081871</v>
      </c>
      <c r="C120" s="24">
        <f t="shared" ref="C120:Q120" si="48">SUM(C121:C124)</f>
        <v>19524.11345504097</v>
      </c>
      <c r="D120" s="24">
        <f t="shared" si="48"/>
        <v>20654.045412829582</v>
      </c>
      <c r="E120" s="24">
        <f t="shared" si="48"/>
        <v>22107.155429850536</v>
      </c>
      <c r="F120" s="24">
        <f t="shared" si="48"/>
        <v>22180.629050613352</v>
      </c>
      <c r="G120" s="24">
        <f t="shared" si="48"/>
        <v>21776.154343127539</v>
      </c>
      <c r="H120" s="24">
        <f t="shared" si="48"/>
        <v>19384.830542039163</v>
      </c>
      <c r="I120" s="24">
        <f t="shared" si="48"/>
        <v>15667.21128650876</v>
      </c>
      <c r="J120" s="24">
        <f t="shared" si="48"/>
        <v>19057.837143255878</v>
      </c>
      <c r="K120" s="24">
        <f t="shared" si="48"/>
        <v>17730.31591217134</v>
      </c>
      <c r="L120" s="24">
        <f t="shared" si="48"/>
        <v>19663.513126491576</v>
      </c>
      <c r="M120" s="24">
        <f t="shared" si="48"/>
        <v>15892.114141416501</v>
      </c>
      <c r="N120" s="24">
        <f t="shared" si="48"/>
        <v>16216.59942640159</v>
      </c>
      <c r="O120" s="24">
        <f t="shared" si="48"/>
        <v>18047.06565544174</v>
      </c>
      <c r="P120" s="24">
        <f t="shared" si="48"/>
        <v>14124.903032407885</v>
      </c>
      <c r="Q120" s="24">
        <f t="shared" si="48"/>
        <v>16012.237411569296</v>
      </c>
    </row>
    <row r="121" spans="1:17" ht="12" customHeight="1" x14ac:dyDescent="0.25">
      <c r="A121" s="23" t="s">
        <v>44</v>
      </c>
      <c r="B121" s="22">
        <v>14836.834752800569</v>
      </c>
      <c r="C121" s="22">
        <v>15532.123473185988</v>
      </c>
      <c r="D121" s="22">
        <v>16930.138020636576</v>
      </c>
      <c r="E121" s="22">
        <v>18473.643608215189</v>
      </c>
      <c r="F121" s="22">
        <v>18383.415191847354</v>
      </c>
      <c r="G121" s="22">
        <v>18069.084170854207</v>
      </c>
      <c r="H121" s="22">
        <v>16015.892061646349</v>
      </c>
      <c r="I121" s="22">
        <v>12531.528848974338</v>
      </c>
      <c r="J121" s="22">
        <v>15888.392133763005</v>
      </c>
      <c r="K121" s="22">
        <v>14545.682364951945</v>
      </c>
      <c r="L121" s="22">
        <v>16339.716157217303</v>
      </c>
      <c r="M121" s="22">
        <v>12838.171364361417</v>
      </c>
      <c r="N121" s="22">
        <v>13260.233555125686</v>
      </c>
      <c r="O121" s="22">
        <v>15087.899295581061</v>
      </c>
      <c r="P121" s="22">
        <v>11160.938114915656</v>
      </c>
      <c r="Q121" s="22">
        <v>13068.028058003794</v>
      </c>
    </row>
    <row r="122" spans="1:17" ht="12" customHeight="1" x14ac:dyDescent="0.25">
      <c r="A122" s="23" t="s">
        <v>43</v>
      </c>
      <c r="B122" s="22">
        <v>0.1443469842496761</v>
      </c>
      <c r="C122" s="22">
        <v>0.19710723451346884</v>
      </c>
      <c r="D122" s="22">
        <v>0.27578168897126804</v>
      </c>
      <c r="E122" s="22">
        <v>0.33739438865849214</v>
      </c>
      <c r="F122" s="22">
        <v>0.46205583678397688</v>
      </c>
      <c r="G122" s="22">
        <v>0.63612377269167575</v>
      </c>
      <c r="H122" s="22">
        <v>0.86872241007568174</v>
      </c>
      <c r="I122" s="22">
        <v>1.0212594154022232</v>
      </c>
      <c r="J122" s="22">
        <v>1.3577994028669789</v>
      </c>
      <c r="K122" s="22">
        <v>1.7169172485656807</v>
      </c>
      <c r="L122" s="22">
        <v>1.9491118960873666</v>
      </c>
      <c r="M122" s="22">
        <v>2.0897825589277188</v>
      </c>
      <c r="N122" s="22">
        <v>2.3526498348420732</v>
      </c>
      <c r="O122" s="22">
        <v>2.8542865779855782</v>
      </c>
      <c r="P122" s="22">
        <v>3.723689428174159</v>
      </c>
      <c r="Q122" s="22">
        <v>5.0847993558339697</v>
      </c>
    </row>
    <row r="123" spans="1:17" ht="12" customHeight="1" x14ac:dyDescent="0.25">
      <c r="A123" s="23" t="s">
        <v>47</v>
      </c>
      <c r="B123" s="22">
        <v>2194.9006962967746</v>
      </c>
      <c r="C123" s="22">
        <v>2168.2777422345766</v>
      </c>
      <c r="D123" s="22">
        <v>2083.7209278552318</v>
      </c>
      <c r="E123" s="22">
        <v>2074.4755586350761</v>
      </c>
      <c r="F123" s="22">
        <v>2239.6798118892284</v>
      </c>
      <c r="G123" s="22">
        <v>2215.4963125021027</v>
      </c>
      <c r="H123" s="22">
        <v>1985.3119028749763</v>
      </c>
      <c r="I123" s="22">
        <v>1896.6938457782965</v>
      </c>
      <c r="J123" s="22">
        <v>1847.6172677366926</v>
      </c>
      <c r="K123" s="22">
        <v>1791.5277086882852</v>
      </c>
      <c r="L123" s="22">
        <v>1735.9142048174865</v>
      </c>
      <c r="M123" s="22">
        <v>1723.3757101149929</v>
      </c>
      <c r="N123" s="22">
        <v>1714.3121816877281</v>
      </c>
      <c r="O123" s="22">
        <v>1707.6272226970289</v>
      </c>
      <c r="P123" s="22">
        <v>1689.4733066699682</v>
      </c>
      <c r="Q123" s="22">
        <v>1685.6248682163061</v>
      </c>
    </row>
    <row r="124" spans="1:17" ht="12" customHeight="1" x14ac:dyDescent="0.25">
      <c r="A124" s="21" t="s">
        <v>46</v>
      </c>
      <c r="B124" s="20">
        <v>1811.4460980002755</v>
      </c>
      <c r="C124" s="20">
        <v>1823.5151323858911</v>
      </c>
      <c r="D124" s="20">
        <v>1639.9106826488005</v>
      </c>
      <c r="E124" s="20">
        <v>1558.6988686116133</v>
      </c>
      <c r="F124" s="20">
        <v>1557.0719910399864</v>
      </c>
      <c r="G124" s="20">
        <v>1490.9377359985369</v>
      </c>
      <c r="H124" s="20">
        <v>1382.7578551077593</v>
      </c>
      <c r="I124" s="20">
        <v>1237.9673323407244</v>
      </c>
      <c r="J124" s="20">
        <v>1320.4699423533136</v>
      </c>
      <c r="K124" s="20">
        <v>1391.388921282545</v>
      </c>
      <c r="L124" s="20">
        <v>1585.9336525607007</v>
      </c>
      <c r="M124" s="20">
        <v>1328.4772843811647</v>
      </c>
      <c r="N124" s="20">
        <v>1239.7010397533336</v>
      </c>
      <c r="O124" s="20">
        <v>1248.6848505856658</v>
      </c>
      <c r="P124" s="20">
        <v>1270.7679213940862</v>
      </c>
      <c r="Q124" s="20">
        <v>1253.4996859933615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0.66337166903784606</v>
      </c>
      <c r="C127" s="39">
        <f t="shared" si="49"/>
        <v>0.67037524081289435</v>
      </c>
      <c r="D127" s="39">
        <f t="shared" si="49"/>
        <v>0.67312873649122407</v>
      </c>
      <c r="E127" s="39">
        <f t="shared" si="49"/>
        <v>0.67786076045877508</v>
      </c>
      <c r="F127" s="39">
        <f t="shared" si="49"/>
        <v>0.68699559176933822</v>
      </c>
      <c r="G127" s="39">
        <f t="shared" si="49"/>
        <v>0.69362554100518237</v>
      </c>
      <c r="H127" s="39">
        <f t="shared" si="49"/>
        <v>0.71944947417582072</v>
      </c>
      <c r="I127" s="39">
        <f t="shared" si="49"/>
        <v>0.73282330993350264</v>
      </c>
      <c r="J127" s="39">
        <f t="shared" si="49"/>
        <v>0.74481306003956949</v>
      </c>
      <c r="K127" s="39">
        <f t="shared" si="49"/>
        <v>0.76178895900835975</v>
      </c>
      <c r="L127" s="39">
        <f t="shared" si="49"/>
        <v>0.76967640745145549</v>
      </c>
      <c r="M127" s="39">
        <f t="shared" si="49"/>
        <v>0.78192973497843143</v>
      </c>
      <c r="N127" s="39">
        <f t="shared" si="49"/>
        <v>0.79216884227166451</v>
      </c>
      <c r="O127" s="39">
        <f t="shared" si="49"/>
        <v>0.80385893541810804</v>
      </c>
      <c r="P127" s="39">
        <f t="shared" si="49"/>
        <v>0.83069225462750307</v>
      </c>
      <c r="Q127" s="39">
        <f t="shared" si="49"/>
        <v>0.85371109222938601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0.6837681619450281</v>
      </c>
      <c r="C128" s="38">
        <f t="shared" si="50"/>
        <v>0.68902968575909485</v>
      </c>
      <c r="D128" s="38">
        <f t="shared" si="50"/>
        <v>0.68574289319883497</v>
      </c>
      <c r="E128" s="38">
        <f t="shared" si="50"/>
        <v>0.6869524715993004</v>
      </c>
      <c r="F128" s="38">
        <f t="shared" si="50"/>
        <v>0.69587468619012971</v>
      </c>
      <c r="G128" s="38">
        <f t="shared" si="50"/>
        <v>0.69937637389897334</v>
      </c>
      <c r="H128" s="38">
        <f t="shared" si="50"/>
        <v>0.72450339428108435</v>
      </c>
      <c r="I128" s="38">
        <f t="shared" si="50"/>
        <v>0.73382815003890445</v>
      </c>
      <c r="J128" s="38">
        <f t="shared" si="50"/>
        <v>0.74519068134209676</v>
      </c>
      <c r="K128" s="38">
        <f t="shared" si="50"/>
        <v>0.76219678930954649</v>
      </c>
      <c r="L128" s="38">
        <f t="shared" si="50"/>
        <v>0.76920684056180855</v>
      </c>
      <c r="M128" s="38">
        <f t="shared" si="50"/>
        <v>0.77880576651042077</v>
      </c>
      <c r="N128" s="38">
        <f t="shared" si="50"/>
        <v>0.78832972325232564</v>
      </c>
      <c r="O128" s="38">
        <f t="shared" si="50"/>
        <v>0.80135897535208089</v>
      </c>
      <c r="P128" s="38">
        <f t="shared" si="50"/>
        <v>0.83046582990024653</v>
      </c>
      <c r="Q128" s="38">
        <f t="shared" si="50"/>
        <v>0.85377448533735556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1.733318765378836</v>
      </c>
      <c r="C129" s="37">
        <f t="shared" si="51"/>
        <v>1.8241324205099245</v>
      </c>
      <c r="D129" s="37">
        <f t="shared" si="51"/>
        <v>1.8975238555253391</v>
      </c>
      <c r="E129" s="37">
        <f t="shared" si="51"/>
        <v>1.9361436576411639</v>
      </c>
      <c r="F129" s="37">
        <f t="shared" si="51"/>
        <v>1.9722882074249257</v>
      </c>
      <c r="G129" s="37">
        <f t="shared" si="51"/>
        <v>2.0042860813727996</v>
      </c>
      <c r="H129" s="37">
        <f t="shared" si="51"/>
        <v>2.0339067007201113</v>
      </c>
      <c r="I129" s="37">
        <f t="shared" si="51"/>
        <v>2.0651750623026528</v>
      </c>
      <c r="J129" s="37">
        <f t="shared" si="51"/>
        <v>2.0914461512385469</v>
      </c>
      <c r="K129" s="37">
        <f t="shared" si="51"/>
        <v>2.1192078428089922</v>
      </c>
      <c r="L129" s="37">
        <f t="shared" si="51"/>
        <v>2.1518920238145913</v>
      </c>
      <c r="M129" s="37">
        <f t="shared" si="51"/>
        <v>2.2083213029551518</v>
      </c>
      <c r="N129" s="37">
        <f t="shared" si="51"/>
        <v>2.2927730271470033</v>
      </c>
      <c r="O129" s="37">
        <f t="shared" si="51"/>
        <v>2.3728924386646058</v>
      </c>
      <c r="P129" s="37">
        <f t="shared" si="51"/>
        <v>2.5194228156411977</v>
      </c>
      <c r="Q129" s="37">
        <f t="shared" si="51"/>
        <v>2.7364346039807756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0.62023891487175331</v>
      </c>
      <c r="C130" s="37">
        <f t="shared" si="52"/>
        <v>0.62238839584483252</v>
      </c>
      <c r="D130" s="37">
        <f t="shared" si="52"/>
        <v>0.62946620020334765</v>
      </c>
      <c r="E130" s="37">
        <f t="shared" si="52"/>
        <v>0.63212981640920896</v>
      </c>
      <c r="F130" s="37">
        <f t="shared" si="52"/>
        <v>0.62566097406796173</v>
      </c>
      <c r="G130" s="37">
        <f t="shared" si="52"/>
        <v>0.62975128476225961</v>
      </c>
      <c r="H130" s="37">
        <f t="shared" si="52"/>
        <v>0.64608653097765056</v>
      </c>
      <c r="I130" s="37">
        <f t="shared" si="52"/>
        <v>0.6530995296467984</v>
      </c>
      <c r="J130" s="37">
        <f t="shared" si="52"/>
        <v>0.65911668652852251</v>
      </c>
      <c r="K130" s="37">
        <f t="shared" si="52"/>
        <v>0.66360226788420873</v>
      </c>
      <c r="L130" s="37">
        <f t="shared" si="52"/>
        <v>0.6707324818418513</v>
      </c>
      <c r="M130" s="37">
        <f t="shared" si="52"/>
        <v>0.67571597641421188</v>
      </c>
      <c r="N130" s="37">
        <f t="shared" si="52"/>
        <v>0.68027529907519668</v>
      </c>
      <c r="O130" s="37">
        <f t="shared" si="52"/>
        <v>0.68497636913537907</v>
      </c>
      <c r="P130" s="37">
        <f t="shared" si="52"/>
        <v>0.68964425787617123</v>
      </c>
      <c r="Q130" s="37">
        <f t="shared" si="52"/>
        <v>0.69405105725043115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0.53179320425574383</v>
      </c>
      <c r="C131" s="36">
        <f t="shared" si="53"/>
        <v>0.53227926248279311</v>
      </c>
      <c r="D131" s="36">
        <f t="shared" si="53"/>
        <v>0.54881797421945655</v>
      </c>
      <c r="E131" s="36">
        <f t="shared" si="53"/>
        <v>0.55744127098120122</v>
      </c>
      <c r="F131" s="36">
        <f t="shared" si="53"/>
        <v>0.5605490265617592</v>
      </c>
      <c r="G131" s="36">
        <f t="shared" si="53"/>
        <v>0.56809239657421762</v>
      </c>
      <c r="H131" s="36">
        <f t="shared" si="53"/>
        <v>0.57878670068565508</v>
      </c>
      <c r="I131" s="36">
        <f t="shared" si="53"/>
        <v>0.59512801222581713</v>
      </c>
      <c r="J131" s="36">
        <f t="shared" si="53"/>
        <v>0.59104470182547375</v>
      </c>
      <c r="K131" s="36">
        <f t="shared" si="53"/>
        <v>0.58873913422912416</v>
      </c>
      <c r="L131" s="36">
        <f t="shared" si="53"/>
        <v>0.57854383999696191</v>
      </c>
      <c r="M131" s="36">
        <f t="shared" si="53"/>
        <v>0.60198604700760638</v>
      </c>
      <c r="N131" s="36">
        <f t="shared" si="53"/>
        <v>0.61235358327075806</v>
      </c>
      <c r="O131" s="36">
        <f t="shared" si="53"/>
        <v>0.61402169969681442</v>
      </c>
      <c r="P131" s="36">
        <f t="shared" si="53"/>
        <v>0.61934991747153434</v>
      </c>
      <c r="Q131" s="36">
        <f t="shared" si="53"/>
        <v>0.62525001726830642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272.18617768138972</v>
      </c>
      <c r="C135" s="26">
        <f t="shared" si="54"/>
        <v>282.32138481344344</v>
      </c>
      <c r="D135" s="26">
        <f t="shared" si="54"/>
        <v>279.56855622522608</v>
      </c>
      <c r="E135" s="26">
        <f t="shared" si="54"/>
        <v>291.4744519721541</v>
      </c>
      <c r="F135" s="26">
        <f t="shared" si="54"/>
        <v>294.85086734838262</v>
      </c>
      <c r="G135" s="26">
        <f t="shared" si="54"/>
        <v>289.96376354126869</v>
      </c>
      <c r="H135" s="26">
        <f t="shared" si="54"/>
        <v>292.90622108977618</v>
      </c>
      <c r="I135" s="26">
        <f t="shared" si="54"/>
        <v>259.46435533264605</v>
      </c>
      <c r="J135" s="26">
        <f t="shared" si="54"/>
        <v>308.1906917724279</v>
      </c>
      <c r="K135" s="26">
        <f t="shared" si="54"/>
        <v>302.26596800802383</v>
      </c>
      <c r="L135" s="26">
        <f t="shared" si="54"/>
        <v>323.52736420516999</v>
      </c>
      <c r="M135" s="26">
        <f t="shared" si="54"/>
        <v>281.84120171948604</v>
      </c>
      <c r="N135" s="26">
        <f t="shared" si="54"/>
        <v>285.40069008680427</v>
      </c>
      <c r="O135" s="26">
        <f t="shared" si="54"/>
        <v>306.58862953466013</v>
      </c>
      <c r="P135" s="26">
        <f t="shared" si="54"/>
        <v>262.30383003878512</v>
      </c>
      <c r="Q135" s="26">
        <f t="shared" si="54"/>
        <v>281.97672801698326</v>
      </c>
    </row>
    <row r="136" spans="1:17" ht="12" customHeight="1" x14ac:dyDescent="0.25">
      <c r="A136" s="25" t="s">
        <v>48</v>
      </c>
      <c r="B136" s="24">
        <f t="shared" ref="B136:Q136" si="55">IF(B106=0,0,B106/B$26)</f>
        <v>215.71531286763118</v>
      </c>
      <c r="C136" s="24">
        <f t="shared" si="55"/>
        <v>225.13916452776195</v>
      </c>
      <c r="D136" s="24">
        <f t="shared" si="55"/>
        <v>222.67650909938112</v>
      </c>
      <c r="E136" s="24">
        <f t="shared" si="55"/>
        <v>234.28920018501896</v>
      </c>
      <c r="F136" s="24">
        <f t="shared" si="55"/>
        <v>237.32811328525236</v>
      </c>
      <c r="G136" s="24">
        <f t="shared" si="55"/>
        <v>231.23858567875007</v>
      </c>
      <c r="H136" s="24">
        <f t="shared" si="55"/>
        <v>232.57638747608854</v>
      </c>
      <c r="I136" s="24">
        <f t="shared" si="55"/>
        <v>197.9527308642723</v>
      </c>
      <c r="J136" s="24">
        <f t="shared" si="55"/>
        <v>245.73390110793142</v>
      </c>
      <c r="K136" s="24">
        <f t="shared" si="55"/>
        <v>238.84293862083385</v>
      </c>
      <c r="L136" s="24">
        <f t="shared" si="55"/>
        <v>260.08076835050741</v>
      </c>
      <c r="M136" s="24">
        <f t="shared" si="55"/>
        <v>218.54254225445268</v>
      </c>
      <c r="N136" s="24">
        <f t="shared" si="55"/>
        <v>222.25143494223315</v>
      </c>
      <c r="O136" s="24">
        <f t="shared" si="55"/>
        <v>243.65226138983024</v>
      </c>
      <c r="P136" s="24">
        <f t="shared" si="55"/>
        <v>199.7631000923196</v>
      </c>
      <c r="Q136" s="24">
        <f t="shared" si="55"/>
        <v>219.87838498988069</v>
      </c>
    </row>
    <row r="137" spans="1:17" ht="12" customHeight="1" x14ac:dyDescent="0.25">
      <c r="A137" s="23" t="s">
        <v>44</v>
      </c>
      <c r="B137" s="22">
        <f t="shared" ref="B137:Q137" si="56">IF(B107=0,0,B107/B$26)</f>
        <v>163.87198517736519</v>
      </c>
      <c r="C137" s="22">
        <f t="shared" si="56"/>
        <v>173.14852406325215</v>
      </c>
      <c r="D137" s="22">
        <f t="shared" si="56"/>
        <v>170.92087449529859</v>
      </c>
      <c r="E137" s="22">
        <f t="shared" si="56"/>
        <v>182.53492101249086</v>
      </c>
      <c r="F137" s="22">
        <f t="shared" si="56"/>
        <v>185.65141460539346</v>
      </c>
      <c r="G137" s="22">
        <f t="shared" si="56"/>
        <v>179.39141841630288</v>
      </c>
      <c r="H137" s="22">
        <f t="shared" si="56"/>
        <v>181.31188926262234</v>
      </c>
      <c r="I137" s="22">
        <f t="shared" si="56"/>
        <v>146.79565992504823</v>
      </c>
      <c r="J137" s="22">
        <f t="shared" si="56"/>
        <v>194.09103848828883</v>
      </c>
      <c r="K137" s="22">
        <f t="shared" si="56"/>
        <v>187.05009022995159</v>
      </c>
      <c r="L137" s="22">
        <f t="shared" si="56"/>
        <v>207.248439961098</v>
      </c>
      <c r="M137" s="22">
        <f t="shared" si="56"/>
        <v>166.273680127148</v>
      </c>
      <c r="N137" s="22">
        <f t="shared" si="56"/>
        <v>169.96081850172553</v>
      </c>
      <c r="O137" s="22">
        <f t="shared" si="56"/>
        <v>191.12241190271268</v>
      </c>
      <c r="P137" s="22">
        <f t="shared" si="56"/>
        <v>146.78565406326132</v>
      </c>
      <c r="Q137" s="22">
        <f t="shared" si="56"/>
        <v>166.43122976247682</v>
      </c>
    </row>
    <row r="138" spans="1:17" ht="12" customHeight="1" x14ac:dyDescent="0.25">
      <c r="A138" s="23" t="s">
        <v>43</v>
      </c>
      <c r="B138" s="22">
        <f t="shared" ref="B138:Q138" si="57">IF(B108=0,0,B108/B$26)</f>
        <v>0.97269222931531729</v>
      </c>
      <c r="C138" s="22">
        <f t="shared" si="57"/>
        <v>1.2422979406744528</v>
      </c>
      <c r="D138" s="22">
        <f t="shared" si="57"/>
        <v>1.6237224144042008</v>
      </c>
      <c r="E138" s="22">
        <f t="shared" si="57"/>
        <v>1.9153862751618052</v>
      </c>
      <c r="F138" s="22">
        <f t="shared" si="57"/>
        <v>2.2879480583412373</v>
      </c>
      <c r="G138" s="22">
        <f t="shared" si="57"/>
        <v>2.72197786683848</v>
      </c>
      <c r="H138" s="22">
        <f t="shared" si="57"/>
        <v>3.1746741723015606</v>
      </c>
      <c r="I138" s="22">
        <f t="shared" si="57"/>
        <v>3.7263305845482062</v>
      </c>
      <c r="J138" s="22">
        <f t="shared" si="57"/>
        <v>4.1383923256110897</v>
      </c>
      <c r="K138" s="22">
        <f t="shared" si="57"/>
        <v>4.6380596193174171</v>
      </c>
      <c r="L138" s="22">
        <f t="shared" si="57"/>
        <v>5.0788782048254992</v>
      </c>
      <c r="M138" s="22">
        <f t="shared" si="57"/>
        <v>5.0769524276831799</v>
      </c>
      <c r="N138" s="22">
        <f t="shared" si="57"/>
        <v>5.002447753668493</v>
      </c>
      <c r="O138" s="22">
        <f t="shared" si="57"/>
        <v>4.953769070580976</v>
      </c>
      <c r="P138" s="22">
        <f t="shared" si="57"/>
        <v>5.0003695013630436</v>
      </c>
      <c r="Q138" s="22">
        <f t="shared" si="57"/>
        <v>4.9679276705352686</v>
      </c>
    </row>
    <row r="139" spans="1:17" ht="12" customHeight="1" x14ac:dyDescent="0.25">
      <c r="A139" s="23" t="s">
        <v>47</v>
      </c>
      <c r="B139" s="22">
        <f t="shared" ref="B139:Q139" si="58">IF(B109=0,0,B109/B$26)</f>
        <v>26.121528004076261</v>
      </c>
      <c r="C139" s="22">
        <f t="shared" si="58"/>
        <v>26.022248177764766</v>
      </c>
      <c r="D139" s="22">
        <f t="shared" si="58"/>
        <v>25.888179170969952</v>
      </c>
      <c r="E139" s="22">
        <f t="shared" si="58"/>
        <v>25.866368950140139</v>
      </c>
      <c r="F139" s="22">
        <f t="shared" si="58"/>
        <v>25.432178814840942</v>
      </c>
      <c r="G139" s="22">
        <f t="shared" si="58"/>
        <v>25.423754627316693</v>
      </c>
      <c r="H139" s="22">
        <f t="shared" si="58"/>
        <v>24.890684104897328</v>
      </c>
      <c r="I139" s="22">
        <f t="shared" si="58"/>
        <v>24.472374126580895</v>
      </c>
      <c r="J139" s="22">
        <f t="shared" si="58"/>
        <v>24.363847350474575</v>
      </c>
      <c r="K139" s="22">
        <f t="shared" si="58"/>
        <v>23.884299801944444</v>
      </c>
      <c r="L139" s="22">
        <f t="shared" si="58"/>
        <v>23.912401045232922</v>
      </c>
      <c r="M139" s="22">
        <f t="shared" si="58"/>
        <v>24.001079180316982</v>
      </c>
      <c r="N139" s="22">
        <f t="shared" si="58"/>
        <v>24.277067468780938</v>
      </c>
      <c r="O139" s="22">
        <f t="shared" si="58"/>
        <v>24.478732194291048</v>
      </c>
      <c r="P139" s="22">
        <f t="shared" si="58"/>
        <v>24.590124634467887</v>
      </c>
      <c r="Q139" s="22">
        <f t="shared" si="58"/>
        <v>24.880897417464272</v>
      </c>
    </row>
    <row r="140" spans="1:17" ht="12" customHeight="1" x14ac:dyDescent="0.25">
      <c r="A140" s="21" t="s">
        <v>46</v>
      </c>
      <c r="B140" s="20">
        <f t="shared" ref="B140:Q140" si="59">IF(B110=0,0,B110/B$26)</f>
        <v>24.749107456874391</v>
      </c>
      <c r="C140" s="20">
        <f t="shared" si="59"/>
        <v>24.726094346070578</v>
      </c>
      <c r="D140" s="20">
        <f t="shared" si="59"/>
        <v>24.24373301870839</v>
      </c>
      <c r="E140" s="20">
        <f t="shared" si="59"/>
        <v>23.972523947226158</v>
      </c>
      <c r="F140" s="20">
        <f t="shared" si="59"/>
        <v>23.95657180667671</v>
      </c>
      <c r="G140" s="20">
        <f t="shared" si="59"/>
        <v>23.701434768292017</v>
      </c>
      <c r="H140" s="20">
        <f t="shared" si="59"/>
        <v>23.199139936267279</v>
      </c>
      <c r="I140" s="20">
        <f t="shared" si="59"/>
        <v>22.958366228094931</v>
      </c>
      <c r="J140" s="20">
        <f t="shared" si="59"/>
        <v>23.140622943556927</v>
      </c>
      <c r="K140" s="20">
        <f t="shared" si="59"/>
        <v>23.270488969620356</v>
      </c>
      <c r="L140" s="20">
        <f t="shared" si="59"/>
        <v>23.841049139350975</v>
      </c>
      <c r="M140" s="20">
        <f t="shared" si="59"/>
        <v>23.190830519304527</v>
      </c>
      <c r="N140" s="20">
        <f t="shared" si="59"/>
        <v>23.011101218058197</v>
      </c>
      <c r="O140" s="20">
        <f t="shared" si="59"/>
        <v>23.09734822224555</v>
      </c>
      <c r="P140" s="20">
        <f t="shared" si="59"/>
        <v>23.386951893227355</v>
      </c>
      <c r="Q140" s="20">
        <f t="shared" si="59"/>
        <v>23.598330139404332</v>
      </c>
    </row>
    <row r="141" spans="1:17" ht="12" customHeight="1" x14ac:dyDescent="0.25">
      <c r="A141" s="19" t="s">
        <v>45</v>
      </c>
      <c r="B141" s="18">
        <f t="shared" ref="B141:Q141" si="60">IF(B111=0,0,B111/B$26)</f>
        <v>56.470864813758531</v>
      </c>
      <c r="C141" s="18">
        <f t="shared" si="60"/>
        <v>57.182220285681474</v>
      </c>
      <c r="D141" s="18">
        <f t="shared" si="60"/>
        <v>56.892047125844968</v>
      </c>
      <c r="E141" s="18">
        <f t="shared" si="60"/>
        <v>57.185251787135179</v>
      </c>
      <c r="F141" s="18">
        <f t="shared" si="60"/>
        <v>57.522754063130229</v>
      </c>
      <c r="G141" s="18">
        <f t="shared" si="60"/>
        <v>58.725177862518635</v>
      </c>
      <c r="H141" s="18">
        <f t="shared" si="60"/>
        <v>60.329833613687661</v>
      </c>
      <c r="I141" s="18">
        <f t="shared" si="60"/>
        <v>61.511624468373789</v>
      </c>
      <c r="J141" s="18">
        <f t="shared" si="60"/>
        <v>62.456790664496509</v>
      </c>
      <c r="K141" s="18">
        <f t="shared" si="60"/>
        <v>63.423029387190006</v>
      </c>
      <c r="L141" s="18">
        <f t="shared" si="60"/>
        <v>63.446595854662583</v>
      </c>
      <c r="M141" s="18">
        <f t="shared" si="60"/>
        <v>63.298659465033325</v>
      </c>
      <c r="N141" s="18">
        <f t="shared" si="60"/>
        <v>63.149255144571136</v>
      </c>
      <c r="O141" s="18">
        <f t="shared" si="60"/>
        <v>62.936368144829878</v>
      </c>
      <c r="P141" s="18">
        <f t="shared" si="60"/>
        <v>62.540729946465525</v>
      </c>
      <c r="Q141" s="18">
        <f t="shared" si="60"/>
        <v>62.09834302710258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143.09942713402165</v>
      </c>
      <c r="C143" s="31">
        <f t="shared" si="61"/>
        <v>150.92772163671225</v>
      </c>
      <c r="D143" s="31">
        <f t="shared" si="61"/>
        <v>149.88995721634296</v>
      </c>
      <c r="E143" s="31">
        <f t="shared" si="61"/>
        <v>158.81545540469514</v>
      </c>
      <c r="F143" s="31">
        <f t="shared" si="61"/>
        <v>163.04336762990246</v>
      </c>
      <c r="G143" s="31">
        <f t="shared" si="61"/>
        <v>160.39298909269624</v>
      </c>
      <c r="H143" s="31">
        <f t="shared" si="61"/>
        <v>167.32695967538385</v>
      </c>
      <c r="I143" s="31">
        <f t="shared" si="61"/>
        <v>145.06437544233185</v>
      </c>
      <c r="J143" s="31">
        <f t="shared" si="61"/>
        <v>183.02581883965937</v>
      </c>
      <c r="K143" s="31">
        <f t="shared" si="61"/>
        <v>181.94791357846259</v>
      </c>
      <c r="L143" s="31">
        <f t="shared" si="61"/>
        <v>200.17803143123274</v>
      </c>
      <c r="M143" s="31">
        <f t="shared" si="61"/>
        <v>170.88491214653686</v>
      </c>
      <c r="N143" s="31">
        <f t="shared" si="61"/>
        <v>176.06066191140499</v>
      </c>
      <c r="O143" s="31">
        <f t="shared" si="61"/>
        <v>195.86204745304354</v>
      </c>
      <c r="P143" s="31">
        <f t="shared" si="61"/>
        <v>165.94166000706852</v>
      </c>
      <c r="Q143" s="31">
        <f t="shared" si="61"/>
        <v>187.7126162073445</v>
      </c>
    </row>
    <row r="144" spans="1:17" ht="12" customHeight="1" x14ac:dyDescent="0.25">
      <c r="A144" s="23" t="s">
        <v>44</v>
      </c>
      <c r="B144" s="22">
        <f t="shared" ref="B144:Q144" si="62">IF(B114=0,0,B114/B$26)</f>
        <v>112.05044609900989</v>
      </c>
      <c r="C144" s="22">
        <f t="shared" si="62"/>
        <v>119.30447312495372</v>
      </c>
      <c r="D144" s="22">
        <f t="shared" si="62"/>
        <v>117.20777498448103</v>
      </c>
      <c r="E144" s="22">
        <f t="shared" si="62"/>
        <v>125.39281514271367</v>
      </c>
      <c r="F144" s="22">
        <f t="shared" si="62"/>
        <v>129.19011987928184</v>
      </c>
      <c r="G144" s="22">
        <f t="shared" si="62"/>
        <v>125.46211972058741</v>
      </c>
      <c r="H144" s="22">
        <f t="shared" si="62"/>
        <v>131.36107919428599</v>
      </c>
      <c r="I144" s="22">
        <f t="shared" si="62"/>
        <v>107.72278755653829</v>
      </c>
      <c r="J144" s="22">
        <f t="shared" si="62"/>
        <v>144.63483321348306</v>
      </c>
      <c r="K144" s="22">
        <f t="shared" si="62"/>
        <v>142.56897821333007</v>
      </c>
      <c r="L144" s="22">
        <f t="shared" si="62"/>
        <v>159.41691771383987</v>
      </c>
      <c r="M144" s="22">
        <f t="shared" si="62"/>
        <v>129.494900901932</v>
      </c>
      <c r="N144" s="22">
        <f t="shared" si="62"/>
        <v>133.98516501320404</v>
      </c>
      <c r="O144" s="22">
        <f t="shared" si="62"/>
        <v>153.15766016917618</v>
      </c>
      <c r="P144" s="22">
        <f t="shared" si="62"/>
        <v>121.9004700190968</v>
      </c>
      <c r="Q144" s="22">
        <f t="shared" si="62"/>
        <v>142.09473753452184</v>
      </c>
    </row>
    <row r="145" spans="1:17" ht="12" customHeight="1" x14ac:dyDescent="0.25">
      <c r="A145" s="23" t="s">
        <v>43</v>
      </c>
      <c r="B145" s="30">
        <f t="shared" ref="B145:Q145" si="63">IF(B115=0,0,B115/B$26)</f>
        <v>1.6859856940104136</v>
      </c>
      <c r="C145" s="30">
        <f t="shared" si="63"/>
        <v>2.2661159495169843</v>
      </c>
      <c r="D145" s="30">
        <f t="shared" si="63"/>
        <v>3.0810520160831718</v>
      </c>
      <c r="E145" s="30">
        <f t="shared" si="63"/>
        <v>3.7084629885874625</v>
      </c>
      <c r="F145" s="30">
        <f t="shared" si="63"/>
        <v>4.512492974667178</v>
      </c>
      <c r="G145" s="30">
        <f t="shared" si="63"/>
        <v>5.4556223523091898</v>
      </c>
      <c r="H145" s="30">
        <f t="shared" si="63"/>
        <v>6.4569910716472183</v>
      </c>
      <c r="I145" s="30">
        <f t="shared" si="63"/>
        <v>7.6955249971046227</v>
      </c>
      <c r="J145" s="30">
        <f t="shared" si="63"/>
        <v>8.6552247017144541</v>
      </c>
      <c r="K145" s="30">
        <f t="shared" si="63"/>
        <v>9.8290123206731597</v>
      </c>
      <c r="L145" s="30">
        <f t="shared" si="63"/>
        <v>10.929197498889764</v>
      </c>
      <c r="M145" s="30">
        <f t="shared" si="63"/>
        <v>11.211542200142642</v>
      </c>
      <c r="N145" s="30">
        <f t="shared" si="63"/>
        <v>11.469477279323238</v>
      </c>
      <c r="O145" s="30">
        <f t="shared" si="63"/>
        <v>11.754761170472189</v>
      </c>
      <c r="P145" s="30">
        <f t="shared" si="63"/>
        <v>12.598045008370452</v>
      </c>
      <c r="Q145" s="30">
        <f t="shared" si="63"/>
        <v>13.594409187726315</v>
      </c>
    </row>
    <row r="146" spans="1:17" ht="12" customHeight="1" x14ac:dyDescent="0.25">
      <c r="A146" s="23" t="s">
        <v>47</v>
      </c>
      <c r="B146" s="22">
        <f t="shared" ref="B146:Q146" si="64">IF(B116=0,0,B116/B$26)</f>
        <v>16.201588184040375</v>
      </c>
      <c r="C146" s="22">
        <f t="shared" si="64"/>
        <v>16.195945299635127</v>
      </c>
      <c r="D146" s="22">
        <f t="shared" si="64"/>
        <v>16.295733772933907</v>
      </c>
      <c r="E146" s="22">
        <f t="shared" si="64"/>
        <v>16.350903055624951</v>
      </c>
      <c r="F146" s="22">
        <f t="shared" si="64"/>
        <v>15.911921769963964</v>
      </c>
      <c r="G146" s="22">
        <f t="shared" si="64"/>
        <v>16.010642140033131</v>
      </c>
      <c r="H146" s="22">
        <f t="shared" si="64"/>
        <v>16.081535746993662</v>
      </c>
      <c r="I146" s="22">
        <f t="shared" si="64"/>
        <v>15.982896031410462</v>
      </c>
      <c r="J146" s="22">
        <f t="shared" si="64"/>
        <v>16.058618336731524</v>
      </c>
      <c r="K146" s="22">
        <f t="shared" si="64"/>
        <v>15.84967551539669</v>
      </c>
      <c r="L146" s="22">
        <f t="shared" si="64"/>
        <v>16.038824099866758</v>
      </c>
      <c r="M146" s="22">
        <f t="shared" si="64"/>
        <v>16.217912653322699</v>
      </c>
      <c r="N146" s="22">
        <f t="shared" si="64"/>
        <v>16.515089332993682</v>
      </c>
      <c r="O146" s="22">
        <f t="shared" si="64"/>
        <v>16.76735309948279</v>
      </c>
      <c r="P146" s="22">
        <f t="shared" si="64"/>
        <v>16.958438254620162</v>
      </c>
      <c r="Q146" s="22">
        <f t="shared" si="64"/>
        <v>17.268613157930602</v>
      </c>
    </row>
    <row r="147" spans="1:17" ht="12" customHeight="1" x14ac:dyDescent="0.25">
      <c r="A147" s="29" t="s">
        <v>46</v>
      </c>
      <c r="B147" s="18">
        <f t="shared" ref="B147:Q147" si="65">IF(B117=0,0,B117/B$26)</f>
        <v>13.161407156960957</v>
      </c>
      <c r="C147" s="18">
        <f t="shared" si="65"/>
        <v>13.161187262606409</v>
      </c>
      <c r="D147" s="18">
        <f t="shared" si="65"/>
        <v>13.305396442844888</v>
      </c>
      <c r="E147" s="18">
        <f t="shared" si="65"/>
        <v>13.363274217769032</v>
      </c>
      <c r="F147" s="18">
        <f t="shared" si="65"/>
        <v>13.428833005989516</v>
      </c>
      <c r="G147" s="18">
        <f t="shared" si="65"/>
        <v>13.464604879766501</v>
      </c>
      <c r="H147" s="18">
        <f t="shared" si="65"/>
        <v>13.427353662456957</v>
      </c>
      <c r="I147" s="18">
        <f t="shared" si="65"/>
        <v>13.663166857278467</v>
      </c>
      <c r="J147" s="18">
        <f t="shared" si="65"/>
        <v>13.677142587730321</v>
      </c>
      <c r="K147" s="18">
        <f t="shared" si="65"/>
        <v>13.700247529062672</v>
      </c>
      <c r="L147" s="18">
        <f t="shared" si="65"/>
        <v>13.793092118636377</v>
      </c>
      <c r="M147" s="18">
        <f t="shared" si="65"/>
        <v>13.960556391139487</v>
      </c>
      <c r="N147" s="18">
        <f t="shared" si="65"/>
        <v>14.090930285884042</v>
      </c>
      <c r="O147" s="18">
        <f t="shared" si="65"/>
        <v>14.182273013912406</v>
      </c>
      <c r="P147" s="18">
        <f t="shared" si="65"/>
        <v>14.484706724981107</v>
      </c>
      <c r="Q147" s="18">
        <f t="shared" si="65"/>
        <v>14.754856327165754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41.874057542404159</v>
      </c>
      <c r="C149" s="26">
        <f t="shared" si="66"/>
        <v>43.386918788979933</v>
      </c>
      <c r="D149" s="26">
        <f t="shared" si="66"/>
        <v>45.897878695176843</v>
      </c>
      <c r="E149" s="26">
        <f t="shared" si="66"/>
        <v>49.12701206633453</v>
      </c>
      <c r="F149" s="26">
        <f t="shared" si="66"/>
        <v>49.290286779140779</v>
      </c>
      <c r="G149" s="26">
        <f t="shared" si="66"/>
        <v>48.391454095838981</v>
      </c>
      <c r="H149" s="26">
        <f t="shared" si="66"/>
        <v>43.077401204531469</v>
      </c>
      <c r="I149" s="26">
        <f t="shared" si="66"/>
        <v>34.816025081130576</v>
      </c>
      <c r="J149" s="26">
        <f t="shared" si="66"/>
        <v>42.350749207235282</v>
      </c>
      <c r="K149" s="26">
        <f t="shared" si="66"/>
        <v>39.400702027047423</v>
      </c>
      <c r="L149" s="26">
        <f t="shared" si="66"/>
        <v>43.696695836647947</v>
      </c>
      <c r="M149" s="26">
        <f t="shared" si="66"/>
        <v>35.315809203147779</v>
      </c>
      <c r="N149" s="26">
        <f t="shared" si="66"/>
        <v>36.036887614225762</v>
      </c>
      <c r="O149" s="26">
        <f t="shared" si="66"/>
        <v>40.104590345426082</v>
      </c>
      <c r="P149" s="26">
        <f t="shared" si="66"/>
        <v>31.38867340535085</v>
      </c>
      <c r="Q149" s="26">
        <f t="shared" si="66"/>
        <v>35.582749803487332</v>
      </c>
    </row>
    <row r="150" spans="1:17" ht="12" customHeight="1" x14ac:dyDescent="0.25">
      <c r="A150" s="25" t="s">
        <v>48</v>
      </c>
      <c r="B150" s="24">
        <f t="shared" ref="B150:Q150" si="67">IF(B120=0,0,B120/B$26)</f>
        <v>41.874057542404159</v>
      </c>
      <c r="C150" s="24">
        <f t="shared" si="67"/>
        <v>43.386918788979933</v>
      </c>
      <c r="D150" s="24">
        <f t="shared" si="67"/>
        <v>45.897878695176843</v>
      </c>
      <c r="E150" s="24">
        <f t="shared" si="67"/>
        <v>49.12701206633453</v>
      </c>
      <c r="F150" s="24">
        <f t="shared" si="67"/>
        <v>49.290286779140779</v>
      </c>
      <c r="G150" s="24">
        <f t="shared" si="67"/>
        <v>48.391454095838981</v>
      </c>
      <c r="H150" s="24">
        <f t="shared" si="67"/>
        <v>43.077401204531469</v>
      </c>
      <c r="I150" s="24">
        <f t="shared" si="67"/>
        <v>34.816025081130576</v>
      </c>
      <c r="J150" s="24">
        <f t="shared" si="67"/>
        <v>42.350749207235282</v>
      </c>
      <c r="K150" s="24">
        <f t="shared" si="67"/>
        <v>39.400702027047423</v>
      </c>
      <c r="L150" s="24">
        <f t="shared" si="67"/>
        <v>43.696695836647947</v>
      </c>
      <c r="M150" s="24">
        <f t="shared" si="67"/>
        <v>35.315809203147779</v>
      </c>
      <c r="N150" s="24">
        <f t="shared" si="67"/>
        <v>36.036887614225762</v>
      </c>
      <c r="O150" s="24">
        <f t="shared" si="67"/>
        <v>40.104590345426082</v>
      </c>
      <c r="P150" s="24">
        <f t="shared" si="67"/>
        <v>31.38867340535085</v>
      </c>
      <c r="Q150" s="24">
        <f t="shared" si="67"/>
        <v>35.582749803487332</v>
      </c>
    </row>
    <row r="151" spans="1:17" ht="12" customHeight="1" x14ac:dyDescent="0.25">
      <c r="A151" s="23" t="s">
        <v>44</v>
      </c>
      <c r="B151" s="22">
        <f t="shared" ref="B151:Q151" si="68">IF(B121=0,0,B121/B$26)</f>
        <v>32.970743895112378</v>
      </c>
      <c r="C151" s="22">
        <f t="shared" si="68"/>
        <v>34.515829940413305</v>
      </c>
      <c r="D151" s="22">
        <f t="shared" si="68"/>
        <v>37.62252893474794</v>
      </c>
      <c r="E151" s="22">
        <f t="shared" si="68"/>
        <v>41.052541351589312</v>
      </c>
      <c r="F151" s="22">
        <f t="shared" si="68"/>
        <v>40.852033759660785</v>
      </c>
      <c r="G151" s="22">
        <f t="shared" si="68"/>
        <v>40.153520379676017</v>
      </c>
      <c r="H151" s="22">
        <f t="shared" si="68"/>
        <v>35.590871248102992</v>
      </c>
      <c r="I151" s="22">
        <f t="shared" si="68"/>
        <v>27.84784188660964</v>
      </c>
      <c r="J151" s="22">
        <f t="shared" si="68"/>
        <v>35.307538075028901</v>
      </c>
      <c r="K151" s="22">
        <f t="shared" si="68"/>
        <v>32.323738588782099</v>
      </c>
      <c r="L151" s="22">
        <f t="shared" si="68"/>
        <v>36.310480349371787</v>
      </c>
      <c r="M151" s="22">
        <f t="shared" si="68"/>
        <v>28.529269698580922</v>
      </c>
      <c r="N151" s="22">
        <f t="shared" si="68"/>
        <v>29.467185678057081</v>
      </c>
      <c r="O151" s="22">
        <f t="shared" si="68"/>
        <v>33.528665101291239</v>
      </c>
      <c r="P151" s="22">
        <f t="shared" si="68"/>
        <v>24.802084699812568</v>
      </c>
      <c r="Q151" s="22">
        <f t="shared" si="68"/>
        <v>29.040062351119545</v>
      </c>
    </row>
    <row r="152" spans="1:17" ht="12" customHeight="1" x14ac:dyDescent="0.25">
      <c r="A152" s="23" t="s">
        <v>43</v>
      </c>
      <c r="B152" s="22">
        <f t="shared" ref="B152:Q152" si="69">IF(B122=0,0,B122/B$26)</f>
        <v>3.2077107611039134E-4</v>
      </c>
      <c r="C152" s="22">
        <f t="shared" si="69"/>
        <v>4.3801607669659743E-4</v>
      </c>
      <c r="D152" s="22">
        <f t="shared" si="69"/>
        <v>6.1284819771392893E-4</v>
      </c>
      <c r="E152" s="22">
        <f t="shared" si="69"/>
        <v>7.4976530812998258E-4</v>
      </c>
      <c r="F152" s="22">
        <f t="shared" si="69"/>
        <v>1.0267907484088376E-3</v>
      </c>
      <c r="G152" s="22">
        <f t="shared" si="69"/>
        <v>1.4136083837592796E-3</v>
      </c>
      <c r="H152" s="22">
        <f t="shared" si="69"/>
        <v>1.9304942446126258E-3</v>
      </c>
      <c r="I152" s="22">
        <f t="shared" si="69"/>
        <v>2.269465367560496E-3</v>
      </c>
      <c r="J152" s="22">
        <f t="shared" si="69"/>
        <v>3.017332006371064E-3</v>
      </c>
      <c r="K152" s="22">
        <f t="shared" si="69"/>
        <v>3.8153716634792903E-3</v>
      </c>
      <c r="L152" s="22">
        <f t="shared" si="69"/>
        <v>4.3313597690830367E-3</v>
      </c>
      <c r="M152" s="22">
        <f t="shared" si="69"/>
        <v>4.6439612420615967E-3</v>
      </c>
      <c r="N152" s="22">
        <f t="shared" si="69"/>
        <v>5.2281107440934971E-3</v>
      </c>
      <c r="O152" s="22">
        <f t="shared" si="69"/>
        <v>6.3428590621901733E-3</v>
      </c>
      <c r="P152" s="22">
        <f t="shared" si="69"/>
        <v>8.2748653959425749E-3</v>
      </c>
      <c r="Q152" s="22">
        <f t="shared" si="69"/>
        <v>1.1299554124075489E-2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4.8775571028817213</v>
      </c>
      <c r="C153" s="22">
        <f t="shared" si="70"/>
        <v>4.818394982743504</v>
      </c>
      <c r="D153" s="22">
        <f t="shared" si="70"/>
        <v>4.6304909507894036</v>
      </c>
      <c r="E153" s="22">
        <f t="shared" si="70"/>
        <v>4.6099456858557257</v>
      </c>
      <c r="F153" s="22">
        <f t="shared" si="70"/>
        <v>4.9770662486427302</v>
      </c>
      <c r="G153" s="22">
        <f t="shared" si="70"/>
        <v>4.9233251388935617</v>
      </c>
      <c r="H153" s="22">
        <f t="shared" si="70"/>
        <v>4.4118042286110581</v>
      </c>
      <c r="I153" s="22">
        <f t="shared" si="70"/>
        <v>4.214875212840659</v>
      </c>
      <c r="J153" s="22">
        <f t="shared" si="70"/>
        <v>4.1058161505259836</v>
      </c>
      <c r="K153" s="22">
        <f t="shared" si="70"/>
        <v>3.9811726859739669</v>
      </c>
      <c r="L153" s="22">
        <f t="shared" si="70"/>
        <v>3.8575871218166369</v>
      </c>
      <c r="M153" s="22">
        <f t="shared" si="70"/>
        <v>3.8297238002555392</v>
      </c>
      <c r="N153" s="22">
        <f t="shared" si="70"/>
        <v>3.8095826259727295</v>
      </c>
      <c r="O153" s="22">
        <f t="shared" si="70"/>
        <v>3.7947271615489524</v>
      </c>
      <c r="P153" s="22">
        <f t="shared" si="70"/>
        <v>3.7543851259332621</v>
      </c>
      <c r="Q153" s="22">
        <f t="shared" si="70"/>
        <v>3.7458330404806808</v>
      </c>
    </row>
    <row r="154" spans="1:17" ht="12" customHeight="1" x14ac:dyDescent="0.25">
      <c r="A154" s="21" t="s">
        <v>46</v>
      </c>
      <c r="B154" s="20">
        <f t="shared" ref="B154:Q154" si="71">IF(B124=0,0,B124/B$26)</f>
        <v>4.0254357733339452</v>
      </c>
      <c r="C154" s="20">
        <f t="shared" si="71"/>
        <v>4.0522558497464249</v>
      </c>
      <c r="D154" s="20">
        <f t="shared" si="71"/>
        <v>3.6442459614417784</v>
      </c>
      <c r="E154" s="20">
        <f t="shared" si="71"/>
        <v>3.4637752635813635</v>
      </c>
      <c r="F154" s="20">
        <f t="shared" si="71"/>
        <v>3.4601599800888585</v>
      </c>
      <c r="G154" s="20">
        <f t="shared" si="71"/>
        <v>3.3131949688856381</v>
      </c>
      <c r="H154" s="20">
        <f t="shared" si="71"/>
        <v>3.0727952335727982</v>
      </c>
      <c r="I154" s="20">
        <f t="shared" si="71"/>
        <v>2.7510385163127209</v>
      </c>
      <c r="J154" s="20">
        <f t="shared" si="71"/>
        <v>2.9343776496740301</v>
      </c>
      <c r="K154" s="20">
        <f t="shared" si="71"/>
        <v>3.0919753806278778</v>
      </c>
      <c r="L154" s="20">
        <f t="shared" si="71"/>
        <v>3.5242970056904461</v>
      </c>
      <c r="M154" s="20">
        <f t="shared" si="71"/>
        <v>2.9521717430692545</v>
      </c>
      <c r="N154" s="20">
        <f t="shared" si="71"/>
        <v>2.7548911994518526</v>
      </c>
      <c r="O154" s="20">
        <f t="shared" si="71"/>
        <v>2.7748552235237014</v>
      </c>
      <c r="P154" s="20">
        <f t="shared" si="71"/>
        <v>2.8239287142090803</v>
      </c>
      <c r="Q154" s="20">
        <f t="shared" si="71"/>
        <v>2.7855548577630258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13116.65430590683</v>
      </c>
      <c r="C159" s="26">
        <f t="shared" si="73"/>
        <v>13549.07543029577</v>
      </c>
      <c r="D159" s="26">
        <f t="shared" si="73"/>
        <v>13950.617972380525</v>
      </c>
      <c r="E159" s="26">
        <f t="shared" si="73"/>
        <v>14609.774170804261</v>
      </c>
      <c r="F159" s="26">
        <f t="shared" si="73"/>
        <v>14885.882262687799</v>
      </c>
      <c r="G159" s="26">
        <f t="shared" si="73"/>
        <v>14614.44816051678</v>
      </c>
      <c r="H159" s="26">
        <f t="shared" si="73"/>
        <v>14888.683140448933</v>
      </c>
      <c r="I159" s="26">
        <f t="shared" si="73"/>
        <v>13245.555040472284</v>
      </c>
      <c r="J159" s="26">
        <f t="shared" si="73"/>
        <v>15634.458493092392</v>
      </c>
      <c r="K159" s="26">
        <f t="shared" si="73"/>
        <v>15077.830482564987</v>
      </c>
      <c r="L159" s="26">
        <f t="shared" si="73"/>
        <v>16254.18060178234</v>
      </c>
      <c r="M159" s="26">
        <f t="shared" si="73"/>
        <v>14162.126563945834</v>
      </c>
      <c r="N159" s="26">
        <f t="shared" si="73"/>
        <v>14343.059142951122</v>
      </c>
      <c r="O159" s="26">
        <f t="shared" si="73"/>
        <v>15479.613666710649</v>
      </c>
      <c r="P159" s="26">
        <f t="shared" si="73"/>
        <v>13200.5911067788</v>
      </c>
      <c r="Q159" s="26">
        <f t="shared" si="73"/>
        <v>14042.27152260923</v>
      </c>
    </row>
    <row r="160" spans="1:17" ht="12" customHeight="1" x14ac:dyDescent="0.25">
      <c r="A160" s="25" t="s">
        <v>48</v>
      </c>
      <c r="B160" s="24">
        <f t="shared" ref="B160:Q160" si="74">IF(B106=0,0,B106/B$23)</f>
        <v>10395.322831886455</v>
      </c>
      <c r="C160" s="24">
        <f t="shared" si="74"/>
        <v>10804.805043429933</v>
      </c>
      <c r="D160" s="24">
        <f t="shared" si="74"/>
        <v>11111.674902974934</v>
      </c>
      <c r="E160" s="24">
        <f t="shared" si="74"/>
        <v>11743.438514770705</v>
      </c>
      <c r="F160" s="24">
        <f t="shared" si="74"/>
        <v>11981.78042941232</v>
      </c>
      <c r="G160" s="24">
        <f t="shared" si="74"/>
        <v>11654.643607329019</v>
      </c>
      <c r="H160" s="24">
        <f t="shared" si="74"/>
        <v>11822.064161690912</v>
      </c>
      <c r="I160" s="24">
        <f t="shared" si="74"/>
        <v>10105.410389465598</v>
      </c>
      <c r="J160" s="24">
        <f t="shared" si="74"/>
        <v>12466.036709682803</v>
      </c>
      <c r="K160" s="24">
        <f t="shared" si="74"/>
        <v>11914.121077590215</v>
      </c>
      <c r="L160" s="24">
        <f t="shared" si="74"/>
        <v>13066.591106459209</v>
      </c>
      <c r="M160" s="24">
        <f t="shared" si="74"/>
        <v>10981.457374335538</v>
      </c>
      <c r="N160" s="24">
        <f t="shared" si="74"/>
        <v>11169.438570777978</v>
      </c>
      <c r="O160" s="24">
        <f t="shared" si="74"/>
        <v>12301.96593089433</v>
      </c>
      <c r="P160" s="24">
        <f t="shared" si="74"/>
        <v>10053.19290286887</v>
      </c>
      <c r="Q160" s="24">
        <f t="shared" si="74"/>
        <v>10949.811375195284</v>
      </c>
    </row>
    <row r="161" spans="1:17" ht="12" customHeight="1" x14ac:dyDescent="0.25">
      <c r="A161" s="23" t="s">
        <v>44</v>
      </c>
      <c r="B161" s="22">
        <f t="shared" ref="B161:Q161" si="75">IF(B107=0,0,B107/B$23)</f>
        <v>7896.9924127089607</v>
      </c>
      <c r="C161" s="22">
        <f t="shared" si="75"/>
        <v>8309.6872549261989</v>
      </c>
      <c r="D161" s="22">
        <f t="shared" si="75"/>
        <v>8529.0415194910038</v>
      </c>
      <c r="E161" s="22">
        <f t="shared" si="75"/>
        <v>9149.3232296491497</v>
      </c>
      <c r="F161" s="22">
        <f t="shared" si="75"/>
        <v>9372.8233685403975</v>
      </c>
      <c r="G161" s="22">
        <f t="shared" si="75"/>
        <v>9041.4972990702772</v>
      </c>
      <c r="H161" s="22">
        <f t="shared" si="75"/>
        <v>9216.2442258266346</v>
      </c>
      <c r="I161" s="22">
        <f t="shared" si="75"/>
        <v>7493.8616934371366</v>
      </c>
      <c r="J161" s="22">
        <f t="shared" si="75"/>
        <v>9846.2035555800321</v>
      </c>
      <c r="K161" s="22">
        <f t="shared" si="75"/>
        <v>9330.5560358711264</v>
      </c>
      <c r="L161" s="22">
        <f t="shared" si="75"/>
        <v>10412.267848938571</v>
      </c>
      <c r="M161" s="22">
        <f t="shared" si="75"/>
        <v>8355.0200887853698</v>
      </c>
      <c r="N161" s="22">
        <f t="shared" si="75"/>
        <v>8541.5283018873906</v>
      </c>
      <c r="O161" s="22">
        <f t="shared" si="75"/>
        <v>9649.7417526355857</v>
      </c>
      <c r="P161" s="22">
        <f t="shared" si="75"/>
        <v>7387.0724622804328</v>
      </c>
      <c r="Q161" s="22">
        <f t="shared" si="75"/>
        <v>8288.1751788598012</v>
      </c>
    </row>
    <row r="162" spans="1:17" ht="12" customHeight="1" x14ac:dyDescent="0.25">
      <c r="A162" s="23" t="s">
        <v>43</v>
      </c>
      <c r="B162" s="22">
        <f t="shared" ref="B162:Q162" si="76">IF(B108=0,0,B108/B$23)</f>
        <v>46.87404711970872</v>
      </c>
      <c r="C162" s="22">
        <f t="shared" si="76"/>
        <v>59.61995587483306</v>
      </c>
      <c r="D162" s="22">
        <f t="shared" si="76"/>
        <v>81.02460234582135</v>
      </c>
      <c r="E162" s="22">
        <f t="shared" si="76"/>
        <v>96.006221954043852</v>
      </c>
      <c r="F162" s="22">
        <f t="shared" si="76"/>
        <v>115.50966672033307</v>
      </c>
      <c r="G162" s="22">
        <f t="shared" si="76"/>
        <v>137.19026109730896</v>
      </c>
      <c r="H162" s="22">
        <f t="shared" si="76"/>
        <v>161.37150535658168</v>
      </c>
      <c r="I162" s="22">
        <f t="shared" si="76"/>
        <v>190.22773588052206</v>
      </c>
      <c r="J162" s="22">
        <f t="shared" si="76"/>
        <v>209.93990010144478</v>
      </c>
      <c r="K162" s="22">
        <f t="shared" si="76"/>
        <v>231.35875060285159</v>
      </c>
      <c r="L162" s="22">
        <f t="shared" si="76"/>
        <v>255.16544419203271</v>
      </c>
      <c r="M162" s="22">
        <f t="shared" si="76"/>
        <v>255.10976536192575</v>
      </c>
      <c r="N162" s="22">
        <f t="shared" si="76"/>
        <v>251.40234933758353</v>
      </c>
      <c r="O162" s="22">
        <f t="shared" si="76"/>
        <v>250.11505326561621</v>
      </c>
      <c r="P162" s="22">
        <f t="shared" si="76"/>
        <v>251.64647104291538</v>
      </c>
      <c r="Q162" s="22">
        <f t="shared" si="76"/>
        <v>247.39981112958426</v>
      </c>
    </row>
    <row r="163" spans="1:17" ht="12" customHeight="1" x14ac:dyDescent="0.25">
      <c r="A163" s="23" t="s">
        <v>47</v>
      </c>
      <c r="B163" s="22">
        <f t="shared" ref="B163:Q163" si="77">IF(B109=0,0,B109/B$23)</f>
        <v>1258.7966651730505</v>
      </c>
      <c r="C163" s="22">
        <f t="shared" si="77"/>
        <v>1248.8512113929764</v>
      </c>
      <c r="D163" s="22">
        <f t="shared" si="77"/>
        <v>1291.8337544505036</v>
      </c>
      <c r="E163" s="22">
        <f t="shared" si="77"/>
        <v>1296.5177785679598</v>
      </c>
      <c r="F163" s="22">
        <f t="shared" si="77"/>
        <v>1283.9725483121319</v>
      </c>
      <c r="G163" s="22">
        <f t="shared" si="77"/>
        <v>1281.3812991971924</v>
      </c>
      <c r="H163" s="22">
        <f t="shared" si="77"/>
        <v>1265.2155608304367</v>
      </c>
      <c r="I163" s="22">
        <f t="shared" si="77"/>
        <v>1249.3052390532819</v>
      </c>
      <c r="J163" s="22">
        <f t="shared" si="77"/>
        <v>1235.9736043368464</v>
      </c>
      <c r="K163" s="22">
        <f t="shared" si="77"/>
        <v>1191.4124040550905</v>
      </c>
      <c r="L163" s="22">
        <f t="shared" si="77"/>
        <v>1201.3712848257849</v>
      </c>
      <c r="M163" s="22">
        <f t="shared" si="77"/>
        <v>1206.0206916135708</v>
      </c>
      <c r="N163" s="22">
        <f t="shared" si="77"/>
        <v>1220.0650755827985</v>
      </c>
      <c r="O163" s="22">
        <f t="shared" si="77"/>
        <v>1235.9274967033971</v>
      </c>
      <c r="P163" s="22">
        <f t="shared" si="77"/>
        <v>1237.5121648675201</v>
      </c>
      <c r="Q163" s="22">
        <f t="shared" si="77"/>
        <v>1239.0537322682064</v>
      </c>
    </row>
    <row r="164" spans="1:17" ht="12" customHeight="1" x14ac:dyDescent="0.25">
      <c r="A164" s="21" t="s">
        <v>46</v>
      </c>
      <c r="B164" s="20">
        <f t="shared" ref="B164:Q164" si="78">IF(B110=0,0,B110/B$23)</f>
        <v>1192.6597068847339</v>
      </c>
      <c r="C164" s="20">
        <f t="shared" si="78"/>
        <v>1186.6466212359251</v>
      </c>
      <c r="D164" s="20">
        <f t="shared" si="78"/>
        <v>1209.775026687606</v>
      </c>
      <c r="E164" s="20">
        <f t="shared" si="78"/>
        <v>1201.5912845995529</v>
      </c>
      <c r="F164" s="20">
        <f t="shared" si="78"/>
        <v>1209.4748458394577</v>
      </c>
      <c r="G164" s="20">
        <f t="shared" si="78"/>
        <v>1194.5747479642407</v>
      </c>
      <c r="H164" s="20">
        <f t="shared" si="78"/>
        <v>1179.2328696772581</v>
      </c>
      <c r="I164" s="20">
        <f t="shared" si="78"/>
        <v>1172.015721094657</v>
      </c>
      <c r="J164" s="20">
        <f t="shared" si="78"/>
        <v>1173.9196496644797</v>
      </c>
      <c r="K164" s="20">
        <f t="shared" si="78"/>
        <v>1160.7938870611463</v>
      </c>
      <c r="L164" s="20">
        <f t="shared" si="78"/>
        <v>1197.7865285028204</v>
      </c>
      <c r="M164" s="20">
        <f t="shared" si="78"/>
        <v>1165.3068285746713</v>
      </c>
      <c r="N164" s="20">
        <f t="shared" si="78"/>
        <v>1156.442843970206</v>
      </c>
      <c r="O164" s="20">
        <f t="shared" si="78"/>
        <v>1166.1816282897314</v>
      </c>
      <c r="P164" s="20">
        <f t="shared" si="78"/>
        <v>1176.9618046780026</v>
      </c>
      <c r="Q164" s="20">
        <f t="shared" si="78"/>
        <v>1175.1826529376924</v>
      </c>
    </row>
    <row r="165" spans="1:17" ht="12" customHeight="1" x14ac:dyDescent="0.25">
      <c r="A165" s="19" t="s">
        <v>45</v>
      </c>
      <c r="B165" s="18">
        <f t="shared" ref="B165:Q165" si="79">IF(B111=0,0,B111/B$23)</f>
        <v>2721.3314740203768</v>
      </c>
      <c r="C165" s="18">
        <f t="shared" si="79"/>
        <v>2744.2703868658373</v>
      </c>
      <c r="D165" s="18">
        <f t="shared" si="79"/>
        <v>2838.9430694055895</v>
      </c>
      <c r="E165" s="18">
        <f t="shared" si="79"/>
        <v>2866.3356560335565</v>
      </c>
      <c r="F165" s="18">
        <f t="shared" si="79"/>
        <v>2904.1018332754784</v>
      </c>
      <c r="G165" s="18">
        <f t="shared" si="79"/>
        <v>2959.8045531877601</v>
      </c>
      <c r="H165" s="18">
        <f t="shared" si="79"/>
        <v>3066.6189787580215</v>
      </c>
      <c r="I165" s="18">
        <f t="shared" si="79"/>
        <v>3140.1446510066862</v>
      </c>
      <c r="J165" s="18">
        <f t="shared" si="79"/>
        <v>3168.4217834095894</v>
      </c>
      <c r="K165" s="18">
        <f t="shared" si="79"/>
        <v>3163.7094049747716</v>
      </c>
      <c r="L165" s="18">
        <f t="shared" si="79"/>
        <v>3187.5894953231304</v>
      </c>
      <c r="M165" s="18">
        <f t="shared" si="79"/>
        <v>3180.6691896102975</v>
      </c>
      <c r="N165" s="18">
        <f t="shared" si="79"/>
        <v>3173.6205721731449</v>
      </c>
      <c r="O165" s="18">
        <f t="shared" si="79"/>
        <v>3177.6477358163206</v>
      </c>
      <c r="P165" s="18">
        <f t="shared" si="79"/>
        <v>3147.3982039099278</v>
      </c>
      <c r="Q165" s="18">
        <f t="shared" si="79"/>
        <v>3092.4601474139449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6895.9626571757453</v>
      </c>
      <c r="C167" s="31">
        <f t="shared" si="80"/>
        <v>7243.2737829257167</v>
      </c>
      <c r="D167" s="31">
        <f t="shared" si="80"/>
        <v>7479.5876877407627</v>
      </c>
      <c r="E167" s="31">
        <f t="shared" si="80"/>
        <v>7960.4161620233381</v>
      </c>
      <c r="F167" s="31">
        <f t="shared" si="80"/>
        <v>8231.430336554391</v>
      </c>
      <c r="G167" s="31">
        <f t="shared" si="80"/>
        <v>8083.9584773561819</v>
      </c>
      <c r="H167" s="31">
        <f t="shared" si="80"/>
        <v>8505.3778448013418</v>
      </c>
      <c r="I167" s="31">
        <f t="shared" si="80"/>
        <v>7405.480289844586</v>
      </c>
      <c r="J167" s="31">
        <f t="shared" si="80"/>
        <v>9284.8669483044559</v>
      </c>
      <c r="K167" s="31">
        <f t="shared" si="80"/>
        <v>9076.0458931970079</v>
      </c>
      <c r="L167" s="31">
        <f t="shared" si="80"/>
        <v>10057.046900456664</v>
      </c>
      <c r="M167" s="31">
        <f t="shared" si="80"/>
        <v>8586.7280543911293</v>
      </c>
      <c r="N167" s="31">
        <f t="shared" si="80"/>
        <v>8848.0812214376656</v>
      </c>
      <c r="O167" s="31">
        <f t="shared" si="80"/>
        <v>9889.0452367585513</v>
      </c>
      <c r="P167" s="31">
        <f t="shared" si="80"/>
        <v>8351.1094786893555</v>
      </c>
      <c r="Q167" s="31">
        <f t="shared" si="80"/>
        <v>9347.9754288237218</v>
      </c>
    </row>
    <row r="168" spans="1:17" ht="12" customHeight="1" x14ac:dyDescent="0.25">
      <c r="A168" s="23" t="s">
        <v>44</v>
      </c>
      <c r="B168" s="22">
        <f t="shared" ref="B168:Q168" si="81">IF(B114=0,0,B114/B$23)</f>
        <v>5399.7119869318385</v>
      </c>
      <c r="C168" s="22">
        <f t="shared" si="81"/>
        <v>5725.6211980181552</v>
      </c>
      <c r="D168" s="22">
        <f t="shared" si="81"/>
        <v>5848.7296077887486</v>
      </c>
      <c r="E168" s="22">
        <f t="shared" si="81"/>
        <v>6285.150206068377</v>
      </c>
      <c r="F168" s="22">
        <f t="shared" si="81"/>
        <v>6522.3105202985626</v>
      </c>
      <c r="G168" s="22">
        <f t="shared" si="81"/>
        <v>6323.4095956411311</v>
      </c>
      <c r="H168" s="22">
        <f t="shared" si="81"/>
        <v>6677.2002241348409</v>
      </c>
      <c r="I168" s="22">
        <f t="shared" si="81"/>
        <v>5499.206663142385</v>
      </c>
      <c r="J168" s="22">
        <f t="shared" si="81"/>
        <v>7337.2991362156599</v>
      </c>
      <c r="K168" s="22">
        <f t="shared" si="81"/>
        <v>7111.7198530137812</v>
      </c>
      <c r="L168" s="22">
        <f t="shared" si="81"/>
        <v>8009.1876551653368</v>
      </c>
      <c r="M168" s="22">
        <f t="shared" si="81"/>
        <v>6506.9378244564541</v>
      </c>
      <c r="N168" s="22">
        <f t="shared" si="81"/>
        <v>6733.5406423787927</v>
      </c>
      <c r="O168" s="22">
        <f t="shared" si="81"/>
        <v>7732.9071633042458</v>
      </c>
      <c r="P168" s="22">
        <f t="shared" si="81"/>
        <v>6134.7112629209769</v>
      </c>
      <c r="Q168" s="22">
        <f t="shared" si="81"/>
        <v>7076.2324977168728</v>
      </c>
    </row>
    <row r="169" spans="1:17" ht="12" customHeight="1" x14ac:dyDescent="0.25">
      <c r="A169" s="23" t="s">
        <v>43</v>
      </c>
      <c r="B169" s="30">
        <f t="shared" ref="B169:Q169" si="82">IF(B115=0,0,B115/B$23)</f>
        <v>81.247665481842915</v>
      </c>
      <c r="C169" s="30">
        <f t="shared" si="82"/>
        <v>108.75469442065413</v>
      </c>
      <c r="D169" s="30">
        <f t="shared" si="82"/>
        <v>153.74611583565036</v>
      </c>
      <c r="E169" s="30">
        <f t="shared" si="82"/>
        <v>185.88183773041189</v>
      </c>
      <c r="F169" s="30">
        <f t="shared" si="82"/>
        <v>227.81835351609632</v>
      </c>
      <c r="G169" s="30">
        <f t="shared" si="82"/>
        <v>274.96853081723663</v>
      </c>
      <c r="H169" s="30">
        <f t="shared" si="82"/>
        <v>328.21458605004284</v>
      </c>
      <c r="I169" s="30">
        <f t="shared" si="82"/>
        <v>392.85357629874977</v>
      </c>
      <c r="J169" s="30">
        <f t="shared" si="82"/>
        <v>439.07799605857173</v>
      </c>
      <c r="K169" s="30">
        <f t="shared" si="82"/>
        <v>490.29727878005275</v>
      </c>
      <c r="L169" s="30">
        <f t="shared" si="82"/>
        <v>549.08848410994244</v>
      </c>
      <c r="M169" s="30">
        <f t="shared" si="82"/>
        <v>563.36432944063097</v>
      </c>
      <c r="N169" s="30">
        <f t="shared" si="82"/>
        <v>576.4085255225998</v>
      </c>
      <c r="O169" s="30">
        <f t="shared" si="82"/>
        <v>593.49611869017576</v>
      </c>
      <c r="P169" s="30">
        <f t="shared" si="82"/>
        <v>634.00386062111295</v>
      </c>
      <c r="Q169" s="30">
        <f t="shared" si="82"/>
        <v>676.99340419330258</v>
      </c>
    </row>
    <row r="170" spans="1:17" ht="12" customHeight="1" x14ac:dyDescent="0.25">
      <c r="A170" s="23" t="s">
        <v>47</v>
      </c>
      <c r="B170" s="22">
        <f t="shared" ref="B170:Q170" si="83">IF(B116=0,0,B116/B$23)</f>
        <v>780.75467765111466</v>
      </c>
      <c r="C170" s="22">
        <f t="shared" si="83"/>
        <v>777.27050210775042</v>
      </c>
      <c r="D170" s="22">
        <f t="shared" si="83"/>
        <v>813.16568470838308</v>
      </c>
      <c r="E170" s="22">
        <f t="shared" si="83"/>
        <v>819.56754533743981</v>
      </c>
      <c r="F170" s="22">
        <f t="shared" si="83"/>
        <v>803.33151525349149</v>
      </c>
      <c r="G170" s="22">
        <f t="shared" si="83"/>
        <v>806.95151943976532</v>
      </c>
      <c r="H170" s="22">
        <f t="shared" si="83"/>
        <v>817.43873263587955</v>
      </c>
      <c r="I170" s="22">
        <f t="shared" si="83"/>
        <v>815.92066401097941</v>
      </c>
      <c r="J170" s="22">
        <f t="shared" si="83"/>
        <v>814.65082672721724</v>
      </c>
      <c r="K170" s="22">
        <f t="shared" si="83"/>
        <v>790.62397331633542</v>
      </c>
      <c r="L170" s="22">
        <f t="shared" si="83"/>
        <v>805.79874348473231</v>
      </c>
      <c r="M170" s="22">
        <f t="shared" si="83"/>
        <v>814.92744920940709</v>
      </c>
      <c r="N170" s="22">
        <f t="shared" si="83"/>
        <v>829.9801341832906</v>
      </c>
      <c r="O170" s="22">
        <f t="shared" si="83"/>
        <v>846.58112920647102</v>
      </c>
      <c r="P170" s="22">
        <f t="shared" si="83"/>
        <v>853.44315855279501</v>
      </c>
      <c r="Q170" s="22">
        <f t="shared" si="83"/>
        <v>859.96655287084138</v>
      </c>
    </row>
    <row r="171" spans="1:17" ht="12" customHeight="1" x14ac:dyDescent="0.25">
      <c r="A171" s="29" t="s">
        <v>46</v>
      </c>
      <c r="B171" s="18">
        <f t="shared" ref="B171:Q171" si="84">IF(B117=0,0,B117/B$23)</f>
        <v>634.24832711094882</v>
      </c>
      <c r="C171" s="18">
        <f t="shared" si="84"/>
        <v>631.62738837915663</v>
      </c>
      <c r="D171" s="18">
        <f t="shared" si="84"/>
        <v>663.94627940798091</v>
      </c>
      <c r="E171" s="18">
        <f t="shared" si="84"/>
        <v>669.81657288710903</v>
      </c>
      <c r="F171" s="18">
        <f t="shared" si="84"/>
        <v>677.96994748624184</v>
      </c>
      <c r="G171" s="18">
        <f t="shared" si="84"/>
        <v>678.62883145804744</v>
      </c>
      <c r="H171" s="18">
        <f t="shared" si="84"/>
        <v>682.52430198057732</v>
      </c>
      <c r="I171" s="18">
        <f t="shared" si="84"/>
        <v>697.49938639247091</v>
      </c>
      <c r="J171" s="18">
        <f t="shared" si="84"/>
        <v>693.83898930300711</v>
      </c>
      <c r="K171" s="18">
        <f t="shared" si="84"/>
        <v>683.40478808683895</v>
      </c>
      <c r="L171" s="18">
        <f t="shared" si="84"/>
        <v>692.97201769665219</v>
      </c>
      <c r="M171" s="18">
        <f t="shared" si="84"/>
        <v>701.49845128463676</v>
      </c>
      <c r="N171" s="18">
        <f t="shared" si="84"/>
        <v>708.15191935298174</v>
      </c>
      <c r="O171" s="18">
        <f t="shared" si="84"/>
        <v>716.06082555765943</v>
      </c>
      <c r="P171" s="18">
        <f t="shared" si="84"/>
        <v>728.95119659446914</v>
      </c>
      <c r="Q171" s="18">
        <f t="shared" si="84"/>
        <v>734.78297404270631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2017.9112027220322</v>
      </c>
      <c r="C173" s="26">
        <f t="shared" si="85"/>
        <v>2082.2107958575511</v>
      </c>
      <c r="D173" s="26">
        <f t="shared" si="85"/>
        <v>2290.3282832109112</v>
      </c>
      <c r="E173" s="26">
        <f t="shared" si="85"/>
        <v>2462.4269712808036</v>
      </c>
      <c r="F173" s="26">
        <f t="shared" si="85"/>
        <v>2488.4763347888165</v>
      </c>
      <c r="G173" s="26">
        <f t="shared" si="85"/>
        <v>2438.975093503409</v>
      </c>
      <c r="H173" s="26">
        <f t="shared" si="85"/>
        <v>2189.6625297408164</v>
      </c>
      <c r="I173" s="26">
        <f t="shared" si="85"/>
        <v>1777.3446218127028</v>
      </c>
      <c r="J173" s="26">
        <f t="shared" si="85"/>
        <v>2148.4459080315505</v>
      </c>
      <c r="K173" s="26">
        <f t="shared" si="85"/>
        <v>1965.4118191767641</v>
      </c>
      <c r="L173" s="26">
        <f t="shared" si="85"/>
        <v>2195.3443955968046</v>
      </c>
      <c r="M173" s="26">
        <f t="shared" si="85"/>
        <v>1774.5700649578328</v>
      </c>
      <c r="N173" s="26">
        <f t="shared" si="85"/>
        <v>1811.0650335901944</v>
      </c>
      <c r="O173" s="26">
        <f t="shared" si="85"/>
        <v>2024.8747181235801</v>
      </c>
      <c r="P173" s="26">
        <f t="shared" si="85"/>
        <v>1579.6530418446105</v>
      </c>
      <c r="Q173" s="26">
        <f t="shared" si="85"/>
        <v>1771.9995468262364</v>
      </c>
    </row>
    <row r="174" spans="1:17" ht="12" customHeight="1" x14ac:dyDescent="0.25">
      <c r="A174" s="25" t="s">
        <v>48</v>
      </c>
      <c r="B174" s="24">
        <f t="shared" ref="B174:Q174" si="86">IF(B120=0,0,B120/B$23)</f>
        <v>2017.9112027220322</v>
      </c>
      <c r="C174" s="24">
        <f t="shared" si="86"/>
        <v>2082.2107958575511</v>
      </c>
      <c r="D174" s="24">
        <f t="shared" si="86"/>
        <v>2290.3282832109112</v>
      </c>
      <c r="E174" s="24">
        <f t="shared" si="86"/>
        <v>2462.4269712808036</v>
      </c>
      <c r="F174" s="24">
        <f t="shared" si="86"/>
        <v>2488.4763347888165</v>
      </c>
      <c r="G174" s="24">
        <f t="shared" si="86"/>
        <v>2438.975093503409</v>
      </c>
      <c r="H174" s="24">
        <f t="shared" si="86"/>
        <v>2189.6625297408164</v>
      </c>
      <c r="I174" s="24">
        <f t="shared" si="86"/>
        <v>1777.3446218127028</v>
      </c>
      <c r="J174" s="24">
        <f t="shared" si="86"/>
        <v>2148.4459080315505</v>
      </c>
      <c r="K174" s="24">
        <f t="shared" si="86"/>
        <v>1965.4118191767641</v>
      </c>
      <c r="L174" s="24">
        <f t="shared" si="86"/>
        <v>2195.3443955968046</v>
      </c>
      <c r="M174" s="24">
        <f t="shared" si="86"/>
        <v>1774.5700649578328</v>
      </c>
      <c r="N174" s="24">
        <f t="shared" si="86"/>
        <v>1811.0650335901944</v>
      </c>
      <c r="O174" s="24">
        <f t="shared" si="86"/>
        <v>2024.8747181235801</v>
      </c>
      <c r="P174" s="24">
        <f t="shared" si="86"/>
        <v>1579.6530418446105</v>
      </c>
      <c r="Q174" s="24">
        <f t="shared" si="86"/>
        <v>1771.9995468262364</v>
      </c>
    </row>
    <row r="175" spans="1:17" ht="12" customHeight="1" x14ac:dyDescent="0.25">
      <c r="A175" s="23" t="s">
        <v>44</v>
      </c>
      <c r="B175" s="22">
        <f t="shared" ref="B175:Q175" si="87">IF(B121=0,0,B121/B$23)</f>
        <v>1588.8604394415809</v>
      </c>
      <c r="C175" s="22">
        <f t="shared" si="87"/>
        <v>1656.472405414655</v>
      </c>
      <c r="D175" s="22">
        <f t="shared" si="87"/>
        <v>1877.3839784065883</v>
      </c>
      <c r="E175" s="22">
        <f t="shared" si="87"/>
        <v>2057.7047292694524</v>
      </c>
      <c r="F175" s="22">
        <f t="shared" si="87"/>
        <v>2062.4615087841407</v>
      </c>
      <c r="G175" s="22">
        <f t="shared" si="87"/>
        <v>2023.77543622795</v>
      </c>
      <c r="H175" s="22">
        <f t="shared" si="87"/>
        <v>1809.1155685734111</v>
      </c>
      <c r="I175" s="22">
        <f t="shared" si="87"/>
        <v>1421.6215633725899</v>
      </c>
      <c r="J175" s="22">
        <f t="shared" si="87"/>
        <v>1791.1450711007626</v>
      </c>
      <c r="K175" s="22">
        <f t="shared" si="87"/>
        <v>1612.3940588358373</v>
      </c>
      <c r="L175" s="22">
        <f t="shared" si="87"/>
        <v>1824.2571437075562</v>
      </c>
      <c r="M175" s="22">
        <f t="shared" si="87"/>
        <v>1433.5559378233859</v>
      </c>
      <c r="N175" s="22">
        <f t="shared" si="87"/>
        <v>1480.898966390539</v>
      </c>
      <c r="O175" s="22">
        <f t="shared" si="87"/>
        <v>1692.8572443024593</v>
      </c>
      <c r="P175" s="22">
        <f t="shared" si="87"/>
        <v>1248.1791770616139</v>
      </c>
      <c r="Q175" s="22">
        <f t="shared" si="87"/>
        <v>1446.177645352923</v>
      </c>
    </row>
    <row r="176" spans="1:17" ht="12" customHeight="1" x14ac:dyDescent="0.25">
      <c r="A176" s="23" t="s">
        <v>43</v>
      </c>
      <c r="B176" s="22">
        <f t="shared" ref="B176:Q176" si="88">IF(B122=0,0,B122/B$23)</f>
        <v>1.5457960990211624E-2</v>
      </c>
      <c r="C176" s="22">
        <f t="shared" si="88"/>
        <v>2.102112408794695E-2</v>
      </c>
      <c r="D176" s="22">
        <f t="shared" si="88"/>
        <v>3.0581447344461762E-2</v>
      </c>
      <c r="E176" s="22">
        <f t="shared" si="88"/>
        <v>3.7581001555254644E-2</v>
      </c>
      <c r="F176" s="22">
        <f t="shared" si="88"/>
        <v>5.183870180436452E-2</v>
      </c>
      <c r="G176" s="22">
        <f t="shared" si="88"/>
        <v>7.1247200655062612E-2</v>
      </c>
      <c r="H176" s="22">
        <f t="shared" si="88"/>
        <v>9.8128735557610688E-2</v>
      </c>
      <c r="I176" s="22">
        <f t="shared" si="88"/>
        <v>0.1158553297231498</v>
      </c>
      <c r="J176" s="22">
        <f t="shared" si="88"/>
        <v>0.15306871126504287</v>
      </c>
      <c r="K176" s="22">
        <f t="shared" si="88"/>
        <v>0.19032088709502229</v>
      </c>
      <c r="L176" s="22">
        <f t="shared" si="88"/>
        <v>0.21760973483937804</v>
      </c>
      <c r="M176" s="22">
        <f t="shared" si="88"/>
        <v>0.23335256331185422</v>
      </c>
      <c r="N176" s="22">
        <f t="shared" si="88"/>
        <v>0.26274323858720866</v>
      </c>
      <c r="O176" s="22">
        <f t="shared" si="88"/>
        <v>0.32024999744486154</v>
      </c>
      <c r="P176" s="22">
        <f t="shared" si="88"/>
        <v>0.41643736021437278</v>
      </c>
      <c r="Q176" s="22">
        <f t="shared" si="88"/>
        <v>0.56271100175731614</v>
      </c>
    </row>
    <row r="177" spans="1:17" ht="12" customHeight="1" x14ac:dyDescent="0.25">
      <c r="A177" s="23" t="s">
        <v>47</v>
      </c>
      <c r="B177" s="22">
        <f t="shared" ref="B177:Q177" si="89">IF(B123=0,0,B123/B$23)</f>
        <v>235.04951985735724</v>
      </c>
      <c r="C177" s="22">
        <f t="shared" si="89"/>
        <v>231.24283382674071</v>
      </c>
      <c r="D177" s="22">
        <f t="shared" si="89"/>
        <v>231.06393348108293</v>
      </c>
      <c r="E177" s="22">
        <f t="shared" si="89"/>
        <v>231.06747419653709</v>
      </c>
      <c r="F177" s="22">
        <f t="shared" si="89"/>
        <v>251.27286501536324</v>
      </c>
      <c r="G177" s="22">
        <f t="shared" si="89"/>
        <v>248.14024739159728</v>
      </c>
      <c r="H177" s="22">
        <f t="shared" si="89"/>
        <v>224.25592393734078</v>
      </c>
      <c r="I177" s="22">
        <f t="shared" si="89"/>
        <v>215.16775030168816</v>
      </c>
      <c r="J177" s="22">
        <f t="shared" si="89"/>
        <v>208.28731658471779</v>
      </c>
      <c r="K177" s="22">
        <f t="shared" si="89"/>
        <v>198.59148311178697</v>
      </c>
      <c r="L177" s="22">
        <f t="shared" si="89"/>
        <v>193.80715420830347</v>
      </c>
      <c r="M177" s="22">
        <f t="shared" si="89"/>
        <v>192.43826961168082</v>
      </c>
      <c r="N177" s="22">
        <f t="shared" si="89"/>
        <v>191.45387804656986</v>
      </c>
      <c r="O177" s="22">
        <f t="shared" si="89"/>
        <v>191.59520208074306</v>
      </c>
      <c r="P177" s="22">
        <f t="shared" si="89"/>
        <v>188.94159074036051</v>
      </c>
      <c r="Q177" s="22">
        <f t="shared" si="89"/>
        <v>186.54023331181622</v>
      </c>
    </row>
    <row r="178" spans="1:17" ht="12" customHeight="1" x14ac:dyDescent="0.25">
      <c r="A178" s="21" t="s">
        <v>46</v>
      </c>
      <c r="B178" s="20">
        <f t="shared" ref="B178:Q178" si="90">IF(B124=0,0,B124/B$23)</f>
        <v>193.98578546210365</v>
      </c>
      <c r="C178" s="20">
        <f t="shared" si="90"/>
        <v>194.4745354920673</v>
      </c>
      <c r="D178" s="20">
        <f t="shared" si="90"/>
        <v>181.8497898758954</v>
      </c>
      <c r="E178" s="20">
        <f t="shared" si="90"/>
        <v>173.61718681325885</v>
      </c>
      <c r="F178" s="20">
        <f t="shared" si="90"/>
        <v>174.69012228750853</v>
      </c>
      <c r="G178" s="20">
        <f t="shared" si="90"/>
        <v>166.98816268320635</v>
      </c>
      <c r="H178" s="20">
        <f t="shared" si="90"/>
        <v>156.1929084945067</v>
      </c>
      <c r="I178" s="20">
        <f t="shared" si="90"/>
        <v>140.43945280870167</v>
      </c>
      <c r="J178" s="20">
        <f t="shared" si="90"/>
        <v>148.86045163480512</v>
      </c>
      <c r="K178" s="20">
        <f t="shared" si="90"/>
        <v>154.23595634204486</v>
      </c>
      <c r="L178" s="20">
        <f t="shared" si="90"/>
        <v>177.06248794610562</v>
      </c>
      <c r="M178" s="20">
        <f t="shared" si="90"/>
        <v>148.34250495945415</v>
      </c>
      <c r="N178" s="20">
        <f t="shared" si="90"/>
        <v>138.44944591449823</v>
      </c>
      <c r="O178" s="20">
        <f t="shared" si="90"/>
        <v>140.10202174293281</v>
      </c>
      <c r="P178" s="20">
        <f t="shared" si="90"/>
        <v>142.11583668242164</v>
      </c>
      <c r="Q178" s="20">
        <f t="shared" si="90"/>
        <v>138.71895715973994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99.30944289124875</v>
      </c>
      <c r="C3" s="154">
        <v>100.64023886490067</v>
      </c>
      <c r="D3" s="154">
        <v>102.5848866604338</v>
      </c>
      <c r="E3" s="154">
        <v>105.6013629212175</v>
      </c>
      <c r="F3" s="154">
        <v>111.61942248055561</v>
      </c>
      <c r="G3" s="154">
        <v>123.42027598376374</v>
      </c>
      <c r="H3" s="154">
        <v>139.2262363247977</v>
      </c>
      <c r="I3" s="154">
        <v>149.05143242054322</v>
      </c>
      <c r="J3" s="154">
        <v>155.12636009865915</v>
      </c>
      <c r="K3" s="154">
        <v>161.68254287103252</v>
      </c>
      <c r="L3" s="154">
        <v>165.7000355857102</v>
      </c>
      <c r="M3" s="154">
        <v>167.9767320719821</v>
      </c>
      <c r="N3" s="154">
        <v>169.23459550290758</v>
      </c>
      <c r="O3" s="154">
        <v>170.07268862385109</v>
      </c>
      <c r="P3" s="154">
        <v>170.53768399332418</v>
      </c>
      <c r="Q3" s="154">
        <v>170.43440705010372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131.82202783695547</v>
      </c>
      <c r="C5" s="143">
        <v>133.58850863451829</v>
      </c>
      <c r="D5" s="143">
        <v>136.16980814011075</v>
      </c>
      <c r="E5" s="143">
        <v>140.17383843211417</v>
      </c>
      <c r="F5" s="143">
        <v>148.16213029701029</v>
      </c>
      <c r="G5" s="143">
        <v>163.82642559170083</v>
      </c>
      <c r="H5" s="143">
        <v>184.80704619942358</v>
      </c>
      <c r="I5" s="143">
        <v>197.84888024389841</v>
      </c>
      <c r="J5" s="143">
        <v>205.9126580899692</v>
      </c>
      <c r="K5" s="143">
        <v>214.61524751915761</v>
      </c>
      <c r="L5" s="143">
        <v>219.94801367966204</v>
      </c>
      <c r="M5" s="143">
        <v>222.97007018156279</v>
      </c>
      <c r="N5" s="143">
        <v>224.6397412962032</v>
      </c>
      <c r="O5" s="143">
        <v>225.75221490900904</v>
      </c>
      <c r="P5" s="143">
        <v>226.36944355065876</v>
      </c>
      <c r="Q5" s="143">
        <v>226.23235511588584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2.02895028067335E-2</v>
      </c>
      <c r="C6" s="152">
        <f>1000*C8/SER_summary!C$3</f>
        <v>2.0714429032468732E-2</v>
      </c>
      <c r="D6" s="152">
        <f>1000*D8/SER_summary!D$3</f>
        <v>2.1295142821982325E-2</v>
      </c>
      <c r="E6" s="152">
        <f>1000*E8/SER_summary!E$3</f>
        <v>2.2154320435868746E-2</v>
      </c>
      <c r="F6" s="152">
        <f>1000*F8/SER_summary!F$3</f>
        <v>2.3760412388739924E-2</v>
      </c>
      <c r="G6" s="152">
        <f>1000*G8/SER_summary!G$3</f>
        <v>2.6753359992480508E-2</v>
      </c>
      <c r="H6" s="152">
        <f>1000*H8/SER_summary!H$3</f>
        <v>3.0690614809513583E-2</v>
      </c>
      <c r="I6" s="152">
        <f>1000*I8/SER_summary!I$3</f>
        <v>3.3242764674377472E-2</v>
      </c>
      <c r="J6" s="152">
        <f>1000*J8/SER_summary!J$3</f>
        <v>3.4927525618186565E-2</v>
      </c>
      <c r="K6" s="152">
        <f>1000*K8/SER_summary!K$3</f>
        <v>3.6783391554987319E-2</v>
      </c>
      <c r="L6" s="152">
        <f>1000*L8/SER_summary!L$3</f>
        <v>3.809128039536018E-2</v>
      </c>
      <c r="M6" s="152">
        <f>1000*M8/SER_summary!M$3</f>
        <v>3.8576220627412013E-2</v>
      </c>
      <c r="N6" s="152">
        <f>1000*N8/SER_summary!N$3</f>
        <v>3.9201119480795597E-2</v>
      </c>
      <c r="O6" s="152">
        <f>1000*O8/SER_summary!O$3</f>
        <v>3.9962279813795624E-2</v>
      </c>
      <c r="P6" s="152">
        <f>1000*P8/SER_summary!P$3</f>
        <v>4.1039285450089218E-2</v>
      </c>
      <c r="Q6" s="152">
        <f>1000*Q8/SER_summary!Q$3</f>
        <v>4.2564843792527535E-2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207.74594384588289</v>
      </c>
      <c r="C8" s="62">
        <v>212.60076093384603</v>
      </c>
      <c r="D8" s="62">
        <v>219.54706633036173</v>
      </c>
      <c r="E8" s="62">
        <v>229.42668635986874</v>
      </c>
      <c r="F8" s="62">
        <v>247.02325032695592</v>
      </c>
      <c r="G8" s="62">
        <v>279.46163898417251</v>
      </c>
      <c r="H8" s="62">
        <v>322.60077607765453</v>
      </c>
      <c r="I8" s="62">
        <v>351.85917294994732</v>
      </c>
      <c r="J8" s="62">
        <v>372.56723548076326</v>
      </c>
      <c r="K8" s="62">
        <v>395.534752062103</v>
      </c>
      <c r="L8" s="62">
        <v>412.90586081406678</v>
      </c>
      <c r="M8" s="62">
        <v>424.36303853029244</v>
      </c>
      <c r="N8" s="62">
        <v>434.18724804502966</v>
      </c>
      <c r="O8" s="62">
        <v>445.0988335467805</v>
      </c>
      <c r="P8" s="62">
        <v>458.85368433177553</v>
      </c>
      <c r="Q8" s="62">
        <v>478.31281246383105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23.82753281751069</v>
      </c>
      <c r="D9" s="150">
        <v>26.29847544065413</v>
      </c>
      <c r="E9" s="150">
        <v>29.618833474528223</v>
      </c>
      <c r="F9" s="150">
        <v>37.730561681008808</v>
      </c>
      <c r="G9" s="150">
        <v>52.975066325416684</v>
      </c>
      <c r="H9" s="150">
        <v>64.086548315046016</v>
      </c>
      <c r="I9" s="150">
        <v>50.624756318288242</v>
      </c>
      <c r="J9" s="150">
        <v>42.501749165731226</v>
      </c>
      <c r="K9" s="150">
        <v>45.197076948953359</v>
      </c>
      <c r="L9" s="150">
        <v>40.045260326929686</v>
      </c>
      <c r="M9" s="150">
        <v>35.28471053373633</v>
      </c>
      <c r="N9" s="150">
        <v>36.122684955391314</v>
      </c>
      <c r="O9" s="150">
        <v>40.530418976279122</v>
      </c>
      <c r="P9" s="150">
        <v>51.485412466003815</v>
      </c>
      <c r="Q9" s="150">
        <v>72.434194457472231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18.972715729547559</v>
      </c>
      <c r="D10" s="149">
        <f t="shared" ref="D10:Q10" si="0">C8+D9-D8</f>
        <v>19.352170044138433</v>
      </c>
      <c r="E10" s="149">
        <f t="shared" si="0"/>
        <v>19.739213445021221</v>
      </c>
      <c r="F10" s="149">
        <f t="shared" si="0"/>
        <v>20.133997713921644</v>
      </c>
      <c r="G10" s="149">
        <f t="shared" si="0"/>
        <v>20.53667766820007</v>
      </c>
      <c r="H10" s="149">
        <f t="shared" si="0"/>
        <v>20.947411221563982</v>
      </c>
      <c r="I10" s="149">
        <f t="shared" si="0"/>
        <v>21.366359445995442</v>
      </c>
      <c r="J10" s="149">
        <f t="shared" si="0"/>
        <v>21.793686634915275</v>
      </c>
      <c r="K10" s="149">
        <f t="shared" si="0"/>
        <v>22.229560367613601</v>
      </c>
      <c r="L10" s="149">
        <f t="shared" si="0"/>
        <v>22.67415157496589</v>
      </c>
      <c r="M10" s="149">
        <f t="shared" si="0"/>
        <v>23.827532817510701</v>
      </c>
      <c r="N10" s="149">
        <f t="shared" si="0"/>
        <v>26.298475440654101</v>
      </c>
      <c r="O10" s="149">
        <f t="shared" si="0"/>
        <v>29.618833474528287</v>
      </c>
      <c r="P10" s="149">
        <f t="shared" si="0"/>
        <v>37.730561681008794</v>
      </c>
      <c r="Q10" s="149">
        <f t="shared" si="0"/>
        <v>52.975066325416719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8759.9999999999982</v>
      </c>
      <c r="E12" s="146">
        <v>8760</v>
      </c>
      <c r="F12" s="146">
        <v>8759.9999999999964</v>
      </c>
      <c r="G12" s="146">
        <v>8760.0000000000018</v>
      </c>
      <c r="H12" s="146">
        <v>8759.9999999999982</v>
      </c>
      <c r="I12" s="146">
        <v>8759.9999999999964</v>
      </c>
      <c r="J12" s="146">
        <v>8759.9999999999982</v>
      </c>
      <c r="K12" s="146">
        <v>8759.9999999999982</v>
      </c>
      <c r="L12" s="146">
        <v>8760.0000000000018</v>
      </c>
      <c r="M12" s="146">
        <v>8760</v>
      </c>
      <c r="N12" s="146">
        <v>8760</v>
      </c>
      <c r="O12" s="146">
        <v>8760.0000000000036</v>
      </c>
      <c r="P12" s="146">
        <v>8759.9999999999964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634.53478511594017</v>
      </c>
      <c r="C14" s="143">
        <f>IF(C5=0,0,C5/C8*1000)</f>
        <v>628.35385935465388</v>
      </c>
      <c r="D14" s="143">
        <f t="shared" ref="D14:Q14" si="1">IF(D5=0,0,D5/D8*1000)</f>
        <v>620.23059754854705</v>
      </c>
      <c r="E14" s="143">
        <f t="shared" si="1"/>
        <v>610.97442784944189</v>
      </c>
      <c r="F14" s="143">
        <f t="shared" si="1"/>
        <v>599.79022258392808</v>
      </c>
      <c r="G14" s="143">
        <f t="shared" si="1"/>
        <v>586.22151572287612</v>
      </c>
      <c r="H14" s="143">
        <f t="shared" si="1"/>
        <v>572.86609302805243</v>
      </c>
      <c r="I14" s="143">
        <f t="shared" si="1"/>
        <v>562.29564397925424</v>
      </c>
      <c r="J14" s="143">
        <f t="shared" si="1"/>
        <v>552.68590063819784</v>
      </c>
      <c r="K14" s="143">
        <f t="shared" si="1"/>
        <v>542.59517374964014</v>
      </c>
      <c r="L14" s="143">
        <f t="shared" si="1"/>
        <v>532.68319622788192</v>
      </c>
      <c r="M14" s="143">
        <f t="shared" si="1"/>
        <v>525.42292786332393</v>
      </c>
      <c r="N14" s="143">
        <f t="shared" si="1"/>
        <v>517.37986849605898</v>
      </c>
      <c r="O14" s="143">
        <f t="shared" si="1"/>
        <v>507.19570103138045</v>
      </c>
      <c r="P14" s="143">
        <f t="shared" si="1"/>
        <v>493.33687683105029</v>
      </c>
      <c r="Q14" s="143">
        <f t="shared" si="1"/>
        <v>472.97991862384623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579.38557893545726</v>
      </c>
      <c r="D15" s="141">
        <v>565.08692298960716</v>
      </c>
      <c r="E15" s="141">
        <v>558.0654575040079</v>
      </c>
      <c r="F15" s="141">
        <v>550.32347393533712</v>
      </c>
      <c r="G15" s="141">
        <v>541.67995693682724</v>
      </c>
      <c r="H15" s="141">
        <v>534.78432817837768</v>
      </c>
      <c r="I15" s="141">
        <v>525.4253902381829</v>
      </c>
      <c r="J15" s="141">
        <v>515.09950864546306</v>
      </c>
      <c r="K15" s="141">
        <v>504.63481888516259</v>
      </c>
      <c r="L15" s="141">
        <v>492.45038980431514</v>
      </c>
      <c r="M15" s="141">
        <v>476.90303090027476</v>
      </c>
      <c r="N15" s="141">
        <v>457.62367058626376</v>
      </c>
      <c r="O15" s="141">
        <v>435.27113491791448</v>
      </c>
      <c r="P15" s="141">
        <v>415.28738715246857</v>
      </c>
      <c r="Q15" s="141">
        <v>394.26742334895073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78.498876872238739</v>
      </c>
      <c r="C3" s="154">
        <v>83.39960436771176</v>
      </c>
      <c r="D3" s="154">
        <v>91.634787502550992</v>
      </c>
      <c r="E3" s="154">
        <v>97.913063810448151</v>
      </c>
      <c r="F3" s="154">
        <v>105.92763826933867</v>
      </c>
      <c r="G3" s="154">
        <v>114.2700086240328</v>
      </c>
      <c r="H3" s="154">
        <v>122.32880860014372</v>
      </c>
      <c r="I3" s="154">
        <v>130.18163992168525</v>
      </c>
      <c r="J3" s="154">
        <v>136.19591528999194</v>
      </c>
      <c r="K3" s="154">
        <v>137.94265563699369</v>
      </c>
      <c r="L3" s="154">
        <v>142.82273693301286</v>
      </c>
      <c r="M3" s="154">
        <v>146.48128359291866</v>
      </c>
      <c r="N3" s="154">
        <v>149.02040188433571</v>
      </c>
      <c r="O3" s="154">
        <v>151.2944485986807</v>
      </c>
      <c r="P3" s="154">
        <v>153.8134138461381</v>
      </c>
      <c r="Q3" s="154">
        <v>155.09600137174391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1062.4751092535641</v>
      </c>
      <c r="C5" s="143">
        <v>1123.4394692018811</v>
      </c>
      <c r="D5" s="143">
        <v>1229.0134515027314</v>
      </c>
      <c r="E5" s="143">
        <v>1307.9730454829601</v>
      </c>
      <c r="F5" s="143">
        <v>1409.8022819057235</v>
      </c>
      <c r="G5" s="143">
        <v>1515.5944933694875</v>
      </c>
      <c r="H5" s="143">
        <v>1617.2533833059485</v>
      </c>
      <c r="I5" s="143">
        <v>1715.863016187207</v>
      </c>
      <c r="J5" s="143">
        <v>1790.0113258498025</v>
      </c>
      <c r="K5" s="143">
        <v>1808.0740956854956</v>
      </c>
      <c r="L5" s="143">
        <v>1867.2444314936072</v>
      </c>
      <c r="M5" s="143">
        <v>1911.9637266809593</v>
      </c>
      <c r="N5" s="143">
        <v>1942.0919844467696</v>
      </c>
      <c r="O5" s="143">
        <v>1968.8088514822193</v>
      </c>
      <c r="P5" s="143">
        <v>1998.750834765809</v>
      </c>
      <c r="Q5" s="143">
        <v>2012.6770248639359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66.039318689577371</v>
      </c>
      <c r="C6" s="152">
        <f>1000000*C8/SER_summary!C$8</f>
        <v>69.524184669188671</v>
      </c>
      <c r="D6" s="152">
        <f>1000000*D8/SER_summary!D$8</f>
        <v>73.314298468934851</v>
      </c>
      <c r="E6" s="152">
        <f>1000000*E8/SER_summary!E$8</f>
        <v>77.780650619274496</v>
      </c>
      <c r="F6" s="152">
        <f>1000000*F8/SER_summary!F$8</f>
        <v>82.522380074344852</v>
      </c>
      <c r="G6" s="152">
        <f>1000000*G8/SER_summary!G$8</f>
        <v>87.927102931318203</v>
      </c>
      <c r="H6" s="152">
        <f>1000000*H8/SER_summary!H$8</f>
        <v>92.570852272037712</v>
      </c>
      <c r="I6" s="152">
        <f>1000000*I8/SER_summary!I$8</f>
        <v>96.66571676418414</v>
      </c>
      <c r="J6" s="152">
        <f>1000000*J8/SER_summary!J$8</f>
        <v>100.06569742772088</v>
      </c>
      <c r="K6" s="152">
        <f>1000000*K8/SER_summary!K$8</f>
        <v>102.3040123888965</v>
      </c>
      <c r="L6" s="152">
        <f>1000000*L8/SER_summary!L$8</f>
        <v>104.333764784707</v>
      </c>
      <c r="M6" s="152">
        <f>1000000*M8/SER_summary!M$8</f>
        <v>106.01510369106467</v>
      </c>
      <c r="N6" s="152">
        <f>1000000*N8/SER_summary!N$8</f>
        <v>107.74273220087034</v>
      </c>
      <c r="O6" s="152">
        <f>1000000*O8/SER_summary!O$8</f>
        <v>109.59070102375517</v>
      </c>
      <c r="P6" s="152">
        <f>1000000*P8/SER_summary!P$8</f>
        <v>111.60403761438754</v>
      </c>
      <c r="Q6" s="152">
        <f>1000000*Q8/SER_summary!Q$8</f>
        <v>113.12303719589976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22.005479638907296</v>
      </c>
      <c r="C8" s="62">
        <v>23.442082960812339</v>
      </c>
      <c r="D8" s="62">
        <v>25.89756318218166</v>
      </c>
      <c r="E8" s="62">
        <v>27.783533861109056</v>
      </c>
      <c r="F8" s="62">
        <v>30.209843486966911</v>
      </c>
      <c r="G8" s="62">
        <v>32.757470545022407</v>
      </c>
      <c r="H8" s="62">
        <v>35.24179335613529</v>
      </c>
      <c r="I8" s="62">
        <v>37.689407981070495</v>
      </c>
      <c r="J8" s="62">
        <v>39.606536725611541</v>
      </c>
      <c r="K8" s="62">
        <v>40.240403550011287</v>
      </c>
      <c r="L8" s="62">
        <v>41.888825777096265</v>
      </c>
      <c r="M8" s="62">
        <v>43.240750454819953</v>
      </c>
      <c r="N8" s="62">
        <v>44.281452806824277</v>
      </c>
      <c r="O8" s="62">
        <v>45.291233463017505</v>
      </c>
      <c r="P8" s="62">
        <v>46.440027299294655</v>
      </c>
      <c r="Q8" s="62">
        <v>47.229670384011982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2.9036352978321935</v>
      </c>
      <c r="D9" s="150">
        <v>3.9225121972964754</v>
      </c>
      <c r="E9" s="150">
        <v>3.3530026548545484</v>
      </c>
      <c r="F9" s="150">
        <v>3.8933416017850124</v>
      </c>
      <c r="G9" s="150">
        <v>4.0146590339826487</v>
      </c>
      <c r="H9" s="150">
        <v>3.9513547870400414</v>
      </c>
      <c r="I9" s="150">
        <v>3.9146466008623557</v>
      </c>
      <c r="J9" s="150">
        <v>3.3841607204681949</v>
      </c>
      <c r="K9" s="150">
        <v>2.100898800326906</v>
      </c>
      <c r="L9" s="150">
        <v>3.1154542030121246</v>
      </c>
      <c r="M9" s="150">
        <v>2.8189566536508375</v>
      </c>
      <c r="N9" s="150">
        <v>2.5077343279314825</v>
      </c>
      <c r="O9" s="150">
        <v>2.4768126321203763</v>
      </c>
      <c r="P9" s="150">
        <v>2.6158258122043061</v>
      </c>
      <c r="Q9" s="150">
        <v>2.2566750606444783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1.4670319759271493</v>
      </c>
      <c r="D10" s="149">
        <f t="shared" ref="D10:Q10" si="0">C8+D9-D8</f>
        <v>1.4670319759271528</v>
      </c>
      <c r="E10" s="149">
        <f t="shared" si="0"/>
        <v>1.4670319759271528</v>
      </c>
      <c r="F10" s="149">
        <f t="shared" si="0"/>
        <v>1.4670319759271564</v>
      </c>
      <c r="G10" s="149">
        <f t="shared" si="0"/>
        <v>1.4670319759271493</v>
      </c>
      <c r="H10" s="149">
        <f t="shared" si="0"/>
        <v>1.4670319759271564</v>
      </c>
      <c r="I10" s="149">
        <f t="shared" si="0"/>
        <v>1.4670319759271493</v>
      </c>
      <c r="J10" s="149">
        <f t="shared" si="0"/>
        <v>1.4670319759271493</v>
      </c>
      <c r="K10" s="149">
        <f t="shared" si="0"/>
        <v>1.4670319759271635</v>
      </c>
      <c r="L10" s="149">
        <f t="shared" si="0"/>
        <v>1.4670319759271493</v>
      </c>
      <c r="M10" s="149">
        <f t="shared" si="0"/>
        <v>1.4670319759271493</v>
      </c>
      <c r="N10" s="149">
        <f t="shared" si="0"/>
        <v>1.4670319759271564</v>
      </c>
      <c r="O10" s="149">
        <f t="shared" si="0"/>
        <v>1.4670319759271493</v>
      </c>
      <c r="P10" s="149">
        <f t="shared" si="0"/>
        <v>1.4670319759271564</v>
      </c>
      <c r="Q10" s="149">
        <f t="shared" si="0"/>
        <v>1.4670319759271493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859.10496170640135</v>
      </c>
      <c r="C12" s="146">
        <v>863.20880480900655</v>
      </c>
      <c r="D12" s="146">
        <v>866.97243517600009</v>
      </c>
      <c r="E12" s="146">
        <v>870.44912869402197</v>
      </c>
      <c r="F12" s="146">
        <v>873.68047269513875</v>
      </c>
      <c r="G12" s="146">
        <v>876.69956332315587</v>
      </c>
      <c r="H12" s="146">
        <v>879.5331774608652</v>
      </c>
      <c r="I12" s="146">
        <v>882.20329059427013</v>
      </c>
      <c r="J12" s="146">
        <v>884.72816385824456</v>
      </c>
      <c r="K12" s="146">
        <v>887.12313931133474</v>
      </c>
      <c r="L12" s="146">
        <v>889.40123275272754</v>
      </c>
      <c r="M12" s="146">
        <v>890.84887735255643</v>
      </c>
      <c r="N12" s="146">
        <v>892.23135908348809</v>
      </c>
      <c r="O12" s="146">
        <v>893.55438090336736</v>
      </c>
      <c r="P12" s="146">
        <v>894.82292483340461</v>
      </c>
      <c r="Q12" s="146">
        <v>896.04136885178889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48.282297259044086</v>
      </c>
      <c r="C14" s="143">
        <f>IF(C5=0,0,C5/C8)</f>
        <v>47.92404630083054</v>
      </c>
      <c r="D14" s="143">
        <f t="shared" ref="D14:Q14" si="1">IF(D5=0,0,D5/D8)</f>
        <v>47.456721810348995</v>
      </c>
      <c r="E14" s="143">
        <f t="shared" si="1"/>
        <v>47.077274331680307</v>
      </c>
      <c r="F14" s="143">
        <f t="shared" si="1"/>
        <v>46.666983975403198</v>
      </c>
      <c r="G14" s="143">
        <f t="shared" si="1"/>
        <v>46.267140537802803</v>
      </c>
      <c r="H14" s="143">
        <f t="shared" si="1"/>
        <v>45.890212423721586</v>
      </c>
      <c r="I14" s="143">
        <f t="shared" si="1"/>
        <v>45.526398744416447</v>
      </c>
      <c r="J14" s="143">
        <f t="shared" si="1"/>
        <v>45.194845948050109</v>
      </c>
      <c r="K14" s="143">
        <f t="shared" si="1"/>
        <v>44.931808236922826</v>
      </c>
      <c r="L14" s="143">
        <f t="shared" si="1"/>
        <v>44.576194172398324</v>
      </c>
      <c r="M14" s="143">
        <f t="shared" si="1"/>
        <v>44.216710084129375</v>
      </c>
      <c r="N14" s="143">
        <f t="shared" si="1"/>
        <v>43.857910283997526</v>
      </c>
      <c r="O14" s="143">
        <f t="shared" si="1"/>
        <v>43.469976437931358</v>
      </c>
      <c r="P14" s="143">
        <f t="shared" si="1"/>
        <v>43.039398359616527</v>
      </c>
      <c r="Q14" s="143">
        <f t="shared" si="1"/>
        <v>42.614674387930094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45.390009550080819</v>
      </c>
      <c r="D15" s="141">
        <v>44.972621467607631</v>
      </c>
      <c r="E15" s="141">
        <v>44.673769558038913</v>
      </c>
      <c r="F15" s="141">
        <v>44.347742385060954</v>
      </c>
      <c r="G15" s="141">
        <v>43.994741251733586</v>
      </c>
      <c r="H15" s="141">
        <v>43.65352472332944</v>
      </c>
      <c r="I15" s="141">
        <v>43.283934441022261</v>
      </c>
      <c r="J15" s="141">
        <v>42.840750067205647</v>
      </c>
      <c r="K15" s="141">
        <v>42.312577727255722</v>
      </c>
      <c r="L15" s="141">
        <v>41.728108098221661</v>
      </c>
      <c r="M15" s="141">
        <v>40.990686745019339</v>
      </c>
      <c r="N15" s="141">
        <v>40.259420861110542</v>
      </c>
      <c r="O15" s="141">
        <v>39.384707474693734</v>
      </c>
      <c r="P15" s="141">
        <v>38.524605408992123</v>
      </c>
      <c r="Q15" s="141">
        <v>37.558736535227773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45.052030980155294</v>
      </c>
      <c r="C3" s="154">
        <v>50.620144355148412</v>
      </c>
      <c r="D3" s="154">
        <v>54.490430365860099</v>
      </c>
      <c r="E3" s="154">
        <v>58.152220704550629</v>
      </c>
      <c r="F3" s="154">
        <v>63.906316499738821</v>
      </c>
      <c r="G3" s="154">
        <v>69.429365938672063</v>
      </c>
      <c r="H3" s="154">
        <v>76.335746724934026</v>
      </c>
      <c r="I3" s="154">
        <v>85.671677984859215</v>
      </c>
      <c r="J3" s="154">
        <v>93.467443460951415</v>
      </c>
      <c r="K3" s="154">
        <v>98.615653534980623</v>
      </c>
      <c r="L3" s="154">
        <v>102.92397961593144</v>
      </c>
      <c r="M3" s="154">
        <v>105.48368884456583</v>
      </c>
      <c r="N3" s="154">
        <v>106.89064999554319</v>
      </c>
      <c r="O3" s="154">
        <v>106.95910446591223</v>
      </c>
      <c r="P3" s="154">
        <v>106.24511504989056</v>
      </c>
      <c r="Q3" s="154">
        <v>104.08731374985135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309.18327284683227</v>
      </c>
      <c r="C5" s="143">
        <v>341.981573975706</v>
      </c>
      <c r="D5" s="143">
        <v>361.30517684800856</v>
      </c>
      <c r="E5" s="143">
        <v>379.17202728956812</v>
      </c>
      <c r="F5" s="143">
        <v>409.45464409893356</v>
      </c>
      <c r="G5" s="143">
        <v>438.07555963394537</v>
      </c>
      <c r="H5" s="143">
        <v>474.04105137483464</v>
      </c>
      <c r="I5" s="143">
        <v>525.49807590916657</v>
      </c>
      <c r="J5" s="143">
        <v>568.37820748631475</v>
      </c>
      <c r="K5" s="143">
        <v>593.03605848902691</v>
      </c>
      <c r="L5" s="143">
        <v>611.30297628784831</v>
      </c>
      <c r="M5" s="143">
        <v>619.58098742870504</v>
      </c>
      <c r="N5" s="143">
        <v>622.36919708161042</v>
      </c>
      <c r="O5" s="143">
        <v>617.19402396951079</v>
      </c>
      <c r="P5" s="143">
        <v>607.03930285030344</v>
      </c>
      <c r="Q5" s="143">
        <v>588.74741565373506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8.5883343371608134E-2</v>
      </c>
      <c r="C6" s="152">
        <f>1000*C8/SER_summary!C$3</f>
        <v>9.6808232816939177E-2</v>
      </c>
      <c r="D6" s="152">
        <f>1000*D8/SER_summary!D$3</f>
        <v>0.10429212505231754</v>
      </c>
      <c r="E6" s="152">
        <f>1000*E8/SER_summary!E$3</f>
        <v>0.11206992465895449</v>
      </c>
      <c r="F6" s="152">
        <f>1000*F8/SER_summary!F$3</f>
        <v>0.12477287705435608</v>
      </c>
      <c r="G6" s="152">
        <f>1000*G8/SER_summary!G$3</f>
        <v>0.1379853259074936</v>
      </c>
      <c r="H6" s="152">
        <f>1000*H8/SER_summary!H$3</f>
        <v>0.15323203023543169</v>
      </c>
      <c r="I6" s="152">
        <f>1000*I8/SER_summary!I$3</f>
        <v>0.17408169162436093</v>
      </c>
      <c r="J6" s="152">
        <f>1000*J8/SER_summary!J$3</f>
        <v>0.19307157908361899</v>
      </c>
      <c r="K6" s="152">
        <f>1000*K8/SER_summary!K$3</f>
        <v>0.20779188097507298</v>
      </c>
      <c r="L6" s="152">
        <f>1000*L8/SER_summary!L$3</f>
        <v>0.22239118762680704</v>
      </c>
      <c r="M6" s="152">
        <f>1000*M8/SER_summary!M$3</f>
        <v>0.2382864494387284</v>
      </c>
      <c r="N6" s="152">
        <f>1000*N8/SER_summary!N$3</f>
        <v>0.26148800772457143</v>
      </c>
      <c r="O6" s="152">
        <f>1000*O8/SER_summary!O$3</f>
        <v>0.28963164548278481</v>
      </c>
      <c r="P6" s="152">
        <f>1000*P8/SER_summary!P$3</f>
        <v>0.32596727763664257</v>
      </c>
      <c r="Q6" s="152">
        <f>1000*Q8/SER_summary!Q$3</f>
        <v>0.37268844669749007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879.36685286608224</v>
      </c>
      <c r="C8" s="62">
        <v>993.58297200863296</v>
      </c>
      <c r="D8" s="62">
        <v>1075.2231289550045</v>
      </c>
      <c r="E8" s="62">
        <v>1160.578656859886</v>
      </c>
      <c r="F8" s="62">
        <v>1297.1913592383255</v>
      </c>
      <c r="G8" s="62">
        <v>1441.3742926014438</v>
      </c>
      <c r="H8" s="62">
        <v>1610.6804044401724</v>
      </c>
      <c r="I8" s="62">
        <v>1842.5735837755635</v>
      </c>
      <c r="J8" s="62">
        <v>2059.4686624933665</v>
      </c>
      <c r="K8" s="62">
        <v>2234.4027194754381</v>
      </c>
      <c r="L8" s="62">
        <v>2410.6993467117636</v>
      </c>
      <c r="M8" s="62">
        <v>2621.3029705807544</v>
      </c>
      <c r="N8" s="62">
        <v>2896.2121483884957</v>
      </c>
      <c r="O8" s="62">
        <v>3225.9097369644746</v>
      </c>
      <c r="P8" s="62">
        <v>3644.5879764908786</v>
      </c>
      <c r="Q8" s="62">
        <v>4188.0021921740909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261.15168715426506</v>
      </c>
      <c r="D9" s="150">
        <v>241.79992607913999</v>
      </c>
      <c r="E9" s="150">
        <v>259.92967625959886</v>
      </c>
      <c r="F9" s="150">
        <v>326.8985240850817</v>
      </c>
      <c r="G9" s="150">
        <v>351.59447902335842</v>
      </c>
      <c r="H9" s="150">
        <v>430.45779899299367</v>
      </c>
      <c r="I9" s="150">
        <v>473.69310541453069</v>
      </c>
      <c r="J9" s="150">
        <v>476.82475497740177</v>
      </c>
      <c r="K9" s="150">
        <v>501.83258106715289</v>
      </c>
      <c r="L9" s="150">
        <v>527.89110625968453</v>
      </c>
      <c r="M9" s="150">
        <v>641.06142286198451</v>
      </c>
      <c r="N9" s="150">
        <v>748.60228322227215</v>
      </c>
      <c r="O9" s="150">
        <v>806.52234355338067</v>
      </c>
      <c r="P9" s="150">
        <v>920.51082059355679</v>
      </c>
      <c r="Q9" s="150">
        <v>1071.3053219428969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146.93556801171428</v>
      </c>
      <c r="D10" s="149">
        <f t="shared" ref="D10:Q10" si="0">C8+D9-D8</f>
        <v>160.15976913276836</v>
      </c>
      <c r="E10" s="149">
        <f t="shared" si="0"/>
        <v>174.57414835471741</v>
      </c>
      <c r="F10" s="149">
        <f t="shared" si="0"/>
        <v>190.28582170664208</v>
      </c>
      <c r="G10" s="149">
        <f t="shared" si="0"/>
        <v>207.41154566024011</v>
      </c>
      <c r="H10" s="149">
        <f t="shared" si="0"/>
        <v>261.15168715426512</v>
      </c>
      <c r="I10" s="149">
        <f t="shared" si="0"/>
        <v>241.7999260791396</v>
      </c>
      <c r="J10" s="149">
        <f t="shared" si="0"/>
        <v>259.92967625959864</v>
      </c>
      <c r="K10" s="149">
        <f t="shared" si="0"/>
        <v>326.89852408508159</v>
      </c>
      <c r="L10" s="149">
        <f t="shared" si="0"/>
        <v>351.59447902335887</v>
      </c>
      <c r="M10" s="149">
        <f t="shared" si="0"/>
        <v>430.4577989929935</v>
      </c>
      <c r="N10" s="149">
        <f t="shared" si="0"/>
        <v>473.69310541453069</v>
      </c>
      <c r="O10" s="149">
        <f t="shared" si="0"/>
        <v>476.82475497740188</v>
      </c>
      <c r="P10" s="149">
        <f t="shared" si="0"/>
        <v>501.83258106715311</v>
      </c>
      <c r="Q10" s="149">
        <f t="shared" si="0"/>
        <v>527.89110625968442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1694.3375381441183</v>
      </c>
      <c r="C12" s="146">
        <v>1721.1638711062312</v>
      </c>
      <c r="D12" s="146">
        <v>1753.668909326258</v>
      </c>
      <c r="E12" s="146">
        <v>1783.3293707798143</v>
      </c>
      <c r="F12" s="146">
        <v>1814.8449753711577</v>
      </c>
      <c r="G12" s="146">
        <v>1842.8743417318303</v>
      </c>
      <c r="H12" s="146">
        <v>1872.4643347733468</v>
      </c>
      <c r="I12" s="146">
        <v>1895.6916263223732</v>
      </c>
      <c r="J12" s="146">
        <v>1912.1611694519593</v>
      </c>
      <c r="K12" s="146">
        <v>1933.5985212723892</v>
      </c>
      <c r="L12" s="146">
        <v>1957.7697264258454</v>
      </c>
      <c r="M12" s="146">
        <v>1979.6516457658076</v>
      </c>
      <c r="N12" s="146">
        <v>1997.0694897178787</v>
      </c>
      <c r="O12" s="146">
        <v>2015.1046004083312</v>
      </c>
      <c r="P12" s="146">
        <v>2035.13727815127</v>
      </c>
      <c r="Q12" s="146">
        <v>2055.7501732700462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351.59759756593576</v>
      </c>
      <c r="C14" s="143">
        <f>IF(C5=0,0,C5/C8*1000)</f>
        <v>344.19025246009818</v>
      </c>
      <c r="D14" s="143">
        <f t="shared" ref="D14:Q14" si="1">IF(D5=0,0,D5/D8*1000)</f>
        <v>336.02809232643312</v>
      </c>
      <c r="E14" s="143">
        <f t="shared" si="1"/>
        <v>326.7094608783114</v>
      </c>
      <c r="F14" s="143">
        <f t="shared" si="1"/>
        <v>315.64706408417169</v>
      </c>
      <c r="G14" s="143">
        <f t="shared" si="1"/>
        <v>303.92907788253314</v>
      </c>
      <c r="H14" s="143">
        <f t="shared" si="1"/>
        <v>294.31105641320448</v>
      </c>
      <c r="I14" s="143">
        <f t="shared" si="1"/>
        <v>285.1978778684018</v>
      </c>
      <c r="J14" s="143">
        <f t="shared" si="1"/>
        <v>275.9829357141993</v>
      </c>
      <c r="K14" s="143">
        <f t="shared" si="1"/>
        <v>265.41144679068941</v>
      </c>
      <c r="L14" s="143">
        <f t="shared" si="1"/>
        <v>253.57910231388925</v>
      </c>
      <c r="M14" s="143">
        <f t="shared" si="1"/>
        <v>236.36374519937149</v>
      </c>
      <c r="N14" s="143">
        <f t="shared" si="1"/>
        <v>214.89074874156157</v>
      </c>
      <c r="O14" s="143">
        <f t="shared" si="1"/>
        <v>191.32402153021172</v>
      </c>
      <c r="P14" s="143">
        <f t="shared" si="1"/>
        <v>166.5591026382026</v>
      </c>
      <c r="Q14" s="143">
        <f t="shared" si="1"/>
        <v>140.57953855752459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323.41546309401008</v>
      </c>
      <c r="D15" s="141">
        <v>312.80155520537141</v>
      </c>
      <c r="E15" s="141">
        <v>304.87746816970491</v>
      </c>
      <c r="F15" s="141">
        <v>297.29915374896581</v>
      </c>
      <c r="G15" s="141">
        <v>288.81658488682706</v>
      </c>
      <c r="H15" s="141">
        <v>279.76258267684045</v>
      </c>
      <c r="I15" s="141">
        <v>268.30117645307831</v>
      </c>
      <c r="J15" s="141">
        <v>256.12519463913634</v>
      </c>
      <c r="K15" s="141">
        <v>242.79911303464829</v>
      </c>
      <c r="L15" s="141">
        <v>226.96581373445548</v>
      </c>
      <c r="M15" s="141">
        <v>200.7670281358256</v>
      </c>
      <c r="N15" s="141">
        <v>173.49750331281405</v>
      </c>
      <c r="O15" s="141">
        <v>145.00734046620391</v>
      </c>
      <c r="P15" s="141">
        <v>121.3345698465194</v>
      </c>
      <c r="Q15" s="141">
        <v>94.764158470458952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3623.9215592030955</v>
      </c>
      <c r="C3" s="174">
        <v>3450.3281658001833</v>
      </c>
      <c r="D3" s="174">
        <v>3267.3840101816495</v>
      </c>
      <c r="E3" s="174">
        <v>3285.3415021556616</v>
      </c>
      <c r="F3" s="174">
        <v>3378.3107333948851</v>
      </c>
      <c r="G3" s="174">
        <v>2840.642876600381</v>
      </c>
      <c r="H3" s="174">
        <v>3142.8388855755302</v>
      </c>
      <c r="I3" s="174">
        <v>3185.4442936201317</v>
      </c>
      <c r="J3" s="174">
        <v>2575.2594266926949</v>
      </c>
      <c r="K3" s="174">
        <v>2307.0028924104777</v>
      </c>
      <c r="L3" s="174">
        <v>2783.6</v>
      </c>
      <c r="M3" s="174">
        <v>2397.2071373157487</v>
      </c>
      <c r="N3" s="174">
        <v>2930.3181901429493</v>
      </c>
      <c r="O3" s="174">
        <v>2575.0319589399173</v>
      </c>
      <c r="P3" s="174">
        <v>2461.3416714042064</v>
      </c>
      <c r="Q3" s="174">
        <v>2629.4861815760601</v>
      </c>
    </row>
    <row r="5" spans="1:17" x14ac:dyDescent="0.25">
      <c r="A5" s="162" t="s">
        <v>154</v>
      </c>
      <c r="B5" s="174">
        <v>4985.155416333947</v>
      </c>
      <c r="C5" s="174">
        <v>4802.0339870092575</v>
      </c>
      <c r="D5" s="174">
        <v>4026.8333110131352</v>
      </c>
      <c r="E5" s="174">
        <v>5231.5563481784211</v>
      </c>
      <c r="F5" s="174">
        <v>5482.7801963874117</v>
      </c>
      <c r="G5" s="174">
        <v>5328.1927531992014</v>
      </c>
      <c r="H5" s="174">
        <v>6082.9278910369785</v>
      </c>
      <c r="I5" s="174">
        <v>5809.2458050504119</v>
      </c>
      <c r="J5" s="174">
        <v>6253.4245356101201</v>
      </c>
      <c r="K5" s="174">
        <v>7016.9677837197223</v>
      </c>
      <c r="L5" s="174">
        <v>5523.1857212739696</v>
      </c>
      <c r="M5" s="174">
        <v>4897.6661166418353</v>
      </c>
      <c r="N5" s="174">
        <v>5274.4227348090171</v>
      </c>
      <c r="O5" s="174">
        <v>6435.4645556089208</v>
      </c>
      <c r="P5" s="174">
        <v>5563.9572066587534</v>
      </c>
      <c r="Q5" s="174">
        <v>5640.0357599993167</v>
      </c>
    </row>
    <row r="6" spans="1:17" x14ac:dyDescent="0.25">
      <c r="A6" s="173" t="s">
        <v>153</v>
      </c>
      <c r="B6" s="172">
        <v>5418.6471916673345</v>
      </c>
      <c r="C6" s="172">
        <v>5094.6182357652542</v>
      </c>
      <c r="D6" s="172">
        <v>4955.5576384145388</v>
      </c>
      <c r="E6" s="172">
        <v>5511.9942451762045</v>
      </c>
      <c r="F6" s="172">
        <v>5777.2920714502961</v>
      </c>
      <c r="G6" s="172">
        <v>6424.1944386913538</v>
      </c>
      <c r="H6" s="172">
        <v>6539.2207355439996</v>
      </c>
      <c r="I6" s="172">
        <v>6277.8207139588103</v>
      </c>
      <c r="J6" s="172">
        <v>6621.2333452437888</v>
      </c>
      <c r="K6" s="172">
        <v>7437.7368109593099</v>
      </c>
      <c r="L6" s="172">
        <v>6376.2769954688374</v>
      </c>
      <c r="M6" s="172">
        <v>5616.6730984623637</v>
      </c>
      <c r="N6" s="172">
        <v>5647.4384755688106</v>
      </c>
      <c r="O6" s="172">
        <v>6777.6035908957574</v>
      </c>
      <c r="P6" s="172">
        <v>6335.4161820965646</v>
      </c>
      <c r="Q6" s="172">
        <v>6009.3860086221957</v>
      </c>
    </row>
    <row r="7" spans="1:17" x14ac:dyDescent="0.25">
      <c r="A7" s="171" t="s">
        <v>152</v>
      </c>
      <c r="B7" s="170"/>
      <c r="C7" s="170">
        <v>0</v>
      </c>
      <c r="D7" s="170">
        <v>0</v>
      </c>
      <c r="E7" s="170">
        <v>590.14321052459673</v>
      </c>
      <c r="F7" s="170">
        <v>523.68206982179004</v>
      </c>
      <c r="G7" s="170">
        <v>646.90236724105762</v>
      </c>
      <c r="H7" s="170">
        <v>349.92325613340824</v>
      </c>
      <c r="I7" s="170">
        <v>335.93535904205493</v>
      </c>
      <c r="J7" s="170">
        <v>346.60943873663552</v>
      </c>
      <c r="K7" s="170">
        <v>816.50346571552211</v>
      </c>
      <c r="L7" s="170">
        <v>0</v>
      </c>
      <c r="M7" s="170">
        <v>0</v>
      </c>
      <c r="N7" s="170">
        <v>337.98125485464874</v>
      </c>
      <c r="O7" s="170">
        <v>1208.3225169661011</v>
      </c>
      <c r="P7" s="170">
        <v>0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324.02895590208027</v>
      </c>
      <c r="D8" s="168">
        <f t="shared" si="0"/>
        <v>139.0605973507154</v>
      </c>
      <c r="E8" s="168">
        <f t="shared" si="0"/>
        <v>33.706603762931081</v>
      </c>
      <c r="F8" s="168">
        <f t="shared" si="0"/>
        <v>258.38424354769813</v>
      </c>
      <c r="G8" s="168">
        <f t="shared" si="0"/>
        <v>0</v>
      </c>
      <c r="H8" s="168">
        <f t="shared" si="0"/>
        <v>234.89695928076253</v>
      </c>
      <c r="I8" s="168">
        <f t="shared" si="0"/>
        <v>597.33538062724438</v>
      </c>
      <c r="J8" s="168">
        <f t="shared" si="0"/>
        <v>3.1968074516571505</v>
      </c>
      <c r="K8" s="168">
        <f t="shared" si="0"/>
        <v>9.0949470177292824E-13</v>
      </c>
      <c r="L8" s="168">
        <f t="shared" si="0"/>
        <v>1061.4598154904725</v>
      </c>
      <c r="M8" s="168">
        <f t="shared" si="0"/>
        <v>759.60389700647374</v>
      </c>
      <c r="N8" s="168">
        <f t="shared" si="0"/>
        <v>307.21587774820182</v>
      </c>
      <c r="O8" s="168">
        <f t="shared" si="0"/>
        <v>78.157401639154159</v>
      </c>
      <c r="P8" s="168">
        <f t="shared" si="0"/>
        <v>442.18740879919278</v>
      </c>
      <c r="Q8" s="168">
        <f t="shared" si="0"/>
        <v>326.03017347436889</v>
      </c>
    </row>
    <row r="9" spans="1:17" x14ac:dyDescent="0.25">
      <c r="A9" s="167" t="s">
        <v>150</v>
      </c>
      <c r="B9" s="166">
        <f>B6-B5</f>
        <v>433.49177533338752</v>
      </c>
      <c r="C9" s="166">
        <f t="shared" ref="C9:Q9" si="1">C6-C5</f>
        <v>292.58424875599667</v>
      </c>
      <c r="D9" s="166">
        <f t="shared" si="1"/>
        <v>928.72432740140357</v>
      </c>
      <c r="E9" s="166">
        <f t="shared" si="1"/>
        <v>280.43789699778335</v>
      </c>
      <c r="F9" s="166">
        <f t="shared" si="1"/>
        <v>294.51187506288443</v>
      </c>
      <c r="G9" s="166">
        <f t="shared" si="1"/>
        <v>1096.0016854921523</v>
      </c>
      <c r="H9" s="166">
        <f t="shared" si="1"/>
        <v>456.29284450702107</v>
      </c>
      <c r="I9" s="166">
        <f t="shared" si="1"/>
        <v>468.57490890839836</v>
      </c>
      <c r="J9" s="166">
        <f t="shared" si="1"/>
        <v>367.80880963366872</v>
      </c>
      <c r="K9" s="166">
        <f t="shared" si="1"/>
        <v>420.76902723958756</v>
      </c>
      <c r="L9" s="166">
        <f t="shared" si="1"/>
        <v>853.09127419486776</v>
      </c>
      <c r="M9" s="166">
        <f t="shared" si="1"/>
        <v>719.00698182052838</v>
      </c>
      <c r="N9" s="166">
        <f t="shared" si="1"/>
        <v>373.01574075979352</v>
      </c>
      <c r="O9" s="166">
        <f t="shared" si="1"/>
        <v>342.13903528683659</v>
      </c>
      <c r="P9" s="166">
        <f t="shared" si="1"/>
        <v>771.4589754378112</v>
      </c>
      <c r="Q9" s="166">
        <f t="shared" si="1"/>
        <v>369.35024862287901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782.95430136987852</v>
      </c>
      <c r="C12" s="163">
        <f t="shared" ref="C12:Q12" si="2">SUM(C13:C14,C18:C19,C25:C26)</f>
        <v>750.4584000000001</v>
      </c>
      <c r="D12" s="163">
        <f t="shared" si="2"/>
        <v>625.69961999999987</v>
      </c>
      <c r="E12" s="163">
        <f t="shared" si="2"/>
        <v>815.31220999999982</v>
      </c>
      <c r="F12" s="163">
        <f t="shared" si="2"/>
        <v>848.78901000000008</v>
      </c>
      <c r="G12" s="163">
        <f t="shared" si="2"/>
        <v>814.31679126953316</v>
      </c>
      <c r="H12" s="163">
        <f t="shared" si="2"/>
        <v>888.63196999999991</v>
      </c>
      <c r="I12" s="163">
        <f t="shared" si="2"/>
        <v>836.8156899999999</v>
      </c>
      <c r="J12" s="163">
        <f t="shared" si="2"/>
        <v>878.48712999999987</v>
      </c>
      <c r="K12" s="163">
        <f t="shared" si="2"/>
        <v>985.59114999999986</v>
      </c>
      <c r="L12" s="163">
        <f t="shared" si="2"/>
        <v>770.90917424620613</v>
      </c>
      <c r="M12" s="163">
        <f t="shared" si="2"/>
        <v>684.31813234188519</v>
      </c>
      <c r="N12" s="163">
        <f t="shared" si="2"/>
        <v>733.51436722366873</v>
      </c>
      <c r="O12" s="163">
        <f t="shared" si="2"/>
        <v>853.51326663778298</v>
      </c>
      <c r="P12" s="163">
        <f t="shared" si="2"/>
        <v>736.43249346346158</v>
      </c>
      <c r="Q12" s="163">
        <f t="shared" si="2"/>
        <v>742.30581624204694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17.298959999999994</v>
      </c>
      <c r="E13" s="53">
        <v>16.796719999999997</v>
      </c>
      <c r="F13" s="53">
        <v>49.69943</v>
      </c>
      <c r="G13" s="53">
        <v>16.839707546508823</v>
      </c>
      <c r="H13" s="53">
        <v>16.809489999999997</v>
      </c>
      <c r="I13" s="53">
        <v>24.693929999999998</v>
      </c>
      <c r="J13" s="53">
        <v>31.871069999999996</v>
      </c>
      <c r="K13" s="53">
        <v>112.21871999999999</v>
      </c>
      <c r="L13" s="53">
        <v>12.035631704073351</v>
      </c>
      <c r="M13" s="53">
        <v>5.4217492483976093</v>
      </c>
      <c r="N13" s="53">
        <v>6.3771946448499044</v>
      </c>
      <c r="O13" s="53">
        <v>6.9517313817211726</v>
      </c>
      <c r="P13" s="53">
        <v>8.8363222100614873</v>
      </c>
      <c r="Q13" s="53">
        <v>8.8348311480553292</v>
      </c>
    </row>
    <row r="14" spans="1:17" x14ac:dyDescent="0.25">
      <c r="A14" s="51" t="s">
        <v>37</v>
      </c>
      <c r="B14" s="50">
        <f>SUM(B15:B17)</f>
        <v>760.86039823254885</v>
      </c>
      <c r="C14" s="50">
        <f t="shared" ref="C14:Q14" si="3">SUM(C15:C17)</f>
        <v>727.75831000000005</v>
      </c>
      <c r="D14" s="50">
        <f t="shared" si="3"/>
        <v>584.40051999999991</v>
      </c>
      <c r="E14" s="50">
        <f t="shared" si="3"/>
        <v>774.41536999999983</v>
      </c>
      <c r="F14" s="50">
        <f t="shared" si="3"/>
        <v>775.34885000000008</v>
      </c>
      <c r="G14" s="50">
        <f t="shared" si="3"/>
        <v>745.76536645301815</v>
      </c>
      <c r="H14" s="50">
        <f t="shared" si="3"/>
        <v>632.68898999999988</v>
      </c>
      <c r="I14" s="50">
        <f t="shared" si="3"/>
        <v>526.54310999999984</v>
      </c>
      <c r="J14" s="50">
        <f t="shared" si="3"/>
        <v>544.39968999999996</v>
      </c>
      <c r="K14" s="50">
        <f t="shared" si="3"/>
        <v>481.72966000000008</v>
      </c>
      <c r="L14" s="50">
        <f t="shared" si="3"/>
        <v>445.52068700008948</v>
      </c>
      <c r="M14" s="50">
        <f t="shared" si="3"/>
        <v>389.42475890038014</v>
      </c>
      <c r="N14" s="50">
        <f t="shared" si="3"/>
        <v>411.91526544991348</v>
      </c>
      <c r="O14" s="50">
        <f t="shared" si="3"/>
        <v>441.32550529598035</v>
      </c>
      <c r="P14" s="50">
        <f t="shared" si="3"/>
        <v>362.84359916976109</v>
      </c>
      <c r="Q14" s="50">
        <f t="shared" si="3"/>
        <v>327.17094859021614</v>
      </c>
    </row>
    <row r="15" spans="1:17" x14ac:dyDescent="0.25">
      <c r="A15" s="52" t="s">
        <v>66</v>
      </c>
      <c r="B15" s="50">
        <v>0</v>
      </c>
      <c r="C15" s="50">
        <v>1.0996399999999997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3.2960858452807478</v>
      </c>
      <c r="O15" s="50">
        <v>2.1974467368974762</v>
      </c>
      <c r="P15" s="50">
        <v>1.098655069545647</v>
      </c>
      <c r="Q15" s="50">
        <v>1.0986923891688527</v>
      </c>
    </row>
    <row r="16" spans="1:17" x14ac:dyDescent="0.25">
      <c r="A16" s="52" t="s">
        <v>147</v>
      </c>
      <c r="B16" s="50">
        <v>482.29207003294397</v>
      </c>
      <c r="C16" s="50">
        <v>490.40248000000003</v>
      </c>
      <c r="D16" s="50">
        <v>431.39469999999994</v>
      </c>
      <c r="E16" s="50">
        <v>498.53546999999992</v>
      </c>
      <c r="F16" s="50">
        <v>514.80436000000009</v>
      </c>
      <c r="G16" s="50">
        <v>517.9043680881847</v>
      </c>
      <c r="H16" s="50">
        <v>451.79093999999992</v>
      </c>
      <c r="I16" s="50">
        <v>372.37468999999987</v>
      </c>
      <c r="J16" s="50">
        <v>476.18860999999998</v>
      </c>
      <c r="K16" s="50">
        <v>368.24279000000013</v>
      </c>
      <c r="L16" s="50">
        <v>421.23001625853487</v>
      </c>
      <c r="M16" s="50">
        <v>364.250819090135</v>
      </c>
      <c r="N16" s="50">
        <v>358.15087936942393</v>
      </c>
      <c r="O16" s="50">
        <v>390.71373565669785</v>
      </c>
      <c r="P16" s="50">
        <v>318.46647119095758</v>
      </c>
      <c r="Q16" s="50">
        <v>288.95562068706312</v>
      </c>
    </row>
    <row r="17" spans="1:17" x14ac:dyDescent="0.25">
      <c r="A17" s="52" t="s">
        <v>146</v>
      </c>
      <c r="B17" s="50">
        <v>278.56832819960488</v>
      </c>
      <c r="C17" s="50">
        <v>236.25619</v>
      </c>
      <c r="D17" s="50">
        <v>153.00582</v>
      </c>
      <c r="E17" s="50">
        <v>275.87989999999991</v>
      </c>
      <c r="F17" s="50">
        <v>260.54449000000005</v>
      </c>
      <c r="G17" s="50">
        <v>227.86099836483348</v>
      </c>
      <c r="H17" s="50">
        <v>180.89804999999996</v>
      </c>
      <c r="I17" s="50">
        <v>154.16841999999997</v>
      </c>
      <c r="J17" s="50">
        <v>68.211079999999967</v>
      </c>
      <c r="K17" s="50">
        <v>113.48686999999997</v>
      </c>
      <c r="L17" s="50">
        <v>24.290670741554599</v>
      </c>
      <c r="M17" s="50">
        <v>25.173939810245141</v>
      </c>
      <c r="N17" s="50">
        <v>50.468300235208773</v>
      </c>
      <c r="O17" s="50">
        <v>48.414322902385017</v>
      </c>
      <c r="P17" s="50">
        <v>43.278472909257843</v>
      </c>
      <c r="Q17" s="50">
        <v>37.116635513984185</v>
      </c>
    </row>
    <row r="18" spans="1:17" x14ac:dyDescent="0.25">
      <c r="A18" s="51" t="s">
        <v>41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18.009521513886199</v>
      </c>
      <c r="H18" s="50">
        <v>145.91800000000001</v>
      </c>
      <c r="I18" s="50">
        <v>165.58106999999995</v>
      </c>
      <c r="J18" s="50">
        <v>168.52117999999999</v>
      </c>
      <c r="K18" s="50">
        <v>234.57393999999991</v>
      </c>
      <c r="L18" s="50">
        <v>191.26734964176694</v>
      </c>
      <c r="M18" s="50">
        <v>184.90784856187574</v>
      </c>
      <c r="N18" s="50">
        <v>204.26124302832267</v>
      </c>
      <c r="O18" s="50">
        <v>226.19321298147122</v>
      </c>
      <c r="P18" s="50">
        <v>189.6363395468841</v>
      </c>
      <c r="Q18" s="50">
        <v>215.94117133804104</v>
      </c>
    </row>
    <row r="19" spans="1:17" x14ac:dyDescent="0.25">
      <c r="A19" s="51" t="s">
        <v>64</v>
      </c>
      <c r="B19" s="50">
        <f>SUM(B20:B24)</f>
        <v>0</v>
      </c>
      <c r="C19" s="50">
        <f t="shared" ref="C19:Q19" si="4">SUM(C20:C24)</f>
        <v>0</v>
      </c>
      <c r="D19" s="50">
        <f t="shared" si="4"/>
        <v>0</v>
      </c>
      <c r="E19" s="50">
        <f t="shared" si="4"/>
        <v>0</v>
      </c>
      <c r="F19" s="50">
        <f t="shared" si="4"/>
        <v>1.1411399999999998</v>
      </c>
      <c r="G19" s="50">
        <f t="shared" si="4"/>
        <v>1.5525176203564568</v>
      </c>
      <c r="H19" s="50">
        <f t="shared" si="4"/>
        <v>3.4047100000000001</v>
      </c>
      <c r="I19" s="50">
        <f t="shared" si="4"/>
        <v>15.010079999999997</v>
      </c>
      <c r="J19" s="50">
        <f t="shared" si="4"/>
        <v>18.980319999999999</v>
      </c>
      <c r="K19" s="50">
        <f t="shared" si="4"/>
        <v>35.19375999999999</v>
      </c>
      <c r="L19" s="50">
        <f t="shared" si="4"/>
        <v>32.650219249081907</v>
      </c>
      <c r="M19" s="50">
        <f t="shared" si="4"/>
        <v>32.482679000197486</v>
      </c>
      <c r="N19" s="50">
        <f t="shared" si="4"/>
        <v>37.061683586851466</v>
      </c>
      <c r="O19" s="50">
        <f t="shared" si="4"/>
        <v>48.174824170417153</v>
      </c>
      <c r="P19" s="50">
        <f t="shared" si="4"/>
        <v>47.290197683451716</v>
      </c>
      <c r="Q19" s="50">
        <f t="shared" si="4"/>
        <v>50.586189396441426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11.300069999999998</v>
      </c>
      <c r="J20" s="50">
        <v>14.70068</v>
      </c>
      <c r="K20" s="50">
        <v>17.101039999999998</v>
      </c>
      <c r="L20" s="50">
        <v>13.733632375798763</v>
      </c>
      <c r="M20" s="50">
        <v>8.836966175159322</v>
      </c>
      <c r="N20" s="50">
        <v>10.723366637085201</v>
      </c>
      <c r="O20" s="50">
        <v>11.607635119931608</v>
      </c>
      <c r="P20" s="50">
        <v>9.8399011758111872</v>
      </c>
      <c r="Q20" s="50">
        <v>10.77147657252609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1.1411399999999998</v>
      </c>
      <c r="G21" s="50">
        <v>1.5047483718426407</v>
      </c>
      <c r="H21" s="50">
        <v>2.6988400000000001</v>
      </c>
      <c r="I21" s="50">
        <v>0.60960999999999976</v>
      </c>
      <c r="J21" s="50">
        <v>1.0891500000000001</v>
      </c>
      <c r="K21" s="50">
        <v>12.522099999999996</v>
      </c>
      <c r="L21" s="50">
        <v>12.324444326093955</v>
      </c>
      <c r="M21" s="50">
        <v>20.994361285730449</v>
      </c>
      <c r="N21" s="50">
        <v>24.140877663944771</v>
      </c>
      <c r="O21" s="50">
        <v>35.062475106824152</v>
      </c>
      <c r="P21" s="50">
        <v>36.136572375438803</v>
      </c>
      <c r="Q21" s="50">
        <v>38.42953875352206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4.7769248513816101E-2</v>
      </c>
      <c r="H22" s="50">
        <v>0.70586999999999989</v>
      </c>
      <c r="I22" s="50">
        <v>3.1003999999999992</v>
      </c>
      <c r="J22" s="50">
        <v>3.19049</v>
      </c>
      <c r="K22" s="50">
        <v>5.5706200000000008</v>
      </c>
      <c r="L22" s="50">
        <v>6.5921425471891935</v>
      </c>
      <c r="M22" s="50">
        <v>2.6513515393077163</v>
      </c>
      <c r="N22" s="50">
        <v>2.1974392858214946</v>
      </c>
      <c r="O22" s="50">
        <v>1.5047139436613943</v>
      </c>
      <c r="P22" s="50">
        <v>1.3137241322017288</v>
      </c>
      <c r="Q22" s="50">
        <v>1.3851740703932793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11.001029999999997</v>
      </c>
      <c r="I25" s="50">
        <v>11.600809999999996</v>
      </c>
      <c r="J25" s="50">
        <v>17.402440000000002</v>
      </c>
      <c r="K25" s="50">
        <v>24.601059999999997</v>
      </c>
      <c r="L25" s="50">
        <v>5.1590626399834143</v>
      </c>
      <c r="M25" s="50">
        <v>4.155778562777046</v>
      </c>
      <c r="N25" s="50">
        <v>1.671921976825725</v>
      </c>
      <c r="O25" s="50">
        <v>3.2722747910134782</v>
      </c>
      <c r="P25" s="50">
        <v>2.2928450998819492</v>
      </c>
      <c r="Q25" s="50">
        <v>4.6097337546913382</v>
      </c>
    </row>
    <row r="26" spans="1:17" x14ac:dyDescent="0.25">
      <c r="A26" s="49" t="s">
        <v>30</v>
      </c>
      <c r="B26" s="48">
        <v>22.093903137329672</v>
      </c>
      <c r="C26" s="48">
        <v>22.700089999999996</v>
      </c>
      <c r="D26" s="48">
        <v>24.000140000000002</v>
      </c>
      <c r="E26" s="48">
        <v>24.10012</v>
      </c>
      <c r="F26" s="48">
        <v>22.599589999999996</v>
      </c>
      <c r="G26" s="48">
        <v>32.14967813576358</v>
      </c>
      <c r="H26" s="48">
        <v>78.809749999999994</v>
      </c>
      <c r="I26" s="48">
        <v>93.386690000000002</v>
      </c>
      <c r="J26" s="48">
        <v>97.312429999999978</v>
      </c>
      <c r="K26" s="48">
        <v>97.274010000000004</v>
      </c>
      <c r="L26" s="48">
        <v>84.276224011211099</v>
      </c>
      <c r="M26" s="48">
        <v>67.925318068257212</v>
      </c>
      <c r="N26" s="48">
        <v>72.227058536905432</v>
      </c>
      <c r="O26" s="48">
        <v>127.59571801717946</v>
      </c>
      <c r="P26" s="48">
        <v>125.53318975342124</v>
      </c>
      <c r="Q26" s="48">
        <v>135.16294201460164</v>
      </c>
    </row>
    <row r="28" spans="1:17" x14ac:dyDescent="0.25">
      <c r="A28" s="162" t="s">
        <v>112</v>
      </c>
      <c r="B28" s="161">
        <f>AGR_emi!B5</f>
        <v>2390.8883607485132</v>
      </c>
      <c r="C28" s="161">
        <f>AGR_emi!C5</f>
        <v>2279.7769420306436</v>
      </c>
      <c r="D28" s="161">
        <f>AGR_emi!D5</f>
        <v>1901.8425546512281</v>
      </c>
      <c r="E28" s="161">
        <f>AGR_emi!E5</f>
        <v>2507.4350147368441</v>
      </c>
      <c r="F28" s="161">
        <f>AGR_emi!F5</f>
        <v>2635.0868019373202</v>
      </c>
      <c r="G28" s="161">
        <f>AGR_emi!G5</f>
        <v>2451.6656296547176</v>
      </c>
      <c r="H28" s="161">
        <f>AGR_emi!H5</f>
        <v>2395.134004592916</v>
      </c>
      <c r="I28" s="161">
        <f>AGR_emi!I5</f>
        <v>2140.7684118913076</v>
      </c>
      <c r="J28" s="161">
        <f>AGR_emi!J5</f>
        <v>2220.4935437393879</v>
      </c>
      <c r="K28" s="161">
        <f>AGR_emi!K5</f>
        <v>2503.3109821957437</v>
      </c>
      <c r="L28" s="161">
        <f>AGR_emi!L5</f>
        <v>1879.4666393568687</v>
      </c>
      <c r="M28" s="161">
        <f>AGR_emi!M5</f>
        <v>1663.6348392317275</v>
      </c>
      <c r="N28" s="161">
        <f>AGR_emi!N5</f>
        <v>1776.9713212719805</v>
      </c>
      <c r="O28" s="161">
        <f>AGR_emi!O5</f>
        <v>1922.7876283131982</v>
      </c>
      <c r="P28" s="161">
        <f>AGR_emi!P5</f>
        <v>1602.1747177554428</v>
      </c>
      <c r="Q28" s="161">
        <f>AGR_emi!Q5</f>
        <v>1553.8492505725212</v>
      </c>
    </row>
    <row r="30" spans="1:17" x14ac:dyDescent="0.25">
      <c r="A30" s="160" t="s">
        <v>145</v>
      </c>
      <c r="B30" s="159">
        <f t="shared" ref="B30:Q30" si="5">IF(B$12=0,"",B$12/B$3*1000)</f>
        <v>216.05166904938503</v>
      </c>
      <c r="C30" s="159">
        <f t="shared" si="5"/>
        <v>217.50348486807121</v>
      </c>
      <c r="D30" s="159">
        <f t="shared" si="5"/>
        <v>191.49864786331443</v>
      </c>
      <c r="E30" s="159">
        <f t="shared" si="5"/>
        <v>248.16665465828635</v>
      </c>
      <c r="F30" s="159">
        <f t="shared" si="5"/>
        <v>251.24657764889696</v>
      </c>
      <c r="G30" s="159">
        <f t="shared" si="5"/>
        <v>286.66637329789575</v>
      </c>
      <c r="H30" s="159">
        <f t="shared" si="5"/>
        <v>282.74817843144695</v>
      </c>
      <c r="I30" s="159">
        <f t="shared" si="5"/>
        <v>262.6998348946143</v>
      </c>
      <c r="J30" s="159">
        <f t="shared" si="5"/>
        <v>341.12568267664068</v>
      </c>
      <c r="K30" s="159">
        <f t="shared" si="5"/>
        <v>427.21712800723992</v>
      </c>
      <c r="L30" s="159">
        <f t="shared" si="5"/>
        <v>276.94682218932536</v>
      </c>
      <c r="M30" s="159">
        <f t="shared" si="5"/>
        <v>285.46474841057926</v>
      </c>
      <c r="N30" s="159">
        <f t="shared" si="5"/>
        <v>250.31901644370086</v>
      </c>
      <c r="O30" s="159">
        <f t="shared" si="5"/>
        <v>331.45734897564341</v>
      </c>
      <c r="P30" s="159">
        <f t="shared" si="5"/>
        <v>299.19962027999287</v>
      </c>
      <c r="Q30" s="159">
        <f t="shared" si="5"/>
        <v>282.30071009429076</v>
      </c>
    </row>
    <row r="31" spans="1:17" x14ac:dyDescent="0.25">
      <c r="A31" s="158" t="s">
        <v>144</v>
      </c>
      <c r="B31" s="157">
        <f t="shared" ref="B31:Q31" si="6">IF(B$12=0,"",B$12/B$5*1000)</f>
        <v>157.05714987430792</v>
      </c>
      <c r="C31" s="157">
        <f t="shared" si="6"/>
        <v>156.27927707929265</v>
      </c>
      <c r="D31" s="157">
        <f t="shared" si="6"/>
        <v>155.38254794126959</v>
      </c>
      <c r="E31" s="157">
        <f t="shared" si="6"/>
        <v>155.84505943128835</v>
      </c>
      <c r="F31" s="157">
        <f t="shared" si="6"/>
        <v>154.80996494429317</v>
      </c>
      <c r="G31" s="157">
        <f t="shared" si="6"/>
        <v>152.83170654451149</v>
      </c>
      <c r="H31" s="157">
        <f t="shared" si="6"/>
        <v>146.08622458099066</v>
      </c>
      <c r="I31" s="157">
        <f t="shared" si="6"/>
        <v>144.04893820683114</v>
      </c>
      <c r="J31" s="157">
        <f t="shared" si="6"/>
        <v>140.48096766778841</v>
      </c>
      <c r="K31" s="157">
        <f t="shared" si="6"/>
        <v>140.45826920948667</v>
      </c>
      <c r="L31" s="157">
        <f t="shared" si="6"/>
        <v>139.57690600134109</v>
      </c>
      <c r="M31" s="157">
        <f t="shared" si="6"/>
        <v>139.72331229698014</v>
      </c>
      <c r="N31" s="157">
        <f t="shared" si="6"/>
        <v>139.07007536251808</v>
      </c>
      <c r="O31" s="157">
        <f t="shared" si="6"/>
        <v>132.62651969606318</v>
      </c>
      <c r="P31" s="157">
        <f t="shared" si="6"/>
        <v>132.35768466769019</v>
      </c>
      <c r="Q31" s="157">
        <f t="shared" si="6"/>
        <v>131.61367193922487</v>
      </c>
    </row>
    <row r="32" spans="1:17" x14ac:dyDescent="0.25">
      <c r="A32" s="158" t="s">
        <v>143</v>
      </c>
      <c r="B32" s="157">
        <f>IF(AGR_ued!B$5=0,"",AGR_ued!B$5/B$5*1000)</f>
        <v>54.83170527650153</v>
      </c>
      <c r="C32" s="157">
        <f>IF(AGR_ued!C$5=0,"",AGR_ued!C$5/C$5*1000)</f>
        <v>54.831705276501545</v>
      </c>
      <c r="D32" s="157">
        <f>IF(AGR_ued!D$5=0,"",AGR_ued!D$5/D$5*1000)</f>
        <v>54.831705276501538</v>
      </c>
      <c r="E32" s="157">
        <f>IF(AGR_ued!E$5=0,"",AGR_ued!E$5/E$5*1000)</f>
        <v>54.831705276501552</v>
      </c>
      <c r="F32" s="157">
        <f>IF(AGR_ued!F$5=0,"",AGR_ued!F$5/F$5*1000)</f>
        <v>54.831705276501545</v>
      </c>
      <c r="G32" s="157">
        <f>IF(AGR_ued!G$5=0,"",AGR_ued!G$5/G$5*1000)</f>
        <v>54.831705276501552</v>
      </c>
      <c r="H32" s="157">
        <f>IF(AGR_ued!H$5=0,"",AGR_ued!H$5/H$5*1000)</f>
        <v>54.83170527650153</v>
      </c>
      <c r="I32" s="157">
        <f>IF(AGR_ued!I$5=0,"",AGR_ued!I$5/I$5*1000)</f>
        <v>54.831705276501538</v>
      </c>
      <c r="J32" s="157">
        <f>IF(AGR_ued!J$5=0,"",AGR_ued!J$5/J$5*1000)</f>
        <v>54.831705276501545</v>
      </c>
      <c r="K32" s="157">
        <f>IF(AGR_ued!K$5=0,"",AGR_ued!K$5/K$5*1000)</f>
        <v>54.831705276501545</v>
      </c>
      <c r="L32" s="157">
        <f>IF(AGR_ued!L$5=0,"",AGR_ued!L$5/L$5*1000)</f>
        <v>54.831705276501552</v>
      </c>
      <c r="M32" s="157">
        <f>IF(AGR_ued!M$5=0,"",AGR_ued!M$5/M$5*1000)</f>
        <v>54.831705276501538</v>
      </c>
      <c r="N32" s="157">
        <f>IF(AGR_ued!N$5=0,"",AGR_ued!N$5/N$5*1000)</f>
        <v>54.831705276501566</v>
      </c>
      <c r="O32" s="157">
        <f>IF(AGR_ued!O$5=0,"",AGR_ued!O$5/O$5*1000)</f>
        <v>54.831705276501538</v>
      </c>
      <c r="P32" s="157">
        <f>IF(AGR_ued!P$5=0,"",AGR_ued!P$5/P$5*1000)</f>
        <v>54.83170527650153</v>
      </c>
      <c r="Q32" s="157">
        <f>IF(AGR_ued!Q$5=0,"",AGR_ued!Q$5/Q$5*1000)</f>
        <v>54.831705276501552</v>
      </c>
    </row>
    <row r="33" spans="1:17" x14ac:dyDescent="0.25">
      <c r="A33" s="156" t="s">
        <v>142</v>
      </c>
      <c r="B33" s="155">
        <f t="shared" ref="B33:Q33" si="7">IF(B$12=0,"",B$28/B$12)</f>
        <v>3.0536754911050985</v>
      </c>
      <c r="C33" s="155">
        <f t="shared" si="7"/>
        <v>3.0378458579857903</v>
      </c>
      <c r="D33" s="155">
        <f t="shared" si="7"/>
        <v>3.0395456443640296</v>
      </c>
      <c r="E33" s="155">
        <f t="shared" si="7"/>
        <v>3.0754292453646004</v>
      </c>
      <c r="F33" s="155">
        <f t="shared" si="7"/>
        <v>3.1045251186008169</v>
      </c>
      <c r="G33" s="155">
        <f t="shared" si="7"/>
        <v>3.010702537316627</v>
      </c>
      <c r="H33" s="155">
        <f t="shared" si="7"/>
        <v>2.6953047892176514</v>
      </c>
      <c r="I33" s="155">
        <f t="shared" si="7"/>
        <v>2.5582316840776587</v>
      </c>
      <c r="J33" s="155">
        <f t="shared" si="7"/>
        <v>2.5276335508061321</v>
      </c>
      <c r="K33" s="155">
        <f t="shared" si="7"/>
        <v>2.5399081375636783</v>
      </c>
      <c r="L33" s="155">
        <f t="shared" si="7"/>
        <v>2.4379871224059673</v>
      </c>
      <c r="M33" s="155">
        <f t="shared" si="7"/>
        <v>2.4310839660764327</v>
      </c>
      <c r="N33" s="155">
        <f t="shared" si="7"/>
        <v>2.4225446707987017</v>
      </c>
      <c r="O33" s="155">
        <f t="shared" si="7"/>
        <v>2.2527917297496418</v>
      </c>
      <c r="P33" s="155">
        <f t="shared" si="7"/>
        <v>2.175589387997225</v>
      </c>
      <c r="Q33" s="155">
        <f t="shared" si="7"/>
        <v>2.0932737108796284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782.95430136987852</v>
      </c>
      <c r="C5" s="55">
        <f t="shared" ref="C5:Q5" si="0">SUM(C6:C9,C16:C17,C25:C27)</f>
        <v>750.45839999999998</v>
      </c>
      <c r="D5" s="55">
        <f t="shared" si="0"/>
        <v>625.69961999999975</v>
      </c>
      <c r="E5" s="55">
        <f t="shared" si="0"/>
        <v>815.31220999999994</v>
      </c>
      <c r="F5" s="55">
        <f t="shared" si="0"/>
        <v>848.78900999999996</v>
      </c>
      <c r="G5" s="55">
        <f t="shared" si="0"/>
        <v>814.31679126953338</v>
      </c>
      <c r="H5" s="55">
        <f t="shared" si="0"/>
        <v>888.63196999999991</v>
      </c>
      <c r="I5" s="55">
        <f t="shared" si="0"/>
        <v>836.8156899999999</v>
      </c>
      <c r="J5" s="55">
        <f t="shared" si="0"/>
        <v>878.48712999999987</v>
      </c>
      <c r="K5" s="55">
        <f t="shared" si="0"/>
        <v>985.59114999999986</v>
      </c>
      <c r="L5" s="55">
        <f t="shared" si="0"/>
        <v>770.90917424620625</v>
      </c>
      <c r="M5" s="55">
        <f t="shared" si="0"/>
        <v>684.3181323418853</v>
      </c>
      <c r="N5" s="55">
        <f t="shared" si="0"/>
        <v>733.51436722366861</v>
      </c>
      <c r="O5" s="55">
        <f t="shared" si="0"/>
        <v>853.51326663778298</v>
      </c>
      <c r="P5" s="55">
        <f t="shared" si="0"/>
        <v>736.4324934634617</v>
      </c>
      <c r="Q5" s="55">
        <f t="shared" si="0"/>
        <v>742.30581624204694</v>
      </c>
    </row>
    <row r="6" spans="1:17" x14ac:dyDescent="0.25">
      <c r="A6" s="185" t="s">
        <v>162</v>
      </c>
      <c r="B6" s="206">
        <v>4.3304050149166144</v>
      </c>
      <c r="C6" s="206">
        <v>4.4492176399999988</v>
      </c>
      <c r="D6" s="206">
        <v>4.7040274399999999</v>
      </c>
      <c r="E6" s="206">
        <v>4.7236235200000012</v>
      </c>
      <c r="F6" s="206">
        <v>4.4295196399999996</v>
      </c>
      <c r="G6" s="206">
        <v>6.3013369146096609</v>
      </c>
      <c r="H6" s="206">
        <v>15.446711000000001</v>
      </c>
      <c r="I6" s="206">
        <v>18.303791239999999</v>
      </c>
      <c r="J6" s="206">
        <v>19.073236279999996</v>
      </c>
      <c r="K6" s="206">
        <v>19.065705959999992</v>
      </c>
      <c r="L6" s="206">
        <v>16.518139906197376</v>
      </c>
      <c r="M6" s="206">
        <v>13.313362341378413</v>
      </c>
      <c r="N6" s="206">
        <v>14.156503473233464</v>
      </c>
      <c r="O6" s="206">
        <v>25.008760731367172</v>
      </c>
      <c r="P6" s="206">
        <v>24.604505191670558</v>
      </c>
      <c r="Q6" s="206">
        <v>26.491936634861915</v>
      </c>
    </row>
    <row r="7" spans="1:17" x14ac:dyDescent="0.25">
      <c r="A7" s="183" t="s">
        <v>161</v>
      </c>
      <c r="B7" s="205">
        <v>3.8973645134249537</v>
      </c>
      <c r="C7" s="205">
        <v>4.0042958759999978</v>
      </c>
      <c r="D7" s="205">
        <v>4.2336246959999997</v>
      </c>
      <c r="E7" s="205">
        <v>4.2512611679999992</v>
      </c>
      <c r="F7" s="205">
        <v>3.9865676759999999</v>
      </c>
      <c r="G7" s="205">
        <v>5.6712032231486926</v>
      </c>
      <c r="H7" s="205">
        <v>13.902039899999993</v>
      </c>
      <c r="I7" s="205">
        <v>16.473412115999999</v>
      </c>
      <c r="J7" s="205">
        <v>17.165912651999996</v>
      </c>
      <c r="K7" s="205">
        <v>17.159135363999997</v>
      </c>
      <c r="L7" s="205">
        <v>14.866325915577637</v>
      </c>
      <c r="M7" s="205">
        <v>11.982026107240573</v>
      </c>
      <c r="N7" s="205">
        <v>12.740853125910117</v>
      </c>
      <c r="O7" s="205">
        <v>22.507884658230452</v>
      </c>
      <c r="P7" s="205">
        <v>22.144054672503508</v>
      </c>
      <c r="Q7" s="205">
        <v>23.842742971375721</v>
      </c>
    </row>
    <row r="8" spans="1:17" x14ac:dyDescent="0.25">
      <c r="A8" s="183" t="s">
        <v>160</v>
      </c>
      <c r="B8" s="205">
        <v>2.8147632596957997</v>
      </c>
      <c r="C8" s="205">
        <v>2.8919914659999995</v>
      </c>
      <c r="D8" s="205">
        <v>3.0576178359999995</v>
      </c>
      <c r="E8" s="205">
        <v>3.0703552880000005</v>
      </c>
      <c r="F8" s="205">
        <v>2.8791877660000003</v>
      </c>
      <c r="G8" s="205">
        <v>4.0958689944962776</v>
      </c>
      <c r="H8" s="205">
        <v>10.04036215</v>
      </c>
      <c r="I8" s="205">
        <v>11.897464306</v>
      </c>
      <c r="J8" s="205">
        <v>12.397603581999999</v>
      </c>
      <c r="K8" s="205">
        <v>12.392708873999997</v>
      </c>
      <c r="L8" s="205">
        <v>10.736790939028294</v>
      </c>
      <c r="M8" s="205">
        <v>8.6536855218959694</v>
      </c>
      <c r="N8" s="205">
        <v>9.2017272576017533</v>
      </c>
      <c r="O8" s="205">
        <v>16.255694475388655</v>
      </c>
      <c r="P8" s="205">
        <v>15.992928374585864</v>
      </c>
      <c r="Q8" s="205">
        <v>17.219758812660245</v>
      </c>
    </row>
    <row r="9" spans="1:17" x14ac:dyDescent="0.25">
      <c r="A9" s="181" t="s">
        <v>159</v>
      </c>
      <c r="B9" s="204">
        <f>SUM(B10:B15)</f>
        <v>167.38928761116071</v>
      </c>
      <c r="C9" s="204">
        <f t="shared" ref="C9:Q9" si="1">SUM(C10:C15)</f>
        <v>160.1068282</v>
      </c>
      <c r="D9" s="204">
        <f t="shared" si="1"/>
        <v>132.37388559999999</v>
      </c>
      <c r="E9" s="204">
        <f t="shared" si="1"/>
        <v>174.0666598</v>
      </c>
      <c r="F9" s="204">
        <f t="shared" si="1"/>
        <v>181.76167240000001</v>
      </c>
      <c r="G9" s="204">
        <f t="shared" si="1"/>
        <v>172.07676488942931</v>
      </c>
      <c r="H9" s="204">
        <f t="shared" si="1"/>
        <v>186.74169180000004</v>
      </c>
      <c r="I9" s="204">
        <f t="shared" si="1"/>
        <v>172.60301179999996</v>
      </c>
      <c r="J9" s="204">
        <f t="shared" si="1"/>
        <v>185.43233720000001</v>
      </c>
      <c r="K9" s="204">
        <f t="shared" si="1"/>
        <v>214.61859759999996</v>
      </c>
      <c r="L9" s="204">
        <f t="shared" si="1"/>
        <v>155.08331791088597</v>
      </c>
      <c r="M9" s="204">
        <f t="shared" si="1"/>
        <v>138.84792641916428</v>
      </c>
      <c r="N9" s="204">
        <f t="shared" si="1"/>
        <v>146.78730705301197</v>
      </c>
      <c r="O9" s="204">
        <f t="shared" si="1"/>
        <v>162.25423503352329</v>
      </c>
      <c r="P9" s="204">
        <f t="shared" si="1"/>
        <v>136.18626599411684</v>
      </c>
      <c r="Q9" s="204">
        <f t="shared" si="1"/>
        <v>137.16702465869724</v>
      </c>
    </row>
    <row r="10" spans="1:17" x14ac:dyDescent="0.25">
      <c r="A10" s="202" t="s">
        <v>35</v>
      </c>
      <c r="B10" s="203">
        <v>166.94740954841413</v>
      </c>
      <c r="C10" s="203">
        <v>159.65282640000001</v>
      </c>
      <c r="D10" s="203">
        <v>131.8938828</v>
      </c>
      <c r="E10" s="203">
        <v>173.5846574</v>
      </c>
      <c r="F10" s="203">
        <v>180.30347162854883</v>
      </c>
      <c r="G10" s="203">
        <v>155.73506187131341</v>
      </c>
      <c r="H10" s="203">
        <v>99.426095677961158</v>
      </c>
      <c r="I10" s="203">
        <v>82.989109879679745</v>
      </c>
      <c r="J10" s="203">
        <v>87.539172052893065</v>
      </c>
      <c r="K10" s="203">
        <v>94.036028700000003</v>
      </c>
      <c r="L10" s="203">
        <v>74.119365395339173</v>
      </c>
      <c r="M10" s="203">
        <v>66.666820747511039</v>
      </c>
      <c r="N10" s="203">
        <v>71.83542195272409</v>
      </c>
      <c r="O10" s="203">
        <v>78.215022941083106</v>
      </c>
      <c r="P10" s="203">
        <v>65.691378549583234</v>
      </c>
      <c r="Q10" s="203">
        <v>64.927016031856937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1.0062089714511748</v>
      </c>
      <c r="G11" s="201">
        <v>15.698709455400639</v>
      </c>
      <c r="H11" s="201">
        <v>74.738371122038842</v>
      </c>
      <c r="I11" s="201">
        <v>76.145358120320225</v>
      </c>
      <c r="J11" s="201">
        <v>78.544476547106953</v>
      </c>
      <c r="K11" s="201">
        <v>94.036028699999974</v>
      </c>
      <c r="L11" s="201">
        <v>74.119365395339173</v>
      </c>
      <c r="M11" s="201">
        <v>66.666820747511039</v>
      </c>
      <c r="N11" s="201">
        <v>71.835421952724047</v>
      </c>
      <c r="O11" s="201">
        <v>78.215022941083106</v>
      </c>
      <c r="P11" s="201">
        <v>65.691378549583234</v>
      </c>
      <c r="Q11" s="201">
        <v>64.927016031856937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11.001030000000002</v>
      </c>
      <c r="I14" s="201">
        <v>11.600809999999992</v>
      </c>
      <c r="J14" s="201">
        <v>17.402440000000006</v>
      </c>
      <c r="K14" s="201">
        <v>24.60106</v>
      </c>
      <c r="L14" s="201">
        <v>5.1590626399834143</v>
      </c>
      <c r="M14" s="201">
        <v>4.155778562777046</v>
      </c>
      <c r="N14" s="201">
        <v>1.6719219768257245</v>
      </c>
      <c r="O14" s="201">
        <v>3.2722747910134782</v>
      </c>
      <c r="P14" s="201">
        <v>2.2928450998819492</v>
      </c>
      <c r="Q14" s="201">
        <v>4.6097337546913382</v>
      </c>
    </row>
    <row r="15" spans="1:17" x14ac:dyDescent="0.25">
      <c r="A15" s="202" t="s">
        <v>30</v>
      </c>
      <c r="B15" s="201">
        <v>0.44187806274659336</v>
      </c>
      <c r="C15" s="201">
        <v>0.45400179999999996</v>
      </c>
      <c r="D15" s="201">
        <v>0.4800027999999999</v>
      </c>
      <c r="E15" s="201">
        <v>0.48200239999999994</v>
      </c>
      <c r="F15" s="201">
        <v>0.4519918</v>
      </c>
      <c r="G15" s="201">
        <v>0.64299356271527142</v>
      </c>
      <c r="H15" s="201">
        <v>1.5761949999999991</v>
      </c>
      <c r="I15" s="201">
        <v>1.8677338000000001</v>
      </c>
      <c r="J15" s="201">
        <v>1.9462485999999999</v>
      </c>
      <c r="K15" s="201">
        <v>1.9454802000000002</v>
      </c>
      <c r="L15" s="201">
        <v>1.6855244802242222</v>
      </c>
      <c r="M15" s="201">
        <v>1.3585063613651445</v>
      </c>
      <c r="N15" s="201">
        <v>1.4445411707381084</v>
      </c>
      <c r="O15" s="201">
        <v>2.5519143603435883</v>
      </c>
      <c r="P15" s="201">
        <v>2.5106637950684241</v>
      </c>
      <c r="Q15" s="201">
        <v>2.7032588402920319</v>
      </c>
    </row>
    <row r="16" spans="1:17" x14ac:dyDescent="0.25">
      <c r="A16" s="198" t="s">
        <v>158</v>
      </c>
      <c r="B16" s="197">
        <v>192.91682801317754</v>
      </c>
      <c r="C16" s="197">
        <v>196.16099199999999</v>
      </c>
      <c r="D16" s="197">
        <v>172.55787999999995</v>
      </c>
      <c r="E16" s="197">
        <v>199.41418800000002</v>
      </c>
      <c r="F16" s="197">
        <v>205.92174399999993</v>
      </c>
      <c r="G16" s="197">
        <v>207.18085493467945</v>
      </c>
      <c r="H16" s="197">
        <v>180.99872399999998</v>
      </c>
      <c r="I16" s="197">
        <v>150.19003599999994</v>
      </c>
      <c r="J16" s="197">
        <v>191.75164000000001</v>
      </c>
      <c r="K16" s="197">
        <v>149.52536400000002</v>
      </c>
      <c r="L16" s="197">
        <v>171.12886352228961</v>
      </c>
      <c r="M16" s="197">
        <v>146.76086825177711</v>
      </c>
      <c r="N16" s="197">
        <v>144.13932746209818</v>
      </c>
      <c r="O16" s="197">
        <v>156.88737984014367</v>
      </c>
      <c r="P16" s="197">
        <v>127.91207812926376</v>
      </c>
      <c r="Q16" s="197">
        <v>116.13631790298258</v>
      </c>
    </row>
    <row r="17" spans="1:17" x14ac:dyDescent="0.25">
      <c r="A17" s="198" t="s">
        <v>157</v>
      </c>
      <c r="B17" s="197">
        <f>SUM(B18:B24)</f>
        <v>386.5273985699688</v>
      </c>
      <c r="C17" s="197">
        <f t="shared" ref="C17:Q17" si="2">SUM(C18:C24)</f>
        <v>357.23241719999993</v>
      </c>
      <c r="D17" s="197">
        <f t="shared" si="2"/>
        <v>284.3058762</v>
      </c>
      <c r="E17" s="197">
        <f t="shared" si="2"/>
        <v>403.25718049999978</v>
      </c>
      <c r="F17" s="197">
        <f t="shared" si="2"/>
        <v>423.51386460000003</v>
      </c>
      <c r="G17" s="197">
        <f t="shared" si="2"/>
        <v>388.01392275227528</v>
      </c>
      <c r="H17" s="197">
        <f t="shared" si="2"/>
        <v>430.08309489999994</v>
      </c>
      <c r="I17" s="197">
        <f t="shared" si="2"/>
        <v>411.23943329999992</v>
      </c>
      <c r="J17" s="197">
        <f t="shared" si="2"/>
        <v>391.55559839999989</v>
      </c>
      <c r="K17" s="197">
        <f t="shared" si="2"/>
        <v>514.90425629999993</v>
      </c>
      <c r="L17" s="197">
        <f t="shared" si="2"/>
        <v>349.27162851787199</v>
      </c>
      <c r="M17" s="197">
        <f t="shared" si="2"/>
        <v>321.13546084516861</v>
      </c>
      <c r="N17" s="197">
        <f t="shared" si="2"/>
        <v>360.99476578273374</v>
      </c>
      <c r="O17" s="197">
        <f t="shared" si="2"/>
        <v>397.56129461926935</v>
      </c>
      <c r="P17" s="197">
        <f t="shared" si="2"/>
        <v>339.71821752203346</v>
      </c>
      <c r="Q17" s="197">
        <f t="shared" si="2"/>
        <v>347.83256666333381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17.298959999999997</v>
      </c>
      <c r="E18" s="199">
        <v>16.796719999999997</v>
      </c>
      <c r="F18" s="199">
        <v>49.69943</v>
      </c>
      <c r="G18" s="199">
        <v>16.839707546508823</v>
      </c>
      <c r="H18" s="199">
        <v>16.809489999999997</v>
      </c>
      <c r="I18" s="199">
        <v>24.693929999999998</v>
      </c>
      <c r="J18" s="199">
        <v>31.871069999999996</v>
      </c>
      <c r="K18" s="199">
        <v>112.21871999999999</v>
      </c>
      <c r="L18" s="199">
        <v>12.035631704073348</v>
      </c>
      <c r="M18" s="199">
        <v>5.4217492483976093</v>
      </c>
      <c r="N18" s="199">
        <v>6.3771946448499026</v>
      </c>
      <c r="O18" s="199">
        <v>6.9517313817211717</v>
      </c>
      <c r="P18" s="199">
        <v>8.8363222100614873</v>
      </c>
      <c r="Q18" s="199">
        <v>8.8348311480553292</v>
      </c>
    </row>
    <row r="19" spans="1:17" x14ac:dyDescent="0.25">
      <c r="A19" s="200" t="s">
        <v>36</v>
      </c>
      <c r="B19" s="199">
        <v>0</v>
      </c>
      <c r="C19" s="199">
        <v>1.0996399999999997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3.2960858452807487</v>
      </c>
      <c r="O19" s="199">
        <v>2.1974467368974757</v>
      </c>
      <c r="P19" s="199">
        <v>1.098655069545647</v>
      </c>
      <c r="Q19" s="199">
        <v>1.0986923891688527</v>
      </c>
    </row>
    <row r="20" spans="1:17" x14ac:dyDescent="0.25">
      <c r="A20" s="200" t="s">
        <v>35</v>
      </c>
      <c r="B20" s="199">
        <v>107.95907037036393</v>
      </c>
      <c r="C20" s="199">
        <v>119.87658719999995</v>
      </c>
      <c r="D20" s="199">
        <v>114.00109620000001</v>
      </c>
      <c r="E20" s="199">
        <v>110.5805604999999</v>
      </c>
      <c r="F20" s="199">
        <v>113.13501357145122</v>
      </c>
      <c r="G20" s="199">
        <v>139.49765641060469</v>
      </c>
      <c r="H20" s="199">
        <v>158.49708602203884</v>
      </c>
      <c r="I20" s="199">
        <v>131.03169142032016</v>
      </c>
      <c r="J20" s="199">
        <v>185.70691494710695</v>
      </c>
      <c r="K20" s="199">
        <v>119.03761500000003</v>
      </c>
      <c r="L20" s="199">
        <v>169.73926512392353</v>
      </c>
      <c r="M20" s="199">
        <v>142.46741651127127</v>
      </c>
      <c r="N20" s="199">
        <v>133.56311968076577</v>
      </c>
      <c r="O20" s="199">
        <v>145.34949333112172</v>
      </c>
      <c r="P20" s="199">
        <v>116.58333278461757</v>
      </c>
      <c r="Q20" s="199">
        <v>100.56723697989321</v>
      </c>
    </row>
    <row r="21" spans="1:17" x14ac:dyDescent="0.25">
      <c r="A21" s="200" t="s">
        <v>167</v>
      </c>
      <c r="B21" s="199">
        <v>278.56832819960488</v>
      </c>
      <c r="C21" s="199">
        <v>236.25619</v>
      </c>
      <c r="D21" s="199">
        <v>153.00582</v>
      </c>
      <c r="E21" s="199">
        <v>275.87989999999991</v>
      </c>
      <c r="F21" s="199">
        <v>260.54449</v>
      </c>
      <c r="G21" s="199">
        <v>227.86099836483353</v>
      </c>
      <c r="H21" s="199">
        <v>180.89804999999996</v>
      </c>
      <c r="I21" s="199">
        <v>154.16841999999997</v>
      </c>
      <c r="J21" s="199">
        <v>68.211079999999981</v>
      </c>
      <c r="K21" s="199">
        <v>113.48686999999997</v>
      </c>
      <c r="L21" s="199">
        <v>24.290670741554599</v>
      </c>
      <c r="M21" s="199">
        <v>25.173939810245141</v>
      </c>
      <c r="N21" s="199">
        <v>50.468300235208773</v>
      </c>
      <c r="O21" s="199">
        <v>48.414322902385017</v>
      </c>
      <c r="P21" s="199">
        <v>43.278472909257836</v>
      </c>
      <c r="Q21" s="199">
        <v>37.116635513984185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0.13493102854882547</v>
      </c>
      <c r="G22" s="199">
        <v>3.8155604303282056</v>
      </c>
      <c r="H22" s="199">
        <v>73.878468877961154</v>
      </c>
      <c r="I22" s="199">
        <v>90.045321879679761</v>
      </c>
      <c r="J22" s="199">
        <v>91.065853452893009</v>
      </c>
      <c r="K22" s="199">
        <v>153.06001129999999</v>
      </c>
      <c r="L22" s="199">
        <v>129.47242857252172</v>
      </c>
      <c r="M22" s="199">
        <v>139.23538910009523</v>
      </c>
      <c r="N22" s="199">
        <v>156.56669873954337</v>
      </c>
      <c r="O22" s="199">
        <v>183.04066514721234</v>
      </c>
      <c r="P22" s="199">
        <v>160.0815333727397</v>
      </c>
      <c r="Q22" s="199">
        <v>189.44369405970619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11.300069999999998</v>
      </c>
      <c r="J23" s="199">
        <v>14.70068</v>
      </c>
      <c r="K23" s="199">
        <v>17.101039999999998</v>
      </c>
      <c r="L23" s="199">
        <v>13.733632375798763</v>
      </c>
      <c r="M23" s="199">
        <v>8.8369661751593203</v>
      </c>
      <c r="N23" s="199">
        <v>10.723366637085201</v>
      </c>
      <c r="O23" s="199">
        <v>11.607635119931606</v>
      </c>
      <c r="P23" s="199">
        <v>9.8399011758111872</v>
      </c>
      <c r="Q23" s="199">
        <v>10.77147657252609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14.46876210098832</v>
      </c>
      <c r="C25" s="197">
        <v>14.712074399999993</v>
      </c>
      <c r="D25" s="197">
        <v>12.941840999999998</v>
      </c>
      <c r="E25" s="197">
        <v>14.956064099999994</v>
      </c>
      <c r="F25" s="197">
        <v>15.4441308</v>
      </c>
      <c r="G25" s="197">
        <v>15.538564120100956</v>
      </c>
      <c r="H25" s="197">
        <v>13.574904299999995</v>
      </c>
      <c r="I25" s="197">
        <v>11.264252699999997</v>
      </c>
      <c r="J25" s="197">
        <v>14.381373000000004</v>
      </c>
      <c r="K25" s="197">
        <v>11.214402299999996</v>
      </c>
      <c r="L25" s="197">
        <v>12.834664764171727</v>
      </c>
      <c r="M25" s="197">
        <v>11.007065118883279</v>
      </c>
      <c r="N25" s="197">
        <v>10.81044955965737</v>
      </c>
      <c r="O25" s="197">
        <v>11.766553488010777</v>
      </c>
      <c r="P25" s="197">
        <v>9.5934058596947818</v>
      </c>
      <c r="Q25" s="197">
        <v>8.7102238427236927</v>
      </c>
    </row>
    <row r="26" spans="1:17" x14ac:dyDescent="0.25">
      <c r="A26" s="198" t="s">
        <v>155</v>
      </c>
      <c r="B26" s="197">
        <v>4.3304050149166162</v>
      </c>
      <c r="C26" s="197">
        <v>4.4492176399999979</v>
      </c>
      <c r="D26" s="197">
        <v>4.7040274399999999</v>
      </c>
      <c r="E26" s="197">
        <v>4.7236235200000003</v>
      </c>
      <c r="F26" s="197">
        <v>4.4295196400000005</v>
      </c>
      <c r="G26" s="197">
        <v>6.3013369146096601</v>
      </c>
      <c r="H26" s="197">
        <v>15.446711000000002</v>
      </c>
      <c r="I26" s="197">
        <v>18.303791240000002</v>
      </c>
      <c r="J26" s="197">
        <v>19.073236279999996</v>
      </c>
      <c r="K26" s="197">
        <v>19.065705959999995</v>
      </c>
      <c r="L26" s="197">
        <v>16.518139906197376</v>
      </c>
      <c r="M26" s="197">
        <v>13.313362341378417</v>
      </c>
      <c r="N26" s="197">
        <v>14.156503473233467</v>
      </c>
      <c r="O26" s="197">
        <v>25.008760731367168</v>
      </c>
      <c r="P26" s="197">
        <v>24.604505191670558</v>
      </c>
      <c r="Q26" s="197">
        <v>26.491936634861915</v>
      </c>
    </row>
    <row r="27" spans="1:17" x14ac:dyDescent="0.25">
      <c r="A27" s="196" t="s">
        <v>45</v>
      </c>
      <c r="B27" s="195">
        <v>6.279087271629094</v>
      </c>
      <c r="C27" s="195">
        <v>6.4513655780000008</v>
      </c>
      <c r="D27" s="195">
        <v>6.8208397879999989</v>
      </c>
      <c r="E27" s="195">
        <v>6.8492541040000026</v>
      </c>
      <c r="F27" s="195">
        <v>6.4228034779999987</v>
      </c>
      <c r="G27" s="195">
        <v>9.136938526184009</v>
      </c>
      <c r="H27" s="195">
        <v>22.397730949999993</v>
      </c>
      <c r="I27" s="195">
        <v>26.540497297999991</v>
      </c>
      <c r="J27" s="195">
        <v>27.656192606000001</v>
      </c>
      <c r="K27" s="195">
        <v>27.645273642000006</v>
      </c>
      <c r="L27" s="195">
        <v>23.9513028639862</v>
      </c>
      <c r="M27" s="195">
        <v>19.304375394998704</v>
      </c>
      <c r="N27" s="195">
        <v>20.526930036188521</v>
      </c>
      <c r="O27" s="195">
        <v>36.262703060482394</v>
      </c>
      <c r="P27" s="195">
        <v>35.676532527922319</v>
      </c>
      <c r="Q27" s="195">
        <v>38.413308120549786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1.0000000000000004</v>
      </c>
      <c r="E31" s="194">
        <f t="shared" si="3"/>
        <v>0.99999999999999989</v>
      </c>
      <c r="F31" s="194">
        <f t="shared" si="3"/>
        <v>0.99999999999999989</v>
      </c>
      <c r="G31" s="194">
        <f t="shared" si="3"/>
        <v>0.99999999999999978</v>
      </c>
      <c r="H31" s="194">
        <f t="shared" si="3"/>
        <v>1.0000000000000002</v>
      </c>
      <c r="I31" s="194">
        <f t="shared" si="3"/>
        <v>0.99999999999999978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1.0000000000000002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5.5308528318191979E-3</v>
      </c>
      <c r="C32" s="193">
        <f t="shared" si="4"/>
        <v>5.9286665856495158E-3</v>
      </c>
      <c r="D32" s="193">
        <f t="shared" si="4"/>
        <v>7.518028283283921E-3</v>
      </c>
      <c r="E32" s="193">
        <f t="shared" si="4"/>
        <v>5.7936376544636828E-3</v>
      </c>
      <c r="F32" s="193">
        <f t="shared" si="4"/>
        <v>5.2186345343938892E-3</v>
      </c>
      <c r="G32" s="193">
        <f t="shared" si="4"/>
        <v>7.7381886044444355E-3</v>
      </c>
      <c r="H32" s="193">
        <f t="shared" si="4"/>
        <v>1.7382574025555261E-2</v>
      </c>
      <c r="I32" s="193">
        <f t="shared" si="4"/>
        <v>2.1873145375656138E-2</v>
      </c>
      <c r="J32" s="193">
        <f t="shared" si="4"/>
        <v>2.1711457833195575E-2</v>
      </c>
      <c r="K32" s="193">
        <f t="shared" si="4"/>
        <v>1.9344437051814024E-2</v>
      </c>
      <c r="L32" s="193">
        <f t="shared" si="4"/>
        <v>2.142683010920033E-2</v>
      </c>
      <c r="M32" s="193">
        <f t="shared" si="4"/>
        <v>1.9454931430528073E-2</v>
      </c>
      <c r="N32" s="193">
        <f t="shared" si="4"/>
        <v>1.9299558544184258E-2</v>
      </c>
      <c r="O32" s="193">
        <f t="shared" si="4"/>
        <v>2.9300963100296458E-2</v>
      </c>
      <c r="P32" s="193">
        <f t="shared" si="4"/>
        <v>3.3410401374272494E-2</v>
      </c>
      <c r="Q32" s="193">
        <f t="shared" si="4"/>
        <v>3.5688709498436118E-2</v>
      </c>
    </row>
    <row r="33" spans="1:17" x14ac:dyDescent="0.25">
      <c r="A33" s="183" t="s">
        <v>161</v>
      </c>
      <c r="B33" s="192">
        <f t="shared" ref="B33:Q33" si="5">IF(B$7=0,0,B$7/B$5)</f>
        <v>4.977767548637279E-3</v>
      </c>
      <c r="C33" s="192">
        <f t="shared" si="5"/>
        <v>5.3357999270845632E-3</v>
      </c>
      <c r="D33" s="192">
        <f t="shared" si="5"/>
        <v>6.7662254549555288E-3</v>
      </c>
      <c r="E33" s="192">
        <f t="shared" si="5"/>
        <v>5.2142738890173122E-3</v>
      </c>
      <c r="F33" s="192">
        <f t="shared" si="5"/>
        <v>4.6967710809545007E-3</v>
      </c>
      <c r="G33" s="192">
        <f t="shared" si="5"/>
        <v>6.964369743999989E-3</v>
      </c>
      <c r="H33" s="192">
        <f t="shared" si="5"/>
        <v>1.5644316622999727E-2</v>
      </c>
      <c r="I33" s="192">
        <f t="shared" si="5"/>
        <v>1.9685830838090525E-2</v>
      </c>
      <c r="J33" s="192">
        <f t="shared" si="5"/>
        <v>1.9540312049876017E-2</v>
      </c>
      <c r="K33" s="192">
        <f t="shared" si="5"/>
        <v>1.7409993346632627E-2</v>
      </c>
      <c r="L33" s="192">
        <f t="shared" si="5"/>
        <v>1.9284147098280295E-2</v>
      </c>
      <c r="M33" s="192">
        <f t="shared" si="5"/>
        <v>1.7509438287475268E-2</v>
      </c>
      <c r="N33" s="192">
        <f t="shared" si="5"/>
        <v>1.7369602689765833E-2</v>
      </c>
      <c r="O33" s="192">
        <f t="shared" si="5"/>
        <v>2.637086679026681E-2</v>
      </c>
      <c r="P33" s="192">
        <f t="shared" si="5"/>
        <v>3.0069361236845251E-2</v>
      </c>
      <c r="Q33" s="192">
        <f t="shared" si="5"/>
        <v>3.2119838548592503E-2</v>
      </c>
    </row>
    <row r="34" spans="1:17" x14ac:dyDescent="0.25">
      <c r="A34" s="183" t="s">
        <v>160</v>
      </c>
      <c r="B34" s="192">
        <f t="shared" ref="B34:Q34" si="6">IF(B$8=0,0,B$8/B$5)</f>
        <v>3.5950543406824791E-3</v>
      </c>
      <c r="C34" s="192">
        <f t="shared" si="6"/>
        <v>3.853633280672186E-3</v>
      </c>
      <c r="D34" s="192">
        <f t="shared" si="6"/>
        <v>4.8867183841345479E-3</v>
      </c>
      <c r="E34" s="192">
        <f t="shared" si="6"/>
        <v>3.7658644754013934E-3</v>
      </c>
      <c r="F34" s="192">
        <f t="shared" si="6"/>
        <v>3.3921124473560282E-3</v>
      </c>
      <c r="G34" s="192">
        <f t="shared" si="6"/>
        <v>5.0298225928888801E-3</v>
      </c>
      <c r="H34" s="192">
        <f t="shared" si="6"/>
        <v>1.1298673116610919E-2</v>
      </c>
      <c r="I34" s="192">
        <f t="shared" si="6"/>
        <v>1.421754449417649E-2</v>
      </c>
      <c r="J34" s="192">
        <f t="shared" si="6"/>
        <v>1.4112447591577124E-2</v>
      </c>
      <c r="K34" s="192">
        <f t="shared" si="6"/>
        <v>1.2573884083679118E-2</v>
      </c>
      <c r="L34" s="192">
        <f t="shared" si="6"/>
        <v>1.3927439570980214E-2</v>
      </c>
      <c r="M34" s="192">
        <f t="shared" si="6"/>
        <v>1.2645705429843248E-2</v>
      </c>
      <c r="N34" s="192">
        <f t="shared" si="6"/>
        <v>1.2544713053719771E-2</v>
      </c>
      <c r="O34" s="192">
        <f t="shared" si="6"/>
        <v>1.904562601519269E-2</v>
      </c>
      <c r="P34" s="192">
        <f t="shared" si="6"/>
        <v>2.1716760893277121E-2</v>
      </c>
      <c r="Q34" s="192">
        <f t="shared" si="6"/>
        <v>2.3197661173983475E-2</v>
      </c>
    </row>
    <row r="35" spans="1:17" x14ac:dyDescent="0.25">
      <c r="A35" s="181" t="s">
        <v>159</v>
      </c>
      <c r="B35" s="191">
        <f t="shared" ref="B35:Q35" si="7">IF(B$9=0,0,B$9/B$5)</f>
        <v>0.21379189988265188</v>
      </c>
      <c r="C35" s="191">
        <f t="shared" si="7"/>
        <v>0.21334537424059749</v>
      </c>
      <c r="D35" s="191">
        <f t="shared" si="7"/>
        <v>0.21156139682488548</v>
      </c>
      <c r="E35" s="191">
        <f t="shared" si="7"/>
        <v>0.21349693732662242</v>
      </c>
      <c r="F35" s="191">
        <f t="shared" si="7"/>
        <v>0.21414234899200688</v>
      </c>
      <c r="G35" s="191">
        <f t="shared" si="7"/>
        <v>0.21131427809705211</v>
      </c>
      <c r="H35" s="191">
        <f t="shared" si="7"/>
        <v>0.21014514231352724</v>
      </c>
      <c r="I35" s="191">
        <f t="shared" si="7"/>
        <v>0.20626168206764858</v>
      </c>
      <c r="J35" s="191">
        <f t="shared" si="7"/>
        <v>0.21108144999232947</v>
      </c>
      <c r="K35" s="191">
        <f t="shared" si="7"/>
        <v>0.21775621422737004</v>
      </c>
      <c r="L35" s="191">
        <f t="shared" si="7"/>
        <v>0.20116937648657013</v>
      </c>
      <c r="M35" s="191">
        <f t="shared" si="7"/>
        <v>0.20289967466446712</v>
      </c>
      <c r="N35" s="191">
        <f t="shared" si="7"/>
        <v>0.20011510832241478</v>
      </c>
      <c r="O35" s="191">
        <f t="shared" si="7"/>
        <v>0.19010159698241846</v>
      </c>
      <c r="P35" s="191">
        <f t="shared" si="7"/>
        <v>0.18492701938453202</v>
      </c>
      <c r="Q35" s="191">
        <f t="shared" si="7"/>
        <v>0.18478505981956442</v>
      </c>
    </row>
    <row r="36" spans="1:17" x14ac:dyDescent="0.25">
      <c r="A36" s="179" t="s">
        <v>158</v>
      </c>
      <c r="B36" s="190">
        <f t="shared" ref="B36:Q36" si="8">IF(B$16=0,0,B$16/B$5)</f>
        <v>0.24639602550959222</v>
      </c>
      <c r="C36" s="190">
        <f t="shared" si="8"/>
        <v>0.2613882288478615</v>
      </c>
      <c r="D36" s="190">
        <f t="shared" si="8"/>
        <v>0.27578389771117334</v>
      </c>
      <c r="E36" s="190">
        <f t="shared" si="8"/>
        <v>0.24458628922042028</v>
      </c>
      <c r="F36" s="190">
        <f t="shared" si="8"/>
        <v>0.24260651536946731</v>
      </c>
      <c r="G36" s="190">
        <f t="shared" si="8"/>
        <v>0.25442291888845991</v>
      </c>
      <c r="H36" s="190">
        <f t="shared" si="8"/>
        <v>0.20368243559817006</v>
      </c>
      <c r="I36" s="190">
        <f t="shared" si="8"/>
        <v>0.17947803536045071</v>
      </c>
      <c r="J36" s="190">
        <f t="shared" si="8"/>
        <v>0.21827484256940682</v>
      </c>
      <c r="K36" s="190">
        <f t="shared" si="8"/>
        <v>0.15171135008669676</v>
      </c>
      <c r="L36" s="190">
        <f t="shared" si="8"/>
        <v>0.22198317160983216</v>
      </c>
      <c r="M36" s="190">
        <f t="shared" si="8"/>
        <v>0.21446292494037758</v>
      </c>
      <c r="N36" s="190">
        <f t="shared" si="8"/>
        <v>0.1965051182400987</v>
      </c>
      <c r="O36" s="190">
        <f t="shared" si="8"/>
        <v>0.18381363942726398</v>
      </c>
      <c r="P36" s="190">
        <f t="shared" si="8"/>
        <v>0.17369151859078058</v>
      </c>
      <c r="Q36" s="190">
        <f t="shared" si="8"/>
        <v>0.15645346616159814</v>
      </c>
    </row>
    <row r="37" spans="1:17" x14ac:dyDescent="0.25">
      <c r="A37" s="179" t="s">
        <v>157</v>
      </c>
      <c r="B37" s="190">
        <f t="shared" ref="B37:Q37" si="9">IF(B$17=0,0,B$17/B$5)</f>
        <v>0.49367810853544042</v>
      </c>
      <c r="C37" s="190">
        <f t="shared" si="9"/>
        <v>0.47601894681970369</v>
      </c>
      <c r="D37" s="190">
        <f t="shared" si="9"/>
        <v>0.4543807717191839</v>
      </c>
      <c r="E37" s="190">
        <f t="shared" si="9"/>
        <v>0.49460461348910723</v>
      </c>
      <c r="F37" s="190">
        <f t="shared" si="9"/>
        <v>0.49896247431384633</v>
      </c>
      <c r="G37" s="190">
        <f t="shared" si="9"/>
        <v>0.4764901410756312</v>
      </c>
      <c r="H37" s="190">
        <f t="shared" si="9"/>
        <v>0.48398336929066371</v>
      </c>
      <c r="I37" s="190">
        <f t="shared" si="9"/>
        <v>0.49143370304158607</v>
      </c>
      <c r="J37" s="190">
        <f t="shared" si="9"/>
        <v>0.44571580507958036</v>
      </c>
      <c r="K37" s="190">
        <f t="shared" si="9"/>
        <v>0.52243189917036081</v>
      </c>
      <c r="L37" s="190">
        <f t="shared" si="9"/>
        <v>0.45306456348685853</v>
      </c>
      <c r="M37" s="190">
        <f t="shared" si="9"/>
        <v>0.46927802387198669</v>
      </c>
      <c r="N37" s="190">
        <f t="shared" si="9"/>
        <v>0.49214409684855775</v>
      </c>
      <c r="O37" s="190">
        <f t="shared" si="9"/>
        <v>0.46579392513179041</v>
      </c>
      <c r="P37" s="190">
        <f t="shared" si="9"/>
        <v>0.46130259125901629</v>
      </c>
      <c r="Q37" s="190">
        <f t="shared" si="9"/>
        <v>0.46858391656453691</v>
      </c>
    </row>
    <row r="38" spans="1:17" x14ac:dyDescent="0.25">
      <c r="A38" s="179" t="s">
        <v>156</v>
      </c>
      <c r="B38" s="190">
        <f t="shared" ref="B38:Q38" si="10">IF(B$25=0,0,B$25/B$5)</f>
        <v>1.8479701913219421E-2</v>
      </c>
      <c r="C38" s="190">
        <f t="shared" si="10"/>
        <v>1.9604117163589604E-2</v>
      </c>
      <c r="D38" s="190">
        <f t="shared" si="10"/>
        <v>2.0683792328338002E-2</v>
      </c>
      <c r="E38" s="190">
        <f t="shared" si="10"/>
        <v>1.834397169153151E-2</v>
      </c>
      <c r="F38" s="190">
        <f t="shared" si="10"/>
        <v>1.8195488652710055E-2</v>
      </c>
      <c r="G38" s="190">
        <f t="shared" si="10"/>
        <v>1.9081718916634492E-2</v>
      </c>
      <c r="H38" s="190">
        <f t="shared" si="10"/>
        <v>1.5276182669862751E-2</v>
      </c>
      <c r="I38" s="190">
        <f t="shared" si="10"/>
        <v>1.3460852652033804E-2</v>
      </c>
      <c r="J38" s="190">
        <f t="shared" si="10"/>
        <v>1.6370613192705517E-2</v>
      </c>
      <c r="K38" s="190">
        <f t="shared" si="10"/>
        <v>1.137835125650225E-2</v>
      </c>
      <c r="L38" s="190">
        <f t="shared" si="10"/>
        <v>1.664873787073742E-2</v>
      </c>
      <c r="M38" s="190">
        <f t="shared" si="10"/>
        <v>1.608471937052831E-2</v>
      </c>
      <c r="N38" s="190">
        <f t="shared" si="10"/>
        <v>1.4737883868007411E-2</v>
      </c>
      <c r="O38" s="190">
        <f t="shared" si="10"/>
        <v>1.3786022957044801E-2</v>
      </c>
      <c r="P38" s="190">
        <f t="shared" si="10"/>
        <v>1.3026863894308544E-2</v>
      </c>
      <c r="Q38" s="190">
        <f t="shared" si="10"/>
        <v>1.173400996211986E-2</v>
      </c>
    </row>
    <row r="39" spans="1:17" x14ac:dyDescent="0.25">
      <c r="A39" s="179" t="s">
        <v>155</v>
      </c>
      <c r="B39" s="190">
        <f t="shared" ref="B39:Q39" si="11">IF(B$26=0,0,B$26/B$5)</f>
        <v>5.5308528318192005E-3</v>
      </c>
      <c r="C39" s="190">
        <f t="shared" si="11"/>
        <v>5.928666585649515E-3</v>
      </c>
      <c r="D39" s="190">
        <f t="shared" si="11"/>
        <v>7.518028283283921E-3</v>
      </c>
      <c r="E39" s="190">
        <f t="shared" si="11"/>
        <v>5.793637654463682E-3</v>
      </c>
      <c r="F39" s="190">
        <f t="shared" si="11"/>
        <v>5.21863453439389E-3</v>
      </c>
      <c r="G39" s="190">
        <f t="shared" si="11"/>
        <v>7.7381886044444338E-3</v>
      </c>
      <c r="H39" s="190">
        <f t="shared" si="11"/>
        <v>1.7382574025555264E-2</v>
      </c>
      <c r="I39" s="190">
        <f t="shared" si="11"/>
        <v>2.1873145375656142E-2</v>
      </c>
      <c r="J39" s="190">
        <f t="shared" si="11"/>
        <v>2.1711457833195575E-2</v>
      </c>
      <c r="K39" s="190">
        <f t="shared" si="11"/>
        <v>1.9344437051814028E-2</v>
      </c>
      <c r="L39" s="190">
        <f t="shared" si="11"/>
        <v>2.142683010920033E-2</v>
      </c>
      <c r="M39" s="190">
        <f t="shared" si="11"/>
        <v>1.9454931430528077E-2</v>
      </c>
      <c r="N39" s="190">
        <f t="shared" si="11"/>
        <v>1.9299558544184265E-2</v>
      </c>
      <c r="O39" s="190">
        <f t="shared" si="11"/>
        <v>2.9300963100296454E-2</v>
      </c>
      <c r="P39" s="190">
        <f t="shared" si="11"/>
        <v>3.3410401374272494E-2</v>
      </c>
      <c r="Q39" s="190">
        <f t="shared" si="11"/>
        <v>3.5688709498436118E-2</v>
      </c>
    </row>
    <row r="40" spans="1:17" x14ac:dyDescent="0.25">
      <c r="A40" s="177" t="s">
        <v>45</v>
      </c>
      <c r="B40" s="189">
        <f t="shared" ref="B40:Q40" si="12">IF(B$27=0,0,B$27/B$5)</f>
        <v>8.0197366061378408E-3</v>
      </c>
      <c r="C40" s="189">
        <f t="shared" si="12"/>
        <v>8.5965665491918013E-3</v>
      </c>
      <c r="D40" s="189">
        <f t="shared" si="12"/>
        <v>1.0901141010761685E-2</v>
      </c>
      <c r="E40" s="189">
        <f t="shared" si="12"/>
        <v>8.4007745989723402E-3</v>
      </c>
      <c r="F40" s="189">
        <f t="shared" si="12"/>
        <v>7.5670200748711378E-3</v>
      </c>
      <c r="G40" s="189">
        <f t="shared" si="12"/>
        <v>1.1220373476444431E-2</v>
      </c>
      <c r="H40" s="189">
        <f t="shared" si="12"/>
        <v>2.520473233705512E-2</v>
      </c>
      <c r="I40" s="189">
        <f t="shared" si="12"/>
        <v>3.1716060794701392E-2</v>
      </c>
      <c r="J40" s="189">
        <f t="shared" si="12"/>
        <v>3.1481613858133591E-2</v>
      </c>
      <c r="K40" s="189">
        <f t="shared" si="12"/>
        <v>2.8049433725130354E-2</v>
      </c>
      <c r="L40" s="189">
        <f t="shared" si="12"/>
        <v>3.1068903658340485E-2</v>
      </c>
      <c r="M40" s="189">
        <f t="shared" si="12"/>
        <v>2.8209650574265711E-2</v>
      </c>
      <c r="N40" s="189">
        <f t="shared" si="12"/>
        <v>2.7984359889067174E-2</v>
      </c>
      <c r="O40" s="189">
        <f t="shared" si="12"/>
        <v>4.248639649542986E-2</v>
      </c>
      <c r="P40" s="189">
        <f t="shared" si="12"/>
        <v>4.8445081992695128E-2</v>
      </c>
      <c r="Q40" s="189">
        <f t="shared" si="12"/>
        <v>5.1748628772732383E-2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157.05714987430787</v>
      </c>
      <c r="C44" s="186">
        <f t="shared" si="13"/>
        <v>156.27927707929257</v>
      </c>
      <c r="D44" s="186">
        <f t="shared" si="13"/>
        <v>155.38254794126959</v>
      </c>
      <c r="E44" s="186">
        <f t="shared" si="13"/>
        <v>155.84505943128835</v>
      </c>
      <c r="F44" s="186">
        <f t="shared" si="13"/>
        <v>154.80996494429314</v>
      </c>
      <c r="G44" s="186">
        <f t="shared" si="13"/>
        <v>152.83170654451152</v>
      </c>
      <c r="H44" s="186">
        <f t="shared" si="13"/>
        <v>146.08622458099069</v>
      </c>
      <c r="I44" s="186">
        <f t="shared" si="13"/>
        <v>144.04893820683114</v>
      </c>
      <c r="J44" s="186">
        <f t="shared" si="13"/>
        <v>140.48096766778841</v>
      </c>
      <c r="K44" s="186">
        <f t="shared" si="13"/>
        <v>140.4582692094867</v>
      </c>
      <c r="L44" s="186">
        <f t="shared" si="13"/>
        <v>139.57690600134109</v>
      </c>
      <c r="M44" s="186">
        <f t="shared" si="13"/>
        <v>139.7233122969802</v>
      </c>
      <c r="N44" s="186">
        <f t="shared" si="13"/>
        <v>139.07007536251808</v>
      </c>
      <c r="O44" s="186">
        <f t="shared" si="13"/>
        <v>132.62651969606318</v>
      </c>
      <c r="P44" s="186">
        <f t="shared" si="13"/>
        <v>132.35768466769022</v>
      </c>
      <c r="Q44" s="186">
        <f t="shared" si="13"/>
        <v>131.61367193922487</v>
      </c>
    </row>
    <row r="45" spans="1:17" x14ac:dyDescent="0.25">
      <c r="A45" s="185" t="s">
        <v>162</v>
      </c>
      <c r="B45" s="184">
        <f>IF(B$6=0,0,B$6/AGR!B$5*1000)</f>
        <v>0.86865998213976814</v>
      </c>
      <c r="C45" s="184">
        <f>IF(C$6=0,0,C$6/AGR!C$5*1000)</f>
        <v>0.92652772804946437</v>
      </c>
      <c r="D45" s="184">
        <f>IF(D$6=0,0,D$6/AGR!D$5*1000)</f>
        <v>1.1681703901511844</v>
      </c>
      <c r="E45" s="184">
        <f>IF(E$6=0,0,E$6/AGR!E$5*1000)</f>
        <v>0.90290980458324277</v>
      </c>
      <c r="F45" s="184">
        <f>IF(F$6=0,0,F$6/AGR!F$5*1000)</f>
        <v>0.80789662932659556</v>
      </c>
      <c r="G45" s="184">
        <f>IF(G$6=0,0,G$6/AGR!G$5*1000)</f>
        <v>1.1826405699805351</v>
      </c>
      <c r="H45" s="184">
        <f>IF(H$6=0,0,H$6/AGR!H$5*1000)</f>
        <v>2.5393546128929607</v>
      </c>
      <c r="I45" s="184">
        <f>IF(I$6=0,0,I$6/AGR!I$5*1000)</f>
        <v>3.1508033666069259</v>
      </c>
      <c r="J45" s="184">
        <f>IF(J$6=0,0,J$6/AGR!J$5*1000)</f>
        <v>3.0500466058856981</v>
      </c>
      <c r="K45" s="184">
        <f>IF(K$6=0,0,K$6/AGR!K$5*1000)</f>
        <v>2.7170861471296632</v>
      </c>
      <c r="L45" s="184">
        <f>IF(L$6=0,0,L$6/AGR!L$5*1000)</f>
        <v>2.9906906520585603</v>
      </c>
      <c r="M45" s="184">
        <f>IF(M$6=0,0,M$6/AGR!M$5*1000)</f>
        <v>2.7183074599840094</v>
      </c>
      <c r="N45" s="184">
        <f>IF(N$6=0,0,N$6/AGR!N$5*1000)</f>
        <v>2.683991061203034</v>
      </c>
      <c r="O45" s="184">
        <f>IF(O$6=0,0,O$6/AGR!O$5*1000)</f>
        <v>3.8860847597350889</v>
      </c>
      <c r="P45" s="184">
        <f>IF(P$6=0,0,P$6/AGR!P$5*1000)</f>
        <v>4.422123369716922</v>
      </c>
      <c r="Q45" s="184">
        <f>IF(Q$6=0,0,Q$6/AGR!Q$5*1000)</f>
        <v>4.6971221038614699</v>
      </c>
    </row>
    <row r="46" spans="1:17" x14ac:dyDescent="0.25">
      <c r="A46" s="183" t="s">
        <v>161</v>
      </c>
      <c r="B46" s="182">
        <f>IF(B$7=0,0,B$7/AGR!B$5*1000)</f>
        <v>0.78179398392579147</v>
      </c>
      <c r="C46" s="182">
        <f>IF(C$7=0,0,C$7/AGR!C$5*1000)</f>
        <v>0.83387495524451782</v>
      </c>
      <c r="D46" s="182">
        <f>IF(D$7=0,0,D$7/AGR!D$5*1000)</f>
        <v>1.0513533511360658</v>
      </c>
      <c r="E46" s="182">
        <f>IF(E$7=0,0,E$7/AGR!E$5*1000)</f>
        <v>0.81261882412491815</v>
      </c>
      <c r="F46" s="182">
        <f>IF(F$7=0,0,F$7/AGR!F$5*1000)</f>
        <v>0.72710696639393602</v>
      </c>
      <c r="G46" s="182">
        <f>IF(G$7=0,0,G$7/AGR!G$5*1000)</f>
        <v>1.0643765129824814</v>
      </c>
      <c r="H46" s="182">
        <f>IF(H$7=0,0,H$7/AGR!H$5*1000)</f>
        <v>2.2854191516036635</v>
      </c>
      <c r="I46" s="182">
        <f>IF(I$7=0,0,I$7/AGR!I$5*1000)</f>
        <v>2.8357230299462333</v>
      </c>
      <c r="J46" s="182">
        <f>IF(J$7=0,0,J$7/AGR!J$5*1000)</f>
        <v>2.7450419452971286</v>
      </c>
      <c r="K46" s="182">
        <f>IF(K$7=0,0,K$7/AGR!K$5*1000)</f>
        <v>2.4453775324166975</v>
      </c>
      <c r="L46" s="182">
        <f>IF(L$7=0,0,L$7/AGR!L$5*1000)</f>
        <v>2.6916215868527034</v>
      </c>
      <c r="M46" s="182">
        <f>IF(M$7=0,0,M$7/AGR!M$5*1000)</f>
        <v>2.4464767139856085</v>
      </c>
      <c r="N46" s="182">
        <f>IF(N$7=0,0,N$7/AGR!N$5*1000)</f>
        <v>2.4155919550827307</v>
      </c>
      <c r="O46" s="182">
        <f>IF(O$7=0,0,O$7/AGR!O$5*1000)</f>
        <v>3.4974762837615794</v>
      </c>
      <c r="P46" s="182">
        <f>IF(P$7=0,0,P$7/AGR!P$5*1000)</f>
        <v>3.9799110327452301</v>
      </c>
      <c r="Q46" s="182">
        <f>IF(Q$7=0,0,Q$7/AGR!Q$5*1000)</f>
        <v>4.2274098934753219</v>
      </c>
    </row>
    <row r="47" spans="1:17" x14ac:dyDescent="0.25">
      <c r="A47" s="183" t="s">
        <v>160</v>
      </c>
      <c r="B47" s="182">
        <f>IF(B$8=0,0,B$8/AGR!B$5*1000)</f>
        <v>0.5646289883908493</v>
      </c>
      <c r="C47" s="182">
        <f>IF(C$8=0,0,C$8/AGR!C$5*1000)</f>
        <v>0.60224302323215195</v>
      </c>
      <c r="D47" s="182">
        <f>IF(D$8=0,0,D$8/AGR!D$5*1000)</f>
        <v>0.75931075359826972</v>
      </c>
      <c r="E47" s="182">
        <f>IF(E$8=0,0,E$8/AGR!E$5*1000)</f>
        <v>0.58689137297910776</v>
      </c>
      <c r="F47" s="182">
        <f>IF(F$8=0,0,F$8/AGR!F$5*1000)</f>
        <v>0.52513280906228721</v>
      </c>
      <c r="G47" s="182">
        <f>IF(G$8=0,0,G$8/AGR!G$5*1000)</f>
        <v>0.76871637048734753</v>
      </c>
      <c r="H47" s="182">
        <f>IF(H$8=0,0,H$8/AGR!H$5*1000)</f>
        <v>1.6505804983804244</v>
      </c>
      <c r="I47" s="182">
        <f>IF(I$8=0,0,I$8/AGR!I$5*1000)</f>
        <v>2.0480221882945018</v>
      </c>
      <c r="J47" s="182">
        <f>IF(J$8=0,0,J$8/AGR!J$5*1000)</f>
        <v>1.9825302938257039</v>
      </c>
      <c r="K47" s="182">
        <f>IF(K$8=0,0,K$8/AGR!K$5*1000)</f>
        <v>1.7661059956342815</v>
      </c>
      <c r="L47" s="182">
        <f>IF(L$8=0,0,L$8/AGR!L$5*1000)</f>
        <v>1.9439489238380641</v>
      </c>
      <c r="M47" s="182">
        <f>IF(M$8=0,0,M$8/AGR!M$5*1000)</f>
        <v>1.7668998489896062</v>
      </c>
      <c r="N47" s="182">
        <f>IF(N$8=0,0,N$8/AGR!N$5*1000)</f>
        <v>1.7445941897819726</v>
      </c>
      <c r="O47" s="182">
        <f>IF(O$8=0,0,O$8/AGR!O$5*1000)</f>
        <v>2.5259550938278066</v>
      </c>
      <c r="P47" s="182">
        <f>IF(P$8=0,0,P$8/AGR!P$5*1000)</f>
        <v>2.8743801903159993</v>
      </c>
      <c r="Q47" s="182">
        <f>IF(Q$8=0,0,Q$8/AGR!Q$5*1000)</f>
        <v>3.0531293675099556</v>
      </c>
    </row>
    <row r="48" spans="1:17" x14ac:dyDescent="0.25">
      <c r="A48" s="181" t="s">
        <v>159</v>
      </c>
      <c r="B48" s="180">
        <f>IF(B$9=0,0,B$9/AGR!B$5*1000)</f>
        <v>33.577546461782688</v>
      </c>
      <c r="C48" s="180">
        <f>IF(C$9=0,0,C$9/AGR!C$5*1000)</f>
        <v>33.341460854531711</v>
      </c>
      <c r="D48" s="180">
        <f>IF(D$9=0,0,D$9/AGR!D$5*1000)</f>
        <v>32.872948884664723</v>
      </c>
      <c r="E48" s="180">
        <f>IF(E$9=0,0,E$9/AGR!E$5*1000)</f>
        <v>33.272442886065519</v>
      </c>
      <c r="F48" s="180">
        <f>IF(F$9=0,0,F$9/AGR!F$5*1000)</f>
        <v>33.151369540541175</v>
      </c>
      <c r="G48" s="180">
        <f>IF(G$9=0,0,G$9/AGR!G$5*1000)</f>
        <v>32.295521738793973</v>
      </c>
      <c r="H48" s="180">
        <f>IF(H$9=0,0,H$9/AGR!H$5*1000)</f>
        <v>30.699310454618182</v>
      </c>
      <c r="I48" s="180">
        <f>IF(I$9=0,0,I$9/AGR!I$5*1000)</f>
        <v>29.711776294599765</v>
      </c>
      <c r="J48" s="180">
        <f>IF(J$9=0,0,J$9/AGR!J$5*1000)</f>
        <v>29.652926351642325</v>
      </c>
      <c r="K48" s="180">
        <f>IF(K$9=0,0,K$9/AGR!K$5*1000)</f>
        <v>30.585660959986594</v>
      </c>
      <c r="L48" s="180">
        <f>IF(L$9=0,0,L$9/AGR!L$5*1000)</f>
        <v>28.078599152214402</v>
      </c>
      <c r="M48" s="180">
        <f>IF(M$9=0,0,M$9/AGR!M$5*1000)</f>
        <v>28.349814608099017</v>
      </c>
      <c r="N48" s="180">
        <f>IF(N$9=0,0,N$9/AGR!N$5*1000)</f>
        <v>27.830023195576686</v>
      </c>
      <c r="O48" s="180">
        <f>IF(O$9=0,0,O$9/AGR!O$5*1000)</f>
        <v>25.212513196441787</v>
      </c>
      <c r="P48" s="180">
        <f>IF(P$9=0,0,P$9/AGR!P$5*1000)</f>
        <v>24.476512118233725</v>
      </c>
      <c r="Q48" s="180">
        <f>IF(Q$9=0,0,Q$9/AGR!Q$5*1000)</f>
        <v>24.320240242362196</v>
      </c>
    </row>
    <row r="49" spans="1:17" x14ac:dyDescent="0.25">
      <c r="A49" s="179" t="s">
        <v>158</v>
      </c>
      <c r="B49" s="178">
        <f>IF(B$16=0,0,B$16/AGR!B$5*1000)</f>
        <v>38.698257506893817</v>
      </c>
      <c r="C49" s="178">
        <f>IF(C$16=0,0,C$16/AGR!C$5*1000)</f>
        <v>40.849563441380496</v>
      </c>
      <c r="D49" s="178">
        <f>IF(D$16=0,0,D$16/AGR!D$5*1000)</f>
        <v>42.852004707536572</v>
      </c>
      <c r="E49" s="178">
        <f>IF(E$16=0,0,E$16/AGR!E$5*1000)</f>
        <v>38.117564779634684</v>
      </c>
      <c r="F49" s="178">
        <f>IF(F$16=0,0,F$16/AGR!F$5*1000)</f>
        <v>37.557906139604349</v>
      </c>
      <c r="G49" s="178">
        <f>IF(G$16=0,0,G$16/AGR!G$5*1000)</f>
        <v>38.883888877759169</v>
      </c>
      <c r="H49" s="178">
        <f>IF(H$16=0,0,H$16/AGR!H$5*1000)</f>
        <v>29.755198029997437</v>
      </c>
      <c r="I49" s="178">
        <f>IF(I$16=0,0,I$16/AGR!I$5*1000)</f>
        <v>25.853620425121019</v>
      </c>
      <c r="J49" s="178">
        <f>IF(J$16=0,0,J$16/AGR!J$5*1000)</f>
        <v>30.66346110168444</v>
      </c>
      <c r="K49" s="178">
        <f>IF(K$16=0,0,K$16/AGR!K$5*1000)</f>
        <v>21.309113652611931</v>
      </c>
      <c r="L49" s="178">
        <f>IF(L$16=0,0,L$16/AGR!L$5*1000)</f>
        <v>30.983724277665118</v>
      </c>
      <c r="M49" s="178">
        <f>IF(M$16=0,0,M$16/AGR!M$5*1000)</f>
        <v>29.965470237568194</v>
      </c>
      <c r="N49" s="178">
        <f>IF(N$16=0,0,N$16/AGR!N$5*1000)</f>
        <v>27.32798160277105</v>
      </c>
      <c r="O49" s="178">
        <f>IF(O$16=0,0,O$16/AGR!O$5*1000)</f>
        <v>24.378563269905083</v>
      </c>
      <c r="P49" s="178">
        <f>IF(P$16=0,0,P$16/AGR!P$5*1000)</f>
        <v>22.989407247090789</v>
      </c>
      <c r="Q49" s="178">
        <f>IF(Q$16=0,0,Q$16/AGR!Q$5*1000)</f>
        <v>20.591415169147197</v>
      </c>
    </row>
    <row r="50" spans="1:17" x14ac:dyDescent="0.25">
      <c r="A50" s="179" t="s">
        <v>157</v>
      </c>
      <c r="B50" s="178">
        <f>IF(B$17=0,0,B$17/AGR!B$5*1000)</f>
        <v>77.535676681915504</v>
      </c>
      <c r="C50" s="178">
        <f>IF(C$17=0,0,C$17/AGR!C$5*1000)</f>
        <v>74.391896885029539</v>
      </c>
      <c r="D50" s="178">
        <f>IF(D$17=0,0,D$17/AGR!D$5*1000)</f>
        <v>70.602842045247158</v>
      </c>
      <c r="E50" s="178">
        <f>IF(E$17=0,0,E$17/AGR!E$5*1000)</f>
        <v>77.081685384199318</v>
      </c>
      <c r="F50" s="178">
        <f>IF(F$17=0,0,F$17/AGR!F$5*1000)</f>
        <v>77.244363157044319</v>
      </c>
      <c r="G50" s="178">
        <f>IF(G$17=0,0,G$17/AGR!G$5*1000)</f>
        <v>72.822801412223782</v>
      </c>
      <c r="H50" s="178">
        <f>IF(H$17=0,0,H$17/AGR!H$5*1000)</f>
        <v>70.703303179660438</v>
      </c>
      <c r="I50" s="178">
        <f>IF(I$17=0,0,I$17/AGR!I$5*1000)</f>
        <v>70.790503122191652</v>
      </c>
      <c r="J50" s="178">
        <f>IF(J$17=0,0,J$17/AGR!J$5*1000)</f>
        <v>62.614587602406793</v>
      </c>
      <c r="K50" s="178">
        <f>IF(K$17=0,0,K$17/AGR!K$5*1000)</f>
        <v>73.379880337293955</v>
      </c>
      <c r="L50" s="178">
        <f>IF(L$17=0,0,L$17/AGR!L$5*1000)</f>
        <v>63.237349990343887</v>
      </c>
      <c r="M50" s="178">
        <f>IF(M$17=0,0,M$17/AGR!M$5*1000)</f>
        <v>65.569079883575313</v>
      </c>
      <c r="N50" s="178">
        <f>IF(N$17=0,0,N$17/AGR!N$5*1000)</f>
        <v>68.442516637947321</v>
      </c>
      <c r="O50" s="178">
        <f>IF(O$17=0,0,O$17/AGR!O$5*1000)</f>
        <v>61.776627185797977</v>
      </c>
      <c r="P50" s="178">
        <f>IF(P$17=0,0,P$17/AGR!P$5*1000)</f>
        <v>61.056942910249262</v>
      </c>
      <c r="Q50" s="178">
        <f>IF(Q$17=0,0,Q$17/AGR!Q$5*1000)</f>
        <v>61.672049870722084</v>
      </c>
    </row>
    <row r="51" spans="1:17" x14ac:dyDescent="0.25">
      <c r="A51" s="179" t="s">
        <v>156</v>
      </c>
      <c r="B51" s="178">
        <f>IF(B$25=0,0,B$25/AGR!B$5*1000)</f>
        <v>2.9023693130170374</v>
      </c>
      <c r="C51" s="178">
        <f>IF(C$25=0,0,C$25/AGR!C$5*1000)</f>
        <v>3.0637172581035359</v>
      </c>
      <c r="D51" s="178">
        <f>IF(D$25=0,0,D$25/AGR!D$5*1000)</f>
        <v>3.2139003530652435</v>
      </c>
      <c r="E51" s="178">
        <f>IF(E$25=0,0,E$25/AGR!E$5*1000)</f>
        <v>2.8588173584725998</v>
      </c>
      <c r="F51" s="178">
        <f>IF(F$25=0,0,F$25/AGR!F$5*1000)</f>
        <v>2.8168429604703276</v>
      </c>
      <c r="G51" s="178">
        <f>IF(G$25=0,0,G$25/AGR!G$5*1000)</f>
        <v>2.9162916658319373</v>
      </c>
      <c r="H51" s="178">
        <f>IF(H$25=0,0,H$25/AGR!H$5*1000)</f>
        <v>2.2316398522498071</v>
      </c>
      <c r="I51" s="178">
        <f>IF(I$25=0,0,I$25/AGR!I$5*1000)</f>
        <v>1.9390215318840767</v>
      </c>
      <c r="J51" s="178">
        <f>IF(J$25=0,0,J$25/AGR!J$5*1000)</f>
        <v>2.2997595826263337</v>
      </c>
      <c r="K51" s="178">
        <f>IF(K$25=0,0,K$25/AGR!K$5*1000)</f>
        <v>1.5981835239458941</v>
      </c>
      <c r="L51" s="178">
        <f>IF(L$25=0,0,L$25/AGR!L$5*1000)</f>
        <v>2.3237793208248845</v>
      </c>
      <c r="M51" s="178">
        <f>IF(M$25=0,0,M$25/AGR!M$5*1000)</f>
        <v>2.2474102678176138</v>
      </c>
      <c r="N51" s="178">
        <f>IF(N$25=0,0,N$25/AGR!N$5*1000)</f>
        <v>2.0495986202078296</v>
      </c>
      <c r="O51" s="178">
        <f>IF(O$25=0,0,O$25/AGR!O$5*1000)</f>
        <v>1.8283922452428814</v>
      </c>
      <c r="P51" s="178">
        <f>IF(P$25=0,0,P$25/AGR!P$5*1000)</f>
        <v>1.7242055435318091</v>
      </c>
      <c r="Q51" s="178">
        <f>IF(Q$25=0,0,Q$25/AGR!Q$5*1000)</f>
        <v>1.54435613768604</v>
      </c>
    </row>
    <row r="52" spans="1:17" x14ac:dyDescent="0.25">
      <c r="A52" s="179" t="s">
        <v>155</v>
      </c>
      <c r="B52" s="178">
        <f>IF(B$26=0,0,B$26/AGR!B$5*1000)</f>
        <v>0.86865998213976847</v>
      </c>
      <c r="C52" s="178">
        <f>IF(C$26=0,0,C$26/AGR!C$5*1000)</f>
        <v>0.92652772804946426</v>
      </c>
      <c r="D52" s="178">
        <f>IF(D$26=0,0,D$26/AGR!D$5*1000)</f>
        <v>1.1681703901511844</v>
      </c>
      <c r="E52" s="178">
        <f>IF(E$26=0,0,E$26/AGR!E$5*1000)</f>
        <v>0.90290980458324266</v>
      </c>
      <c r="F52" s="178">
        <f>IF(F$26=0,0,F$26/AGR!F$5*1000)</f>
        <v>0.80789662932659567</v>
      </c>
      <c r="G52" s="178">
        <f>IF(G$26=0,0,G$26/AGR!G$5*1000)</f>
        <v>1.1826405699805349</v>
      </c>
      <c r="H52" s="178">
        <f>IF(H$26=0,0,H$26/AGR!H$5*1000)</f>
        <v>2.5393546128929612</v>
      </c>
      <c r="I52" s="178">
        <f>IF(I$26=0,0,I$26/AGR!I$5*1000)</f>
        <v>3.1508033666069264</v>
      </c>
      <c r="J52" s="178">
        <f>IF(J$26=0,0,J$26/AGR!J$5*1000)</f>
        <v>3.0500466058856981</v>
      </c>
      <c r="K52" s="178">
        <f>IF(K$26=0,0,K$26/AGR!K$5*1000)</f>
        <v>2.7170861471296637</v>
      </c>
      <c r="L52" s="178">
        <f>IF(L$26=0,0,L$26/AGR!L$5*1000)</f>
        <v>2.9906906520585603</v>
      </c>
      <c r="M52" s="178">
        <f>IF(M$26=0,0,M$26/AGR!M$5*1000)</f>
        <v>2.7183074599840098</v>
      </c>
      <c r="N52" s="178">
        <f>IF(N$26=0,0,N$26/AGR!N$5*1000)</f>
        <v>2.6839910612030349</v>
      </c>
      <c r="O52" s="178">
        <f>IF(O$26=0,0,O$26/AGR!O$5*1000)</f>
        <v>3.886084759735088</v>
      </c>
      <c r="P52" s="178">
        <f>IF(P$26=0,0,P$26/AGR!P$5*1000)</f>
        <v>4.422123369716922</v>
      </c>
      <c r="Q52" s="178">
        <f>IF(Q$26=0,0,Q$26/AGR!Q$5*1000)</f>
        <v>4.6971221038614699</v>
      </c>
    </row>
    <row r="53" spans="1:17" x14ac:dyDescent="0.25">
      <c r="A53" s="177" t="s">
        <v>45</v>
      </c>
      <c r="B53" s="176">
        <f>IF(B$27=0,0,B$27/AGR!B$5*1000)</f>
        <v>1.2595569741026644</v>
      </c>
      <c r="C53" s="176">
        <f>IF(C$27=0,0,C$27/AGR!C$5*1000)</f>
        <v>1.3434652056717238</v>
      </c>
      <c r="D53" s="176">
        <f>IF(D$27=0,0,D$27/AGR!D$5*1000)</f>
        <v>1.6938470657192173</v>
      </c>
      <c r="E53" s="176">
        <f>IF(E$27=0,0,E$27/AGR!E$5*1000)</f>
        <v>1.3092192166457022</v>
      </c>
      <c r="F53" s="176">
        <f>IF(F$27=0,0,F$27/AGR!F$5*1000)</f>
        <v>1.1714501125235635</v>
      </c>
      <c r="G53" s="176">
        <f>IF(G$27=0,0,G$27/AGR!G$5*1000)</f>
        <v>1.7148288264717764</v>
      </c>
      <c r="H53" s="176">
        <f>IF(H$27=0,0,H$27/AGR!H$5*1000)</f>
        <v>3.6820641886947918</v>
      </c>
      <c r="I53" s="176">
        <f>IF(I$27=0,0,I$27/AGR!I$5*1000)</f>
        <v>4.568664881580041</v>
      </c>
      <c r="J53" s="176">
        <f>IF(J$27=0,0,J$27/AGR!J$5*1000)</f>
        <v>4.422567578534264</v>
      </c>
      <c r="K53" s="176">
        <f>IF(K$27=0,0,K$27/AGR!K$5*1000)</f>
        <v>3.939774913338014</v>
      </c>
      <c r="L53" s="176">
        <f>IF(L$27=0,0,L$27/AGR!L$5*1000)</f>
        <v>4.3365014454849122</v>
      </c>
      <c r="M53" s="176">
        <f>IF(M$27=0,0,M$27/AGR!M$5*1000)</f>
        <v>3.9415458169768147</v>
      </c>
      <c r="N53" s="176">
        <f>IF(N$27=0,0,N$27/AGR!N$5*1000)</f>
        <v>3.8917870387443996</v>
      </c>
      <c r="O53" s="176">
        <f>IF(O$27=0,0,O$27/AGR!O$5*1000)</f>
        <v>5.6348229016158777</v>
      </c>
      <c r="P53" s="176">
        <f>IF(P$27=0,0,P$27/AGR!P$5*1000)</f>
        <v>6.4120788860895388</v>
      </c>
      <c r="Q53" s="176">
        <f>IF(Q$27=0,0,Q$27/AGR!Q$5*1000)</f>
        <v>6.8108270505991326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273.34457254597828</v>
      </c>
      <c r="C5" s="55">
        <f t="shared" ref="C5:Q5" si="0">SUM(C6:C9,C16:C17,C25:C27)</f>
        <v>263.30371230343525</v>
      </c>
      <c r="D5" s="55">
        <f t="shared" si="0"/>
        <v>220.7981373070711</v>
      </c>
      <c r="E5" s="55">
        <f t="shared" si="0"/>
        <v>286.85515582072992</v>
      </c>
      <c r="F5" s="55">
        <f t="shared" si="0"/>
        <v>300.63018782415384</v>
      </c>
      <c r="G5" s="55">
        <f t="shared" si="0"/>
        <v>292.15389469981</v>
      </c>
      <c r="H5" s="55">
        <f t="shared" si="0"/>
        <v>333.53730933955063</v>
      </c>
      <c r="I5" s="55">
        <f t="shared" si="0"/>
        <v>318.53085386127708</v>
      </c>
      <c r="J5" s="55">
        <f t="shared" si="0"/>
        <v>342.88593110541763</v>
      </c>
      <c r="K5" s="55">
        <f t="shared" si="0"/>
        <v>384.75230945162605</v>
      </c>
      <c r="L5" s="55">
        <f t="shared" si="0"/>
        <v>302.84569165627596</v>
      </c>
      <c r="M5" s="55">
        <f t="shared" si="0"/>
        <v>268.54738505041291</v>
      </c>
      <c r="N5" s="55">
        <f t="shared" si="0"/>
        <v>289.20559289872739</v>
      </c>
      <c r="O5" s="55">
        <f t="shared" si="0"/>
        <v>352.86749583052028</v>
      </c>
      <c r="P5" s="55">
        <f t="shared" si="0"/>
        <v>305.0812617265795</v>
      </c>
      <c r="Q5" s="55">
        <f t="shared" si="0"/>
        <v>309.25277854121197</v>
      </c>
    </row>
    <row r="6" spans="1:17" x14ac:dyDescent="0.25">
      <c r="A6" s="185" t="s">
        <v>162</v>
      </c>
      <c r="B6" s="206">
        <v>1.9504517078523431</v>
      </c>
      <c r="C6" s="206">
        <v>2.0039659372858618</v>
      </c>
      <c r="D6" s="206">
        <v>2.1187344653740099</v>
      </c>
      <c r="E6" s="206">
        <v>2.1454265447803595</v>
      </c>
      <c r="F6" s="206">
        <v>2.0294837141204649</v>
      </c>
      <c r="G6" s="206">
        <v>2.8870987566919131</v>
      </c>
      <c r="H6" s="206">
        <v>7.131529645639155</v>
      </c>
      <c r="I6" s="206">
        <v>8.524550962198548</v>
      </c>
      <c r="J6" s="206">
        <v>8.9679195875015676</v>
      </c>
      <c r="K6" s="206">
        <v>9.0610296351900335</v>
      </c>
      <c r="L6" s="206">
        <v>7.8502918025842412</v>
      </c>
      <c r="M6" s="206">
        <v>6.327212376627501</v>
      </c>
      <c r="N6" s="206">
        <v>6.8118048255097943</v>
      </c>
      <c r="O6" s="206">
        <v>12.477600579195894</v>
      </c>
      <c r="P6" s="206">
        <v>12.275905692734161</v>
      </c>
      <c r="Q6" s="206">
        <v>13.217600322137317</v>
      </c>
    </row>
    <row r="7" spans="1:17" x14ac:dyDescent="0.25">
      <c r="A7" s="183" t="s">
        <v>161</v>
      </c>
      <c r="B7" s="205">
        <v>0.45960148111858884</v>
      </c>
      <c r="C7" s="205">
        <v>0.47221149294792419</v>
      </c>
      <c r="D7" s="205">
        <v>0.49925537477424936</v>
      </c>
      <c r="E7" s="205">
        <v>0.5055450558670469</v>
      </c>
      <c r="F7" s="205">
        <v>0.47822446316442396</v>
      </c>
      <c r="G7" s="205">
        <v>0.68031157058090674</v>
      </c>
      <c r="H7" s="205">
        <v>1.68046282539645</v>
      </c>
      <c r="I7" s="205">
        <v>2.0087122548711389</v>
      </c>
      <c r="J7" s="205">
        <v>2.1131869650372046</v>
      </c>
      <c r="K7" s="205">
        <v>2.1351272754034425</v>
      </c>
      <c r="L7" s="205">
        <v>1.849830849518256</v>
      </c>
      <c r="M7" s="205">
        <v>1.4909347244756364</v>
      </c>
      <c r="N7" s="205">
        <v>1.6051233538831398</v>
      </c>
      <c r="O7" s="205">
        <v>2.9402028688621771</v>
      </c>
      <c r="P7" s="205">
        <v>2.8926757918375796</v>
      </c>
      <c r="Q7" s="205">
        <v>3.1145752855254685</v>
      </c>
    </row>
    <row r="8" spans="1:17" x14ac:dyDescent="0.25">
      <c r="A8" s="183" t="s">
        <v>160</v>
      </c>
      <c r="B8" s="205">
        <v>1.8202304449567579</v>
      </c>
      <c r="C8" s="205">
        <v>1.8701718145693118</v>
      </c>
      <c r="D8" s="205">
        <v>1.977277859855072</v>
      </c>
      <c r="E8" s="205">
        <v>2.0021878514119202</v>
      </c>
      <c r="F8" s="205">
        <v>1.8939859054770556</v>
      </c>
      <c r="G8" s="205">
        <v>2.694342563504915</v>
      </c>
      <c r="H8" s="205">
        <v>6.6553954285787329</v>
      </c>
      <c r="I8" s="205">
        <v>7.9554121378707245</v>
      </c>
      <c r="J8" s="205">
        <v>8.3691794036103175</v>
      </c>
      <c r="K8" s="205">
        <v>8.4560729897737694</v>
      </c>
      <c r="L8" s="205">
        <v>7.3261696679444608</v>
      </c>
      <c r="M8" s="205">
        <v>5.9047781358944924</v>
      </c>
      <c r="N8" s="205">
        <v>6.3570169302725095</v>
      </c>
      <c r="O8" s="205">
        <v>11.64453770520209</v>
      </c>
      <c r="P8" s="205">
        <v>11.456308911096764</v>
      </c>
      <c r="Q8" s="205">
        <v>12.335131610162358</v>
      </c>
    </row>
    <row r="9" spans="1:17" x14ac:dyDescent="0.25">
      <c r="A9" s="181" t="s">
        <v>159</v>
      </c>
      <c r="B9" s="204">
        <f>SUM(B10:B15)</f>
        <v>97.063917400253487</v>
      </c>
      <c r="C9" s="204">
        <f t="shared" ref="C9:Q9" si="1">SUM(C10:C15)</f>
        <v>92.847985642909094</v>
      </c>
      <c r="D9" s="204">
        <f t="shared" si="1"/>
        <v>76.788476336944981</v>
      </c>
      <c r="E9" s="204">
        <f t="shared" si="1"/>
        <v>101.78853815648218</v>
      </c>
      <c r="F9" s="204">
        <f t="shared" si="1"/>
        <v>107.27340207914378</v>
      </c>
      <c r="G9" s="204">
        <f t="shared" si="1"/>
        <v>102.55673444761345</v>
      </c>
      <c r="H9" s="204">
        <f t="shared" si="1"/>
        <v>117.63754153814982</v>
      </c>
      <c r="I9" s="204">
        <f t="shared" si="1"/>
        <v>110.44168894652731</v>
      </c>
      <c r="J9" s="204">
        <f t="shared" si="1"/>
        <v>120.26015748036095</v>
      </c>
      <c r="K9" s="204">
        <f t="shared" si="1"/>
        <v>141.46886471494665</v>
      </c>
      <c r="L9" s="204">
        <f t="shared" si="1"/>
        <v>100.88659382624336</v>
      </c>
      <c r="M9" s="204">
        <f t="shared" si="1"/>
        <v>90.243604692065247</v>
      </c>
      <c r="N9" s="204">
        <f t="shared" si="1"/>
        <v>96.290422197714506</v>
      </c>
      <c r="O9" s="204">
        <f t="shared" si="1"/>
        <v>110.72904986727352</v>
      </c>
      <c r="P9" s="204">
        <f t="shared" si="1"/>
        <v>92.964055754078771</v>
      </c>
      <c r="Q9" s="204">
        <f t="shared" si="1"/>
        <v>93.937190757439495</v>
      </c>
    </row>
    <row r="10" spans="1:17" x14ac:dyDescent="0.25">
      <c r="A10" s="202" t="s">
        <v>35</v>
      </c>
      <c r="B10" s="203">
        <v>96.710073375746191</v>
      </c>
      <c r="C10" s="203">
        <v>92.484433256879726</v>
      </c>
      <c r="D10" s="203">
        <v>76.404103051991541</v>
      </c>
      <c r="E10" s="203">
        <v>101.39932248924283</v>
      </c>
      <c r="F10" s="203">
        <v>106.24741466633292</v>
      </c>
      <c r="G10" s="203">
        <v>91.769989492029993</v>
      </c>
      <c r="H10" s="203">
        <v>59.038103707902167</v>
      </c>
      <c r="I10" s="203">
        <v>49.709215276397209</v>
      </c>
      <c r="J10" s="203">
        <v>52.936484259443525</v>
      </c>
      <c r="K10" s="203">
        <v>57.478348742777634</v>
      </c>
      <c r="L10" s="203">
        <v>45.304536906572594</v>
      </c>
      <c r="M10" s="203">
        <v>40.749262016609208</v>
      </c>
      <c r="N10" s="203">
        <v>44.45597979773968</v>
      </c>
      <c r="O10" s="203">
        <v>50.189680158840098</v>
      </c>
      <c r="P10" s="203">
        <v>42.153401669145069</v>
      </c>
      <c r="Q10" s="203">
        <v>41.662919037451836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0.65780568229926084</v>
      </c>
      <c r="G11" s="201">
        <v>10.262977748682065</v>
      </c>
      <c r="H11" s="201">
        <v>49.234643278651347</v>
      </c>
      <c r="I11" s="201">
        <v>50.600450991552286</v>
      </c>
      <c r="J11" s="201">
        <v>52.694278544009649</v>
      </c>
      <c r="K11" s="201">
        <v>63.767506682020901</v>
      </c>
      <c r="L11" s="201">
        <v>50.261662401683729</v>
      </c>
      <c r="M11" s="201">
        <v>45.207959079688379</v>
      </c>
      <c r="N11" s="201">
        <v>49.320257989567935</v>
      </c>
      <c r="O11" s="201">
        <v>55.6813275764029</v>
      </c>
      <c r="P11" s="201">
        <v>46.765736688719301</v>
      </c>
      <c r="Q11" s="201">
        <v>46.221586496898709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8.071017761047278</v>
      </c>
      <c r="I14" s="201">
        <v>8.5855289061668891</v>
      </c>
      <c r="J14" s="201">
        <v>13.002466542504759</v>
      </c>
      <c r="K14" s="201">
        <v>18.57918946144499</v>
      </c>
      <c r="L14" s="201">
        <v>3.896222448614588</v>
      </c>
      <c r="M14" s="201">
        <v>3.1385231887425316</v>
      </c>
      <c r="N14" s="201">
        <v>1.2784109616652879</v>
      </c>
      <c r="O14" s="201">
        <v>2.5944001318915912</v>
      </c>
      <c r="P14" s="201">
        <v>1.8178661663369504</v>
      </c>
      <c r="Q14" s="201">
        <v>3.6547950966710467</v>
      </c>
    </row>
    <row r="15" spans="1:17" x14ac:dyDescent="0.25">
      <c r="A15" s="202" t="s">
        <v>30</v>
      </c>
      <c r="B15" s="201">
        <v>0.35384402450729907</v>
      </c>
      <c r="C15" s="201">
        <v>0.36355238602936596</v>
      </c>
      <c r="D15" s="201">
        <v>0.38437328495344392</v>
      </c>
      <c r="E15" s="201">
        <v>0.38921566723934592</v>
      </c>
      <c r="F15" s="201">
        <v>0.36818173051161279</v>
      </c>
      <c r="G15" s="201">
        <v>0.52376720690139944</v>
      </c>
      <c r="H15" s="201">
        <v>1.2937767905490263</v>
      </c>
      <c r="I15" s="201">
        <v>1.5464937724109256</v>
      </c>
      <c r="J15" s="201">
        <v>1.626928134403018</v>
      </c>
      <c r="K15" s="201">
        <v>1.6438198287031194</v>
      </c>
      <c r="L15" s="201">
        <v>1.4241720693724331</v>
      </c>
      <c r="M15" s="201">
        <v>1.1478604070251395</v>
      </c>
      <c r="N15" s="201">
        <v>1.2357734487415957</v>
      </c>
      <c r="O15" s="201">
        <v>2.2636420001389341</v>
      </c>
      <c r="P15" s="201">
        <v>2.2270512298774419</v>
      </c>
      <c r="Q15" s="201">
        <v>2.3978901264178889</v>
      </c>
    </row>
    <row r="16" spans="1:17" x14ac:dyDescent="0.25">
      <c r="A16" s="198" t="s">
        <v>158</v>
      </c>
      <c r="B16" s="197">
        <v>63.560610468686001</v>
      </c>
      <c r="C16" s="197">
        <v>64.62947027519742</v>
      </c>
      <c r="D16" s="197">
        <v>56.852915875400328</v>
      </c>
      <c r="E16" s="197">
        <v>66.253021632214313</v>
      </c>
      <c r="F16" s="197">
        <v>69.014827854357918</v>
      </c>
      <c r="G16" s="197">
        <v>69.436819834022018</v>
      </c>
      <c r="H16" s="197">
        <v>61.127051278354664</v>
      </c>
      <c r="I16" s="197">
        <v>51.166161972298042</v>
      </c>
      <c r="J16" s="197">
        <v>65.950435230435673</v>
      </c>
      <c r="K16" s="197">
        <v>51.981737363458024</v>
      </c>
      <c r="L16" s="197">
        <v>59.492084827312063</v>
      </c>
      <c r="M16" s="197">
        <v>51.020674383357068</v>
      </c>
      <c r="N16" s="197">
        <v>50.734098736440025</v>
      </c>
      <c r="O16" s="197">
        <v>57.258264462370562</v>
      </c>
      <c r="P16" s="197">
        <v>46.683318982823309</v>
      </c>
      <c r="Q16" s="197">
        <v>42.38558901901812</v>
      </c>
    </row>
    <row r="17" spans="1:17" x14ac:dyDescent="0.25">
      <c r="A17" s="198" t="s">
        <v>157</v>
      </c>
      <c r="B17" s="197">
        <f>SUM(B18:B24)</f>
        <v>100.19485222440304</v>
      </c>
      <c r="C17" s="197">
        <f t="shared" ref="C17:Q17" si="2">SUM(C18:C24)</f>
        <v>92.992852091677335</v>
      </c>
      <c r="D17" s="197">
        <f t="shared" si="2"/>
        <v>74.190956105426494</v>
      </c>
      <c r="E17" s="197">
        <f t="shared" si="2"/>
        <v>105.22855793494747</v>
      </c>
      <c r="F17" s="197">
        <f t="shared" si="2"/>
        <v>111.15811160101855</v>
      </c>
      <c r="G17" s="197">
        <f t="shared" si="2"/>
        <v>102.91425962083302</v>
      </c>
      <c r="H17" s="197">
        <f t="shared" si="2"/>
        <v>117.9681018330856</v>
      </c>
      <c r="I17" s="197">
        <f t="shared" si="2"/>
        <v>114.07904818111932</v>
      </c>
      <c r="J17" s="197">
        <f t="shared" si="2"/>
        <v>110.96657182759284</v>
      </c>
      <c r="K17" s="197">
        <f t="shared" si="2"/>
        <v>145.88767419195045</v>
      </c>
      <c r="L17" s="197">
        <f t="shared" si="2"/>
        <v>102.36226701886299</v>
      </c>
      <c r="M17" s="197">
        <f t="shared" si="2"/>
        <v>94.798080897492696</v>
      </c>
      <c r="N17" s="197">
        <f t="shared" si="2"/>
        <v>107.42825884515761</v>
      </c>
      <c r="O17" s="197">
        <f t="shared" si="2"/>
        <v>123.09424009714834</v>
      </c>
      <c r="P17" s="197">
        <f t="shared" si="2"/>
        <v>105.1532827028566</v>
      </c>
      <c r="Q17" s="197">
        <f t="shared" si="2"/>
        <v>108.43886145491406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4.2493544945254316</v>
      </c>
      <c r="E18" s="199">
        <v>4.160630414308387</v>
      </c>
      <c r="F18" s="199">
        <v>12.418714137979403</v>
      </c>
      <c r="G18" s="199">
        <v>4.2078453251328565</v>
      </c>
      <c r="H18" s="199">
        <v>4.2325051121866384</v>
      </c>
      <c r="I18" s="199">
        <v>6.272157476768248</v>
      </c>
      <c r="J18" s="199">
        <v>8.1726000172948563</v>
      </c>
      <c r="K18" s="199">
        <v>29.086150983098381</v>
      </c>
      <c r="L18" s="199">
        <v>3.1195347881498119</v>
      </c>
      <c r="M18" s="199">
        <v>1.4052719299542262</v>
      </c>
      <c r="N18" s="199">
        <v>1.6735247989286766</v>
      </c>
      <c r="O18" s="199">
        <v>1.8915950710893854</v>
      </c>
      <c r="P18" s="199">
        <v>2.4044000870142348</v>
      </c>
      <c r="Q18" s="199">
        <v>2.4039943628303346</v>
      </c>
    </row>
    <row r="19" spans="1:17" x14ac:dyDescent="0.25">
      <c r="A19" s="200" t="s">
        <v>36</v>
      </c>
      <c r="B19" s="199">
        <v>0</v>
      </c>
      <c r="C19" s="199">
        <v>0.2996927386652859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0.95967397318252723</v>
      </c>
      <c r="O19" s="199">
        <v>0.66340122846737848</v>
      </c>
      <c r="P19" s="199">
        <v>0.33167999504167306</v>
      </c>
      <c r="Q19" s="199">
        <v>0.33169126170104857</v>
      </c>
    </row>
    <row r="20" spans="1:17" x14ac:dyDescent="0.25">
      <c r="A20" s="200" t="s">
        <v>35</v>
      </c>
      <c r="B20" s="199">
        <v>29.422856082947785</v>
      </c>
      <c r="C20" s="199">
        <v>32.67082201431009</v>
      </c>
      <c r="D20" s="199">
        <v>31.069532511569903</v>
      </c>
      <c r="E20" s="199">
        <v>30.390382531206573</v>
      </c>
      <c r="F20" s="199">
        <v>31.364977381395263</v>
      </c>
      <c r="G20" s="199">
        <v>38.673622780033412</v>
      </c>
      <c r="H20" s="199">
        <v>44.277894304282263</v>
      </c>
      <c r="I20" s="199">
        <v>36.925451231567799</v>
      </c>
      <c r="J20" s="199">
        <v>52.834110277227936</v>
      </c>
      <c r="K20" s="199">
        <v>34.23165395886884</v>
      </c>
      <c r="L20" s="199">
        <v>48.811930472185999</v>
      </c>
      <c r="M20" s="199">
        <v>40.969363359874741</v>
      </c>
      <c r="N20" s="199">
        <v>38.8876551617169</v>
      </c>
      <c r="O20" s="199">
        <v>43.880486754876912</v>
      </c>
      <c r="P20" s="199">
        <v>35.196086844559055</v>
      </c>
      <c r="Q20" s="199">
        <v>30.360885402040044</v>
      </c>
    </row>
    <row r="21" spans="1:17" x14ac:dyDescent="0.25">
      <c r="A21" s="200" t="s">
        <v>167</v>
      </c>
      <c r="B21" s="199">
        <v>70.771996141455247</v>
      </c>
      <c r="C21" s="199">
        <v>60.022337338701959</v>
      </c>
      <c r="D21" s="199">
        <v>38.872069099331156</v>
      </c>
      <c r="E21" s="199">
        <v>70.677544989432505</v>
      </c>
      <c r="F21" s="199">
        <v>67.333913166283921</v>
      </c>
      <c r="G21" s="199">
        <v>58.887342725537813</v>
      </c>
      <c r="H21" s="199">
        <v>47.108966716764755</v>
      </c>
      <c r="I21" s="199">
        <v>40.499429133465384</v>
      </c>
      <c r="J21" s="199">
        <v>18.090279000688938</v>
      </c>
      <c r="K21" s="199">
        <v>30.422387981869235</v>
      </c>
      <c r="L21" s="199">
        <v>6.5115921307849405</v>
      </c>
      <c r="M21" s="199">
        <v>6.7483697800415294</v>
      </c>
      <c r="N21" s="199">
        <v>13.69770776719329</v>
      </c>
      <c r="O21" s="199">
        <v>13.624977466544596</v>
      </c>
      <c r="P21" s="199">
        <v>12.179623359889023</v>
      </c>
      <c r="Q21" s="199">
        <v>10.445531243545911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4.0506915359956805E-2</v>
      </c>
      <c r="G22" s="199">
        <v>1.1454487901289352</v>
      </c>
      <c r="H22" s="199">
        <v>22.34873569985194</v>
      </c>
      <c r="I22" s="199">
        <v>27.477677060358115</v>
      </c>
      <c r="J22" s="199">
        <v>28.055065130573958</v>
      </c>
      <c r="K22" s="199">
        <v>47.662278901642161</v>
      </c>
      <c r="L22" s="199">
        <v>40.317199432327982</v>
      </c>
      <c r="M22" s="199">
        <v>43.357346519857515</v>
      </c>
      <c r="N22" s="199">
        <v>49.362141555869627</v>
      </c>
      <c r="O22" s="199">
        <v>59.83770050346746</v>
      </c>
      <c r="P22" s="199">
        <v>52.332146205816571</v>
      </c>
      <c r="Q22" s="199">
        <v>61.930910370644824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2.9043332789597707</v>
      </c>
      <c r="J23" s="199">
        <v>3.8145174018071715</v>
      </c>
      <c r="K23" s="199">
        <v>4.4852023664718512</v>
      </c>
      <c r="L23" s="199">
        <v>3.602010195414258</v>
      </c>
      <c r="M23" s="199">
        <v>2.3177293077646905</v>
      </c>
      <c r="N23" s="199">
        <v>2.8475555882665846</v>
      </c>
      <c r="O23" s="199">
        <v>3.1960790727026125</v>
      </c>
      <c r="P23" s="199">
        <v>2.7093462105360593</v>
      </c>
      <c r="Q23" s="199">
        <v>2.9658488141519004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3.3369433437343079</v>
      </c>
      <c r="C25" s="197">
        <v>3.3930586735025861</v>
      </c>
      <c r="D25" s="197">
        <v>2.9847881856919769</v>
      </c>
      <c r="E25" s="197">
        <v>3.4782954082359239</v>
      </c>
      <c r="F25" s="197">
        <v>3.6232907256456981</v>
      </c>
      <c r="G25" s="197">
        <v>3.6454453795621058</v>
      </c>
      <c r="H25" s="197">
        <v>3.2091810538211178</v>
      </c>
      <c r="I25" s="197">
        <v>2.6862325952959218</v>
      </c>
      <c r="J25" s="197">
        <v>3.462409568375763</v>
      </c>
      <c r="K25" s="197">
        <v>2.7290504482519684</v>
      </c>
      <c r="L25" s="197">
        <v>3.1233450246230778</v>
      </c>
      <c r="M25" s="197">
        <v>2.6785944710247316</v>
      </c>
      <c r="N25" s="197">
        <v>2.663549198639763</v>
      </c>
      <c r="O25" s="197">
        <v>3.0060690585345831</v>
      </c>
      <c r="P25" s="197">
        <v>2.4508825417890647</v>
      </c>
      <c r="Q25" s="197">
        <v>2.2252509550227191</v>
      </c>
    </row>
    <row r="26" spans="1:17" x14ac:dyDescent="0.25">
      <c r="A26" s="198" t="s">
        <v>155</v>
      </c>
      <c r="B26" s="197">
        <v>1.9602548061173533</v>
      </c>
      <c r="C26" s="197">
        <v>2.0140380015794079</v>
      </c>
      <c r="D26" s="197">
        <v>2.1293833638204087</v>
      </c>
      <c r="E26" s="197">
        <v>2.1562095993692902</v>
      </c>
      <c r="F26" s="197">
        <v>2.0396840324347645</v>
      </c>
      <c r="G26" s="197">
        <v>2.9016095044836661</v>
      </c>
      <c r="H26" s="197">
        <v>7.167373181582434</v>
      </c>
      <c r="I26" s="197">
        <v>8.5673959146837042</v>
      </c>
      <c r="J26" s="197">
        <v>9.0129929397896866</v>
      </c>
      <c r="K26" s="197">
        <v>9.1065709646873572</v>
      </c>
      <c r="L26" s="197">
        <v>7.8897478842908138</v>
      </c>
      <c r="M26" s="197">
        <v>6.3590133612004403</v>
      </c>
      <c r="N26" s="197">
        <v>6.8460414035279555</v>
      </c>
      <c r="O26" s="197">
        <v>12.540313818440399</v>
      </c>
      <c r="P26" s="197">
        <v>12.33760520024485</v>
      </c>
      <c r="Q26" s="197">
        <v>13.284032848645872</v>
      </c>
    </row>
    <row r="27" spans="1:17" x14ac:dyDescent="0.25">
      <c r="A27" s="196" t="s">
        <v>45</v>
      </c>
      <c r="B27" s="195">
        <v>2.9977106688564144</v>
      </c>
      <c r="C27" s="195">
        <v>3.0799583737663347</v>
      </c>
      <c r="D27" s="195">
        <v>3.2563497397836003</v>
      </c>
      <c r="E27" s="195">
        <v>3.2973736374213876</v>
      </c>
      <c r="F27" s="195">
        <v>3.1191774487911736</v>
      </c>
      <c r="G27" s="195">
        <v>4.4372730225180375</v>
      </c>
      <c r="H27" s="195">
        <v>10.960672554942697</v>
      </c>
      <c r="I27" s="195">
        <v>13.101650896412426</v>
      </c>
      <c r="J27" s="195">
        <v>13.783078102713549</v>
      </c>
      <c r="K27" s="195">
        <v>13.926181867964296</v>
      </c>
      <c r="L27" s="195">
        <v>12.065360754896661</v>
      </c>
      <c r="M27" s="195">
        <v>9.7244920082750959</v>
      </c>
      <c r="N27" s="195">
        <v>10.469277407582021</v>
      </c>
      <c r="O27" s="195">
        <v>19.177217373492709</v>
      </c>
      <c r="P27" s="195">
        <v>18.867226149118412</v>
      </c>
      <c r="Q27" s="195">
        <v>20.314546288346563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1.0000000000000002</v>
      </c>
      <c r="I31" s="194">
        <f t="shared" si="3"/>
        <v>1.0000000000000002</v>
      </c>
      <c r="J31" s="194">
        <f t="shared" si="3"/>
        <v>0.99999999999999978</v>
      </c>
      <c r="K31" s="194">
        <f t="shared" si="3"/>
        <v>0.99999999999999989</v>
      </c>
      <c r="L31" s="194">
        <f t="shared" si="3"/>
        <v>0.99999999999999978</v>
      </c>
      <c r="M31" s="194">
        <f t="shared" si="3"/>
        <v>1</v>
      </c>
      <c r="N31" s="194">
        <f t="shared" si="3"/>
        <v>0.99999999999999978</v>
      </c>
      <c r="O31" s="194">
        <f t="shared" si="3"/>
        <v>1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7.1355055258112534E-3</v>
      </c>
      <c r="C32" s="193">
        <f t="shared" si="4"/>
        <v>7.6108533364560417E-3</v>
      </c>
      <c r="D32" s="193">
        <f t="shared" si="4"/>
        <v>9.59579863858823E-3</v>
      </c>
      <c r="E32" s="193">
        <f t="shared" si="4"/>
        <v>7.4791284076523397E-3</v>
      </c>
      <c r="F32" s="193">
        <f t="shared" si="4"/>
        <v>6.7507648809625237E-3</v>
      </c>
      <c r="G32" s="193">
        <f t="shared" si="4"/>
        <v>9.8821162718314114E-3</v>
      </c>
      <c r="H32" s="193">
        <f t="shared" si="4"/>
        <v>2.1381504994930123E-2</v>
      </c>
      <c r="I32" s="193">
        <f t="shared" si="4"/>
        <v>2.6762088692077104E-2</v>
      </c>
      <c r="J32" s="193">
        <f t="shared" si="4"/>
        <v>2.6154236070842028E-2</v>
      </c>
      <c r="K32" s="193">
        <f t="shared" si="4"/>
        <v>2.355029303944764E-2</v>
      </c>
      <c r="L32" s="193">
        <f t="shared" si="4"/>
        <v>2.5921754936154652E-2</v>
      </c>
      <c r="M32" s="193">
        <f t="shared" si="4"/>
        <v>2.3560878745625204E-2</v>
      </c>
      <c r="N32" s="193">
        <f t="shared" si="4"/>
        <v>2.3553503088355274E-2</v>
      </c>
      <c r="O32" s="193">
        <f t="shared" si="4"/>
        <v>3.5360583580610651E-2</v>
      </c>
      <c r="P32" s="193">
        <f t="shared" si="4"/>
        <v>4.0238150397241039E-2</v>
      </c>
      <c r="Q32" s="193">
        <f t="shared" si="4"/>
        <v>4.2740441604070825E-2</v>
      </c>
    </row>
    <row r="33" spans="1:17" x14ac:dyDescent="0.25">
      <c r="A33" s="183" t="s">
        <v>161</v>
      </c>
      <c r="B33" s="192">
        <f t="shared" ref="B33:Q33" si="5">IF(B$7=0,0,B$7/B$5)</f>
        <v>1.6813996957678059E-3</v>
      </c>
      <c r="C33" s="192">
        <f t="shared" si="5"/>
        <v>1.7934099326474379E-3</v>
      </c>
      <c r="D33" s="192">
        <f t="shared" si="5"/>
        <v>2.2611394319867781E-3</v>
      </c>
      <c r="E33" s="192">
        <f t="shared" si="5"/>
        <v>1.7623704702835713E-3</v>
      </c>
      <c r="F33" s="192">
        <f t="shared" si="5"/>
        <v>1.5907399939627802E-3</v>
      </c>
      <c r="G33" s="192">
        <f t="shared" si="5"/>
        <v>2.3286068846692298E-3</v>
      </c>
      <c r="H33" s="192">
        <f t="shared" si="5"/>
        <v>5.0383053959510427E-3</v>
      </c>
      <c r="I33" s="192">
        <f t="shared" si="5"/>
        <v>6.3061779746647409E-3</v>
      </c>
      <c r="J33" s="192">
        <f t="shared" si="5"/>
        <v>6.1629445052603267E-3</v>
      </c>
      <c r="K33" s="192">
        <f t="shared" si="5"/>
        <v>5.5493553201709546E-3</v>
      </c>
      <c r="L33" s="192">
        <f t="shared" si="5"/>
        <v>6.1081630034142227E-3</v>
      </c>
      <c r="M33" s="192">
        <f t="shared" si="5"/>
        <v>5.5518497199134945E-3</v>
      </c>
      <c r="N33" s="192">
        <f t="shared" si="5"/>
        <v>5.5501117312251082E-3</v>
      </c>
      <c r="O33" s="192">
        <f t="shared" si="5"/>
        <v>8.3323142641461515E-3</v>
      </c>
      <c r="P33" s="192">
        <f t="shared" si="5"/>
        <v>9.4816567083364795E-3</v>
      </c>
      <c r="Q33" s="192">
        <f t="shared" si="5"/>
        <v>1.0071292811716518E-2</v>
      </c>
    </row>
    <row r="34" spans="1:17" x14ac:dyDescent="0.25">
      <c r="A34" s="183" t="s">
        <v>160</v>
      </c>
      <c r="B34" s="192">
        <f t="shared" ref="B34:Q34" si="6">IF(B$8=0,0,B$8/B$5)</f>
        <v>6.6591058604267101E-3</v>
      </c>
      <c r="C34" s="192">
        <f t="shared" si="6"/>
        <v>7.1027172317802232E-3</v>
      </c>
      <c r="D34" s="192">
        <f t="shared" si="6"/>
        <v>8.9551383176082137E-3</v>
      </c>
      <c r="E34" s="192">
        <f t="shared" si="6"/>
        <v>6.9797868742620308E-3</v>
      </c>
      <c r="F34" s="192">
        <f t="shared" si="6"/>
        <v>6.3000522974256184E-3</v>
      </c>
      <c r="G34" s="192">
        <f t="shared" si="6"/>
        <v>9.222340048806706E-3</v>
      </c>
      <c r="H34" s="192">
        <f t="shared" si="6"/>
        <v>1.9953975888806333E-2</v>
      </c>
      <c r="I34" s="192">
        <f t="shared" si="6"/>
        <v>2.4975326695778659E-2</v>
      </c>
      <c r="J34" s="192">
        <f t="shared" si="6"/>
        <v>2.4408057153669796E-2</v>
      </c>
      <c r="K34" s="192">
        <f t="shared" si="6"/>
        <v>2.1977965517155473E-2</v>
      </c>
      <c r="L34" s="192">
        <f t="shared" si="6"/>
        <v>2.4191097545014847E-2</v>
      </c>
      <c r="M34" s="192">
        <f t="shared" si="6"/>
        <v>2.1987844472162784E-2</v>
      </c>
      <c r="N34" s="192">
        <f t="shared" si="6"/>
        <v>2.1980961248209949E-2</v>
      </c>
      <c r="O34" s="192">
        <f t="shared" si="6"/>
        <v>3.29997459182097E-2</v>
      </c>
      <c r="P34" s="192">
        <f t="shared" si="6"/>
        <v>3.7551663600251396E-2</v>
      </c>
      <c r="Q34" s="192">
        <f t="shared" si="6"/>
        <v>3.9886890162632901E-2</v>
      </c>
    </row>
    <row r="35" spans="1:17" x14ac:dyDescent="0.25">
      <c r="A35" s="181" t="s">
        <v>159</v>
      </c>
      <c r="B35" s="191">
        <f t="shared" ref="B35:Q35" si="7">IF(B$9=0,0,B$9/B$5)</f>
        <v>0.35509729165713261</v>
      </c>
      <c r="C35" s="191">
        <f t="shared" si="7"/>
        <v>0.35262695246738357</v>
      </c>
      <c r="D35" s="191">
        <f t="shared" si="7"/>
        <v>0.34777683033690077</v>
      </c>
      <c r="E35" s="191">
        <f t="shared" si="7"/>
        <v>0.35484297943068838</v>
      </c>
      <c r="F35" s="191">
        <f t="shared" si="7"/>
        <v>0.35682844379517431</v>
      </c>
      <c r="G35" s="191">
        <f t="shared" si="7"/>
        <v>0.35103668411811234</v>
      </c>
      <c r="H35" s="191">
        <f t="shared" si="7"/>
        <v>0.35269679956070943</v>
      </c>
      <c r="I35" s="191">
        <f t="shared" si="7"/>
        <v>0.34672210747479304</v>
      </c>
      <c r="J35" s="191">
        <f t="shared" si="7"/>
        <v>0.35072934340775824</v>
      </c>
      <c r="K35" s="191">
        <f t="shared" si="7"/>
        <v>0.36768814959571589</v>
      </c>
      <c r="L35" s="191">
        <f t="shared" si="7"/>
        <v>0.3331287074763728</v>
      </c>
      <c r="M35" s="191">
        <f t="shared" si="7"/>
        <v>0.33604350560004265</v>
      </c>
      <c r="N35" s="191">
        <f t="shared" si="7"/>
        <v>0.33294799465179437</v>
      </c>
      <c r="O35" s="191">
        <f t="shared" si="7"/>
        <v>0.31379781695862369</v>
      </c>
      <c r="P35" s="191">
        <f t="shared" si="7"/>
        <v>0.30471899594212115</v>
      </c>
      <c r="Q35" s="191">
        <f t="shared" si="7"/>
        <v>0.30375536543456194</v>
      </c>
    </row>
    <row r="36" spans="1:17" x14ac:dyDescent="0.25">
      <c r="A36" s="179" t="s">
        <v>158</v>
      </c>
      <c r="B36" s="190">
        <f t="shared" ref="B36:Q36" si="8">IF(B$16=0,0,B$16/B$5)</f>
        <v>0.23252925740091182</v>
      </c>
      <c r="C36" s="190">
        <f t="shared" si="8"/>
        <v>0.24545597823063514</v>
      </c>
      <c r="D36" s="190">
        <f t="shared" si="8"/>
        <v>0.25748820424301472</v>
      </c>
      <c r="E36" s="190">
        <f t="shared" si="8"/>
        <v>0.23096332866200645</v>
      </c>
      <c r="F36" s="190">
        <f t="shared" si="8"/>
        <v>0.22956719135180939</v>
      </c>
      <c r="G36" s="190">
        <f t="shared" si="8"/>
        <v>0.23767206631069832</v>
      </c>
      <c r="H36" s="190">
        <f t="shared" si="8"/>
        <v>0.18326900639510033</v>
      </c>
      <c r="I36" s="190">
        <f t="shared" si="8"/>
        <v>0.16063172955478072</v>
      </c>
      <c r="J36" s="190">
        <f t="shared" si="8"/>
        <v>0.19233928618132695</v>
      </c>
      <c r="K36" s="190">
        <f t="shared" si="8"/>
        <v>0.13510441935370257</v>
      </c>
      <c r="L36" s="190">
        <f t="shared" si="8"/>
        <v>0.19644355678942407</v>
      </c>
      <c r="M36" s="190">
        <f t="shared" si="8"/>
        <v>0.18998760451076163</v>
      </c>
      <c r="N36" s="190">
        <f t="shared" si="8"/>
        <v>0.17542571783598199</v>
      </c>
      <c r="O36" s="190">
        <f t="shared" si="8"/>
        <v>0.16226562417602583</v>
      </c>
      <c r="P36" s="190">
        <f t="shared" si="8"/>
        <v>0.1530192930192544</v>
      </c>
      <c r="Q36" s="190">
        <f t="shared" si="8"/>
        <v>0.13705807016175178</v>
      </c>
    </row>
    <row r="37" spans="1:17" x14ac:dyDescent="0.25">
      <c r="A37" s="179" t="s">
        <v>157</v>
      </c>
      <c r="B37" s="190">
        <f t="shared" ref="B37:Q37" si="9">IF(B$17=0,0,B$17/B$5)</f>
        <v>0.36655146027291113</v>
      </c>
      <c r="C37" s="190">
        <f t="shared" si="9"/>
        <v>0.35317714011001461</v>
      </c>
      <c r="D37" s="190">
        <f t="shared" si="9"/>
        <v>0.33601259960923824</v>
      </c>
      <c r="E37" s="190">
        <f t="shared" si="9"/>
        <v>0.36683516332092719</v>
      </c>
      <c r="F37" s="190">
        <f t="shared" si="9"/>
        <v>0.3697503314804757</v>
      </c>
      <c r="G37" s="190">
        <f t="shared" si="9"/>
        <v>0.35226044043184185</v>
      </c>
      <c r="H37" s="190">
        <f t="shared" si="9"/>
        <v>0.35368787397931145</v>
      </c>
      <c r="I37" s="190">
        <f t="shared" si="9"/>
        <v>0.3581412814433409</v>
      </c>
      <c r="J37" s="190">
        <f t="shared" si="9"/>
        <v>0.32362532772882135</v>
      </c>
      <c r="K37" s="190">
        <f t="shared" si="9"/>
        <v>0.37917296558889801</v>
      </c>
      <c r="L37" s="190">
        <f t="shared" si="9"/>
        <v>0.33800139754024372</v>
      </c>
      <c r="M37" s="190">
        <f t="shared" si="9"/>
        <v>0.35300317997770403</v>
      </c>
      <c r="N37" s="190">
        <f t="shared" si="9"/>
        <v>0.37145982471637856</v>
      </c>
      <c r="O37" s="190">
        <f t="shared" si="9"/>
        <v>0.34883983804580748</v>
      </c>
      <c r="P37" s="190">
        <f t="shared" si="9"/>
        <v>0.34467302943403083</v>
      </c>
      <c r="Q37" s="190">
        <f t="shared" si="9"/>
        <v>0.35064797789832364</v>
      </c>
    </row>
    <row r="38" spans="1:17" x14ac:dyDescent="0.25">
      <c r="A38" s="179" t="s">
        <v>156</v>
      </c>
      <c r="B38" s="190">
        <f t="shared" ref="B38:Q38" si="10">IF(B$25=0,0,B$25/B$5)</f>
        <v>1.2207827331830462E-2</v>
      </c>
      <c r="C38" s="190">
        <f t="shared" si="10"/>
        <v>1.2886482472348788E-2</v>
      </c>
      <c r="D38" s="190">
        <f t="shared" si="10"/>
        <v>1.3518176476013182E-2</v>
      </c>
      <c r="E38" s="190">
        <f t="shared" si="10"/>
        <v>1.2125615794786984E-2</v>
      </c>
      <c r="F38" s="190">
        <f t="shared" si="10"/>
        <v>1.2052318337921048E-2</v>
      </c>
      <c r="G38" s="190">
        <f t="shared" si="10"/>
        <v>1.2477825713423483E-2</v>
      </c>
      <c r="H38" s="190">
        <f t="shared" si="10"/>
        <v>9.6216554009377064E-3</v>
      </c>
      <c r="I38" s="190">
        <f t="shared" si="10"/>
        <v>8.4331943443877472E-3</v>
      </c>
      <c r="J38" s="190">
        <f t="shared" si="10"/>
        <v>1.0097846701418823E-2</v>
      </c>
      <c r="K38" s="190">
        <f t="shared" si="10"/>
        <v>7.0930060228659528E-3</v>
      </c>
      <c r="L38" s="190">
        <f t="shared" si="10"/>
        <v>1.0313321637634569E-2</v>
      </c>
      <c r="M38" s="190">
        <f t="shared" si="10"/>
        <v>9.9743829958422198E-3</v>
      </c>
      <c r="N38" s="190">
        <f t="shared" si="10"/>
        <v>9.2098813579046916E-3</v>
      </c>
      <c r="O38" s="190">
        <f t="shared" si="10"/>
        <v>8.518974102330967E-3</v>
      </c>
      <c r="P38" s="190">
        <f t="shared" si="10"/>
        <v>8.0335400736135654E-3</v>
      </c>
      <c r="Q38" s="190">
        <f t="shared" si="10"/>
        <v>7.1955730374340856E-3</v>
      </c>
    </row>
    <row r="39" spans="1:17" x14ac:dyDescent="0.25">
      <c r="A39" s="179" t="s">
        <v>155</v>
      </c>
      <c r="B39" s="190">
        <f t="shared" ref="B39:Q39" si="11">IF(B$26=0,0,B$26/B$5)</f>
        <v>7.1713690447891588E-3</v>
      </c>
      <c r="C39" s="190">
        <f t="shared" si="11"/>
        <v>7.6491059847207908E-3</v>
      </c>
      <c r="D39" s="190">
        <f t="shared" si="11"/>
        <v>9.6440277521861809E-3</v>
      </c>
      <c r="E39" s="190">
        <f t="shared" si="11"/>
        <v>7.5167189977816294E-3</v>
      </c>
      <c r="F39" s="190">
        <f t="shared" si="11"/>
        <v>6.7846946682141819E-3</v>
      </c>
      <c r="G39" s="190">
        <f t="shared" si="11"/>
        <v>9.9317844366411355E-3</v>
      </c>
      <c r="H39" s="190">
        <f t="shared" si="11"/>
        <v>2.1488969842009011E-2</v>
      </c>
      <c r="I39" s="190">
        <f t="shared" si="11"/>
        <v>2.6896596705871634E-2</v>
      </c>
      <c r="J39" s="190">
        <f t="shared" si="11"/>
        <v>2.6285688977477212E-2</v>
      </c>
      <c r="K39" s="190">
        <f t="shared" si="11"/>
        <v>2.3668658357546009E-2</v>
      </c>
      <c r="L39" s="190">
        <f t="shared" si="11"/>
        <v>2.6052039377352364E-2</v>
      </c>
      <c r="M39" s="190">
        <f t="shared" si="11"/>
        <v>2.3679297268177451E-2</v>
      </c>
      <c r="N39" s="190">
        <f t="shared" si="11"/>
        <v>2.3671884540370107E-2</v>
      </c>
      <c r="O39" s="190">
        <f t="shared" si="11"/>
        <v>3.5538308193915999E-2</v>
      </c>
      <c r="P39" s="190">
        <f t="shared" si="11"/>
        <v>4.0440389981414464E-2</v>
      </c>
      <c r="Q39" s="190">
        <f t="shared" si="11"/>
        <v>4.2955257868040789E-2</v>
      </c>
    </row>
    <row r="40" spans="1:17" x14ac:dyDescent="0.25">
      <c r="A40" s="177" t="s">
        <v>45</v>
      </c>
      <c r="B40" s="189">
        <f t="shared" ref="B40:Q40" si="12">IF(B$27=0,0,B$27/B$5)</f>
        <v>1.0966783210419079E-2</v>
      </c>
      <c r="C40" s="189">
        <f t="shared" si="12"/>
        <v>1.16973602340135E-2</v>
      </c>
      <c r="D40" s="189">
        <f t="shared" si="12"/>
        <v>1.4748085194463799E-2</v>
      </c>
      <c r="E40" s="189">
        <f t="shared" si="12"/>
        <v>1.1494908041611358E-2</v>
      </c>
      <c r="F40" s="189">
        <f t="shared" si="12"/>
        <v>1.0375463194054415E-2</v>
      </c>
      <c r="G40" s="189">
        <f t="shared" si="12"/>
        <v>1.5188135783975647E-2</v>
      </c>
      <c r="H40" s="189">
        <f t="shared" si="12"/>
        <v>3.2861908542244717E-2</v>
      </c>
      <c r="I40" s="189">
        <f t="shared" si="12"/>
        <v>4.113149711430563E-2</v>
      </c>
      <c r="J40" s="189">
        <f t="shared" si="12"/>
        <v>4.0197269273425068E-2</v>
      </c>
      <c r="K40" s="189">
        <f t="shared" si="12"/>
        <v>3.6195187204497339E-2</v>
      </c>
      <c r="L40" s="189">
        <f t="shared" si="12"/>
        <v>3.9839961694388616E-2</v>
      </c>
      <c r="M40" s="189">
        <f t="shared" si="12"/>
        <v>3.6211456709770495E-2</v>
      </c>
      <c r="N40" s="189">
        <f t="shared" si="12"/>
        <v>3.620012082977974E-2</v>
      </c>
      <c r="O40" s="189">
        <f t="shared" si="12"/>
        <v>5.4346794760329498E-2</v>
      </c>
      <c r="P40" s="189">
        <f t="shared" si="12"/>
        <v>6.1843280843736755E-2</v>
      </c>
      <c r="Q40" s="189">
        <f t="shared" si="12"/>
        <v>6.5689131021467548E-2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0.34911944677706869</v>
      </c>
      <c r="C44" s="213">
        <f>IF(C$5=0,0,C$5/AGR_fec!C$5)</f>
        <v>0.35085717250074788</v>
      </c>
      <c r="D44" s="213">
        <f>IF(D$5=0,0,D$5/AGR_fec!D$5)</f>
        <v>0.35288200639640982</v>
      </c>
      <c r="E44" s="213">
        <f>IF(E$5=0,0,E$5/AGR_fec!E$5)</f>
        <v>0.35183473558028761</v>
      </c>
      <c r="F44" s="213">
        <f>IF(F$5=0,0,F$5/AGR_fec!F$5)</f>
        <v>0.35418718230594648</v>
      </c>
      <c r="G44" s="213">
        <f>IF(G$5=0,0,G$5/AGR_fec!G$5)</f>
        <v>0.35877179229515482</v>
      </c>
      <c r="H44" s="213">
        <f>IF(H$5=0,0,H$5/AGR_fec!H$5)</f>
        <v>0.3753379583446122</v>
      </c>
      <c r="I44" s="213">
        <f>IF(I$5=0,0,I$5/AGR_fec!I$5)</f>
        <v>0.38064636892895387</v>
      </c>
      <c r="J44" s="213">
        <f>IF(J$5=0,0,J$5/AGR_fec!J$5)</f>
        <v>0.39031412003203469</v>
      </c>
      <c r="K44" s="213">
        <f>IF(K$5=0,0,K$5/AGR_fec!K$5)</f>
        <v>0.39037719591092729</v>
      </c>
      <c r="L44" s="213">
        <f>IF(L$5=0,0,L$5/AGR_fec!L$5)</f>
        <v>0.39284224623788916</v>
      </c>
      <c r="M44" s="213">
        <f>IF(M$5=0,0,M$5/AGR_fec!M$5)</f>
        <v>0.39243061429833143</v>
      </c>
      <c r="N44" s="213">
        <f>IF(N$5=0,0,N$5/AGR_fec!N$5)</f>
        <v>0.39427393084795664</v>
      </c>
      <c r="O44" s="213">
        <f>IF(O$5=0,0,O$5/AGR_fec!O$5)</f>
        <v>0.41342942122101944</v>
      </c>
      <c r="P44" s="213">
        <f>IF(P$5=0,0,P$5/AGR_fec!P$5)</f>
        <v>0.41426914813572957</v>
      </c>
      <c r="Q44" s="213">
        <f>IF(Q$5=0,0,Q$5/AGR_fec!Q$5)</f>
        <v>0.41661101364773967</v>
      </c>
    </row>
    <row r="45" spans="1:17" x14ac:dyDescent="0.25">
      <c r="A45" s="185" t="s">
        <v>162</v>
      </c>
      <c r="B45" s="212">
        <f>IF(B$6=0,0,B$6/AGR_fec!B$6)</f>
        <v>0.45040861100376789</v>
      </c>
      <c r="C45" s="212">
        <f>IF(C$6=0,0,C$6/AGR_fec!C$6)</f>
        <v>0.45040861100376794</v>
      </c>
      <c r="D45" s="212">
        <f>IF(D$6=0,0,D$6/AGR_fec!D$6)</f>
        <v>0.45040861100376783</v>
      </c>
      <c r="E45" s="212">
        <f>IF(E$6=0,0,E$6/AGR_fec!E$6)</f>
        <v>0.45419084219911732</v>
      </c>
      <c r="F45" s="212">
        <f>IF(F$6=0,0,F$6/AGR_fec!F$6)</f>
        <v>0.45817241576119644</v>
      </c>
      <c r="G45" s="212">
        <f>IF(G$6=0,0,G$6/AGR_fec!G$6)</f>
        <v>0.45817241576119655</v>
      </c>
      <c r="H45" s="212">
        <f>IF(H$6=0,0,H$6/AGR_fec!H$6)</f>
        <v>0.4616859631567623</v>
      </c>
      <c r="I45" s="212">
        <f>IF(I$6=0,0,I$6/AGR_fec!I$6)</f>
        <v>0.46572597176313452</v>
      </c>
      <c r="J45" s="212">
        <f>IF(J$6=0,0,J$6/AGR_fec!J$6)</f>
        <v>0.47018342644374611</v>
      </c>
      <c r="K45" s="212">
        <f>IF(K$6=0,0,K$6/AGR_fec!K$6)</f>
        <v>0.47525277344569083</v>
      </c>
      <c r="L45" s="212">
        <f>IF(L$6=0,0,L$6/AGR_fec!L$6)</f>
        <v>0.4752527734456905</v>
      </c>
      <c r="M45" s="212">
        <f>IF(M$6=0,0,M$6/AGR_fec!M$6)</f>
        <v>0.47525277344569039</v>
      </c>
      <c r="N45" s="212">
        <f>IF(N$6=0,0,N$6/AGR_fec!N$6)</f>
        <v>0.48117848015149189</v>
      </c>
      <c r="O45" s="212">
        <f>IF(O$6=0,0,O$6/AGR_fec!O$6)</f>
        <v>0.49892918378582013</v>
      </c>
      <c r="P45" s="212">
        <f>IF(P$6=0,0,P$6/AGR_fec!P$6)</f>
        <v>0.49892918378581996</v>
      </c>
      <c r="Q45" s="212">
        <f>IF(Q$6=0,0,Q$6/AGR_fec!Q$6)</f>
        <v>0.49892918378581996</v>
      </c>
    </row>
    <row r="46" spans="1:17" x14ac:dyDescent="0.25">
      <c r="A46" s="183" t="s">
        <v>161</v>
      </c>
      <c r="B46" s="211">
        <f>IF(B$7=0,0,B$7/AGR_fec!B$7)</f>
        <v>0.11792622412798053</v>
      </c>
      <c r="C46" s="211">
        <f>IF(C$7=0,0,C$7/AGR_fec!C$7)</f>
        <v>0.11792622412798061</v>
      </c>
      <c r="D46" s="211">
        <f>IF(D$7=0,0,D$7/AGR_fec!D$7)</f>
        <v>0.11792622412798053</v>
      </c>
      <c r="E46" s="211">
        <f>IF(E$7=0,0,E$7/AGR_fec!E$7)</f>
        <v>0.11891648992830049</v>
      </c>
      <c r="F46" s="211">
        <f>IF(F$7=0,0,F$7/AGR_fec!F$7)</f>
        <v>0.11995894765400289</v>
      </c>
      <c r="G46" s="211">
        <f>IF(G$7=0,0,G$7/AGR_fec!G$7)</f>
        <v>0.11995894765400293</v>
      </c>
      <c r="H46" s="211">
        <f>IF(H$7=0,0,H$7/AGR_fec!H$7)</f>
        <v>0.12087886651774397</v>
      </c>
      <c r="I46" s="211">
        <f>IF(I$7=0,0,I$7/AGR_fec!I$7)</f>
        <v>0.12193662373808721</v>
      </c>
      <c r="J46" s="211">
        <f>IF(J$7=0,0,J$7/AGR_fec!J$7)</f>
        <v>0.12310367691350205</v>
      </c>
      <c r="K46" s="211">
        <f>IF(K$7=0,0,K$7/AGR_fec!K$7)</f>
        <v>0.12443093606470151</v>
      </c>
      <c r="L46" s="211">
        <f>IF(L$7=0,0,L$7/AGR_fec!L$7)</f>
        <v>0.12443093606470151</v>
      </c>
      <c r="M46" s="211">
        <f>IF(M$7=0,0,M$7/AGR_fec!M$7)</f>
        <v>0.12443093606470153</v>
      </c>
      <c r="N46" s="211">
        <f>IF(N$7=0,0,N$7/AGR_fec!N$7)</f>
        <v>0.12598240777290814</v>
      </c>
      <c r="O46" s="211">
        <f>IF(O$7=0,0,O$7/AGR_fec!O$7)</f>
        <v>0.13062990651975967</v>
      </c>
      <c r="P46" s="211">
        <f>IF(P$7=0,0,P$7/AGR_fec!P$7)</f>
        <v>0.13062990651975961</v>
      </c>
      <c r="Q46" s="211">
        <f>IF(Q$7=0,0,Q$7/AGR_fec!Q$7)</f>
        <v>0.13062990651975973</v>
      </c>
    </row>
    <row r="47" spans="1:17" x14ac:dyDescent="0.25">
      <c r="A47" s="183" t="s">
        <v>160</v>
      </c>
      <c r="B47" s="211">
        <f>IF(B$8=0,0,B$8/AGR_fec!B$8)</f>
        <v>0.64667266019149194</v>
      </c>
      <c r="C47" s="211">
        <f>IF(C$8=0,0,C$8/AGR_fec!C$8)</f>
        <v>0.64667266019149183</v>
      </c>
      <c r="D47" s="211">
        <f>IF(D$8=0,0,D$8/AGR_fec!D$8)</f>
        <v>0.64667266019149172</v>
      </c>
      <c r="E47" s="211">
        <f>IF(E$8=0,0,E$8/AGR_fec!E$8)</f>
        <v>0.652102986008543</v>
      </c>
      <c r="F47" s="211">
        <f>IF(F$8=0,0,F$8/AGR_fec!F$8)</f>
        <v>0.65781951696340157</v>
      </c>
      <c r="G47" s="211">
        <f>IF(G$8=0,0,G$8/AGR_fec!G$8)</f>
        <v>0.65781951696340168</v>
      </c>
      <c r="H47" s="211">
        <f>IF(H$8=0,0,H$8/AGR_fec!H$8)</f>
        <v>0.66286408091153692</v>
      </c>
      <c r="I47" s="211">
        <f>IF(I$8=0,0,I$8/AGR_fec!I$8)</f>
        <v>0.66866450978623548</v>
      </c>
      <c r="J47" s="211">
        <f>IF(J$8=0,0,J$8/AGR_fec!J$8)</f>
        <v>0.67506428546896557</v>
      </c>
      <c r="K47" s="211">
        <f>IF(K$8=0,0,K$8/AGR_fec!K$8)</f>
        <v>0.68234258351010557</v>
      </c>
      <c r="L47" s="211">
        <f>IF(L$8=0,0,L$8/AGR_fec!L$8)</f>
        <v>0.68234258351010579</v>
      </c>
      <c r="M47" s="211">
        <f>IF(M$8=0,0,M$8/AGR_fec!M$8)</f>
        <v>0.68234258351010557</v>
      </c>
      <c r="N47" s="211">
        <f>IF(N$8=0,0,N$8/AGR_fec!N$8)</f>
        <v>0.69085039713830199</v>
      </c>
      <c r="O47" s="211">
        <f>IF(O$8=0,0,O$8/AGR_fec!O$8)</f>
        <v>0.71633591064547142</v>
      </c>
      <c r="P47" s="211">
        <f>IF(P$8=0,0,P$8/AGR_fec!P$8)</f>
        <v>0.71633591064547142</v>
      </c>
      <c r="Q47" s="211">
        <f>IF(Q$8=0,0,Q$8/AGR_fec!Q$8)</f>
        <v>0.71633591064547142</v>
      </c>
    </row>
    <row r="48" spans="1:17" x14ac:dyDescent="0.25">
      <c r="A48" s="181" t="s">
        <v>159</v>
      </c>
      <c r="B48" s="210">
        <f>IF(B$9=0,0,B$9/AGR_fec!B$9)</f>
        <v>0.5798693499773383</v>
      </c>
      <c r="C48" s="210">
        <f>IF(C$9=0,0,C$9/AGR_fec!C$9)</f>
        <v>0.57991271632042174</v>
      </c>
      <c r="D48" s="210">
        <f>IF(D$9=0,0,D$9/AGR_fec!D$9)</f>
        <v>0.58008780197765064</v>
      </c>
      <c r="E48" s="210">
        <f>IF(E$9=0,0,E$9/AGR_fec!E$9)</f>
        <v>0.58476757279903968</v>
      </c>
      <c r="F48" s="210">
        <f>IF(F$9=0,0,F$9/AGR_fec!F$9)</f>
        <v>0.5901871426615668</v>
      </c>
      <c r="G48" s="210">
        <f>IF(G$9=0,0,G$9/AGR_fec!G$9)</f>
        <v>0.59599408736858184</v>
      </c>
      <c r="H48" s="210">
        <f>IF(H$9=0,0,H$9/AGR_fec!H$9)</f>
        <v>0.6299479264873501</v>
      </c>
      <c r="I48" s="210">
        <f>IF(I$9=0,0,I$9/AGR_fec!I$9)</f>
        <v>0.63985957020552597</v>
      </c>
      <c r="J48" s="210">
        <f>IF(J$9=0,0,J$9/AGR_fec!J$9)</f>
        <v>0.64853929630759644</v>
      </c>
      <c r="K48" s="210">
        <f>IF(K$9=0,0,K$9/AGR_fec!K$9)</f>
        <v>0.65916405333433548</v>
      </c>
      <c r="L48" s="210">
        <f>IF(L$9=0,0,L$9/AGR_fec!L$9)</f>
        <v>0.65053156706522652</v>
      </c>
      <c r="M48" s="210">
        <f>IF(M$9=0,0,M$9/AGR_fec!M$9)</f>
        <v>0.64994564210942007</v>
      </c>
      <c r="N48" s="210">
        <f>IF(N$9=0,0,N$9/AGR_fec!N$9)</f>
        <v>0.65598602584172616</v>
      </c>
      <c r="O48" s="210">
        <f>IF(O$9=0,0,O$9/AGR_fec!O$9)</f>
        <v>0.6824416622739975</v>
      </c>
      <c r="P48" s="210">
        <f>IF(P$9=0,0,P$9/AGR_fec!P$9)</f>
        <v>0.68262430925373019</v>
      </c>
      <c r="Q48" s="210">
        <f>IF(Q$9=0,0,Q$9/AGR_fec!Q$9)</f>
        <v>0.68483799944758295</v>
      </c>
    </row>
    <row r="49" spans="1:17" x14ac:dyDescent="0.25">
      <c r="A49" s="179" t="s">
        <v>158</v>
      </c>
      <c r="B49" s="209">
        <f>IF(B$16=0,0,B$16/AGR_fec!B$16)</f>
        <v>0.3294715713672442</v>
      </c>
      <c r="C49" s="209">
        <f>IF(C$16=0,0,C$16/AGR_fec!C$16)</f>
        <v>0.3294715713672442</v>
      </c>
      <c r="D49" s="209">
        <f>IF(D$16=0,0,D$16/AGR_fec!D$16)</f>
        <v>0.32947157136724409</v>
      </c>
      <c r="E49" s="209">
        <f>IF(E$16=0,0,E$16/AGR_fec!E$16)</f>
        <v>0.33223825394116041</v>
      </c>
      <c r="F49" s="209">
        <f>IF(F$16=0,0,F$16/AGR_fec!F$16)</f>
        <v>0.33515075442619574</v>
      </c>
      <c r="G49" s="209">
        <f>IF(G$16=0,0,G$16/AGR_fec!G$16)</f>
        <v>0.33515075442619569</v>
      </c>
      <c r="H49" s="209">
        <f>IF(H$16=0,0,H$16/AGR_fec!H$16)</f>
        <v>0.33772089618905088</v>
      </c>
      <c r="I49" s="209">
        <f>IF(I$16=0,0,I$16/AGR_fec!I$16)</f>
        <v>0.34067614160701087</v>
      </c>
      <c r="J49" s="209">
        <f>IF(J$16=0,0,J$16/AGR_fec!J$16)</f>
        <v>0.34393674667103585</v>
      </c>
      <c r="K49" s="209">
        <f>IF(K$16=0,0,K$16/AGR_fec!K$16)</f>
        <v>0.3476449478060325</v>
      </c>
      <c r="L49" s="209">
        <f>IF(L$16=0,0,L$16/AGR_fec!L$16)</f>
        <v>0.34764494780603272</v>
      </c>
      <c r="M49" s="209">
        <f>IF(M$16=0,0,M$16/AGR_fec!M$16)</f>
        <v>0.3476449478060325</v>
      </c>
      <c r="N49" s="209">
        <f>IF(N$16=0,0,N$16/AGR_fec!N$16)</f>
        <v>0.3519795716389803</v>
      </c>
      <c r="O49" s="209">
        <f>IF(O$16=0,0,O$16/AGR_fec!O$16)</f>
        <v>0.36496411961696595</v>
      </c>
      <c r="P49" s="209">
        <f>IF(P$16=0,0,P$16/AGR_fec!P$16)</f>
        <v>0.3649641196169659</v>
      </c>
      <c r="Q49" s="209">
        <f>IF(Q$16=0,0,Q$16/AGR_fec!Q$16)</f>
        <v>0.36496411961696595</v>
      </c>
    </row>
    <row r="50" spans="1:17" x14ac:dyDescent="0.25">
      <c r="A50" s="179" t="s">
        <v>157</v>
      </c>
      <c r="B50" s="209">
        <f>IF(B$17=0,0,B$17/AGR_fec!B$17)</f>
        <v>0.25921798194666884</v>
      </c>
      <c r="C50" s="209">
        <f>IF(C$17=0,0,C$17/AGR_fec!C$17)</f>
        <v>0.26031470721654698</v>
      </c>
      <c r="D50" s="209">
        <f>IF(D$17=0,0,D$17/AGR_fec!D$17)</f>
        <v>0.26095470518251107</v>
      </c>
      <c r="E50" s="209">
        <f>IF(E$17=0,0,E$17/AGR_fec!E$17)</f>
        <v>0.2609465200457789</v>
      </c>
      <c r="F50" s="209">
        <f>IF(F$17=0,0,F$17/AGR_fec!F$17)</f>
        <v>0.26246628715686804</v>
      </c>
      <c r="G50" s="209">
        <f>IF(G$17=0,0,G$17/AGR_fec!G$17)</f>
        <v>0.2652334196949368</v>
      </c>
      <c r="H50" s="209">
        <f>IF(H$17=0,0,H$17/AGR_fec!H$17)</f>
        <v>0.2742914177096748</v>
      </c>
      <c r="I50" s="209">
        <f>IF(I$17=0,0,I$17/AGR_fec!I$17)</f>
        <v>0.27740298945966702</v>
      </c>
      <c r="J50" s="209">
        <f>IF(J$17=0,0,J$17/AGR_fec!J$17)</f>
        <v>0.28339927274959598</v>
      </c>
      <c r="K50" s="209">
        <f>IF(K$17=0,0,K$17/AGR_fec!K$17)</f>
        <v>0.28332971112002531</v>
      </c>
      <c r="L50" s="209">
        <f>IF(L$17=0,0,L$17/AGR_fec!L$17)</f>
        <v>0.29307352404555581</v>
      </c>
      <c r="M50" s="209">
        <f>IF(M$17=0,0,M$17/AGR_fec!M$17)</f>
        <v>0.29519655240813902</v>
      </c>
      <c r="N50" s="209">
        <f>IF(N$17=0,0,N$17/AGR_fec!N$17)</f>
        <v>0.29758951937218331</v>
      </c>
      <c r="O50" s="209">
        <f>IF(O$17=0,0,O$17/AGR_fec!O$17)</f>
        <v>0.30962330026375284</v>
      </c>
      <c r="P50" s="209">
        <f>IF(P$17=0,0,P$17/AGR_fec!P$17)</f>
        <v>0.30953089142485146</v>
      </c>
      <c r="Q50" s="209">
        <f>IF(Q$17=0,0,Q$17/AGR_fec!Q$17)</f>
        <v>0.31175591893289206</v>
      </c>
    </row>
    <row r="51" spans="1:17" x14ac:dyDescent="0.25">
      <c r="A51" s="179" t="s">
        <v>156</v>
      </c>
      <c r="B51" s="209">
        <f>IF(B$25=0,0,B$25/AGR_fec!B$25)</f>
        <v>0.23063088054411862</v>
      </c>
      <c r="C51" s="209">
        <f>IF(C$25=0,0,C$25/AGR_fec!C$25)</f>
        <v>0.23063088054411876</v>
      </c>
      <c r="D51" s="209">
        <f>IF(D$25=0,0,D$25/AGR_fec!D$25)</f>
        <v>0.23063088054411868</v>
      </c>
      <c r="E51" s="209">
        <f>IF(E$25=0,0,E$25/AGR_fec!E$25)</f>
        <v>0.23256756490070976</v>
      </c>
      <c r="F51" s="209">
        <f>IF(F$25=0,0,F$25/AGR_fec!F$25)</f>
        <v>0.23460632214055699</v>
      </c>
      <c r="G51" s="209">
        <f>IF(G$25=0,0,G$25/AGR_fec!G$25)</f>
        <v>0.23460632214055702</v>
      </c>
      <c r="H51" s="209">
        <f>IF(H$25=0,0,H$25/AGR_fec!H$25)</f>
        <v>0.23640542746375892</v>
      </c>
      <c r="I51" s="209">
        <f>IF(I$25=0,0,I$25/AGR_fec!I$25)</f>
        <v>0.23847410625792537</v>
      </c>
      <c r="J51" s="209">
        <f>IF(J$25=0,0,J$25/AGR_fec!J$25)</f>
        <v>0.24075653752779808</v>
      </c>
      <c r="K51" s="209">
        <f>IF(K$25=0,0,K$25/AGR_fec!K$25)</f>
        <v>0.24335228710779971</v>
      </c>
      <c r="L51" s="209">
        <f>IF(L$25=0,0,L$25/AGR_fec!L$25)</f>
        <v>0.24335228710779966</v>
      </c>
      <c r="M51" s="209">
        <f>IF(M$25=0,0,M$25/AGR_fec!M$25)</f>
        <v>0.24335228710779974</v>
      </c>
      <c r="N51" s="209">
        <f>IF(N$25=0,0,N$25/AGR_fec!N$25)</f>
        <v>0.2463865340604931</v>
      </c>
      <c r="O51" s="209">
        <f>IF(O$25=0,0,O$25/AGR_fec!O$25)</f>
        <v>0.25547574840819265</v>
      </c>
      <c r="P51" s="209">
        <f>IF(P$25=0,0,P$25/AGR_fec!P$25)</f>
        <v>0.25547574840819259</v>
      </c>
      <c r="Q51" s="209">
        <f>IF(Q$25=0,0,Q$25/AGR_fec!Q$25)</f>
        <v>0.25547574840819265</v>
      </c>
    </row>
    <row r="52" spans="1:17" x14ac:dyDescent="0.25">
      <c r="A52" s="179" t="s">
        <v>155</v>
      </c>
      <c r="B52" s="209">
        <f>IF(B$26=0,0,B$26/AGR_fec!B$26)</f>
        <v>0.45267239423680067</v>
      </c>
      <c r="C52" s="209">
        <f>IF(C$26=0,0,C$26/AGR_fec!C$26)</f>
        <v>0.45267239423680089</v>
      </c>
      <c r="D52" s="209">
        <f>IF(D$26=0,0,D$26/AGR_fec!D$26)</f>
        <v>0.45267239423680078</v>
      </c>
      <c r="E52" s="209">
        <f>IF(E$26=0,0,E$26/AGR_fec!E$26)</f>
        <v>0.45647363517431427</v>
      </c>
      <c r="F52" s="209">
        <f>IF(F$26=0,0,F$26/AGR_fec!F$26)</f>
        <v>0.46047522038637223</v>
      </c>
      <c r="G52" s="209">
        <f>IF(G$26=0,0,G$26/AGR_fec!G$26)</f>
        <v>0.46047522038637223</v>
      </c>
      <c r="H52" s="209">
        <f>IF(H$26=0,0,H$26/AGR_fec!H$26)</f>
        <v>0.46400642710169387</v>
      </c>
      <c r="I52" s="209">
        <f>IF(I$26=0,0,I$26/AGR_fec!I$26)</f>
        <v>0.46806674105641205</v>
      </c>
      <c r="J52" s="209">
        <f>IF(J$26=0,0,J$26/AGR_fec!J$26)</f>
        <v>0.47254659919672992</v>
      </c>
      <c r="K52" s="209">
        <f>IF(K$26=0,0,K$26/AGR_fec!K$26)</f>
        <v>0.47764142506933738</v>
      </c>
      <c r="L52" s="209">
        <f>IF(L$26=0,0,L$26/AGR_fec!L$26)</f>
        <v>0.47764142506933788</v>
      </c>
      <c r="M52" s="209">
        <f>IF(M$26=0,0,M$26/AGR_fec!M$26)</f>
        <v>0.4776414250693376</v>
      </c>
      <c r="N52" s="209">
        <f>IF(N$26=0,0,N$26/AGR_fec!N$26)</f>
        <v>0.48359691476586492</v>
      </c>
      <c r="O52" s="209">
        <f>IF(O$26=0,0,O$26/AGR_fec!O$26)</f>
        <v>0.5014368346013941</v>
      </c>
      <c r="P52" s="209">
        <f>IF(P$26=0,0,P$26/AGR_fec!P$26)</f>
        <v>0.50143683460139399</v>
      </c>
      <c r="Q52" s="209">
        <f>IF(Q$26=0,0,Q$26/AGR_fec!Q$26)</f>
        <v>0.50143683460139432</v>
      </c>
    </row>
    <row r="53" spans="1:17" x14ac:dyDescent="0.25">
      <c r="A53" s="177" t="s">
        <v>45</v>
      </c>
      <c r="B53" s="208">
        <f>IF(B$27=0,0,B$27/AGR_fec!B$27)</f>
        <v>0.47741184971277928</v>
      </c>
      <c r="C53" s="208">
        <f>IF(C$27=0,0,C$27/AGR_fec!C$27)</f>
        <v>0.47741184971277945</v>
      </c>
      <c r="D53" s="208">
        <f>IF(D$27=0,0,D$27/AGR_fec!D$27)</f>
        <v>0.47741184971277922</v>
      </c>
      <c r="E53" s="208">
        <f>IF(E$27=0,0,E$27/AGR_fec!E$27)</f>
        <v>0.48142083610180308</v>
      </c>
      <c r="F53" s="208">
        <f>IF(F$27=0,0,F$27/AGR_fec!F$27)</f>
        <v>0.48564111598233994</v>
      </c>
      <c r="G53" s="208">
        <f>IF(G$27=0,0,G$27/AGR_fec!G$27)</f>
        <v>0.48564111598233983</v>
      </c>
      <c r="H53" s="208">
        <f>IF(H$27=0,0,H$27/AGR_fec!H$27)</f>
        <v>0.48936531023660235</v>
      </c>
      <c r="I53" s="208">
        <f>IF(I$27=0,0,I$27/AGR_fec!I$27)</f>
        <v>0.49364752850353433</v>
      </c>
      <c r="J53" s="208">
        <f>IF(J$27=0,0,J$27/AGR_fec!J$27)</f>
        <v>0.4983722198884063</v>
      </c>
      <c r="K53" s="208">
        <f>IF(K$27=0,0,K$27/AGR_fec!K$27)</f>
        <v>0.50374548822721665</v>
      </c>
      <c r="L53" s="208">
        <f>IF(L$27=0,0,L$27/AGR_fec!L$27)</f>
        <v>0.50374548822721665</v>
      </c>
      <c r="M53" s="208">
        <f>IF(M$27=0,0,M$27/AGR_fec!M$27)</f>
        <v>0.50374548822721688</v>
      </c>
      <c r="N53" s="208">
        <f>IF(N$27=0,0,N$27/AGR_fec!N$27)</f>
        <v>0.51002645739645036</v>
      </c>
      <c r="O53" s="208">
        <f>IF(O$27=0,0,O$27/AGR_fec!O$27)</f>
        <v>0.52884136468004372</v>
      </c>
      <c r="P53" s="208">
        <f>IF(P$27=0,0,P$27/AGR_fec!P$27)</f>
        <v>0.52884136468004384</v>
      </c>
      <c r="Q53" s="208">
        <f>IF(Q$27=0,0,Q$27/AGR_fec!Q$27)</f>
        <v>0.52884136468004395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2390.8883607485132</v>
      </c>
      <c r="C5" s="55">
        <f t="shared" ref="C5:Q5" si="0">SUM(C6:C9,C16:C17,C25:C27)</f>
        <v>2279.7769420306436</v>
      </c>
      <c r="D5" s="55">
        <f t="shared" si="0"/>
        <v>1901.8425546512281</v>
      </c>
      <c r="E5" s="55">
        <f t="shared" si="0"/>
        <v>2507.4350147368441</v>
      </c>
      <c r="F5" s="55">
        <f t="shared" si="0"/>
        <v>2635.0868019373202</v>
      </c>
      <c r="G5" s="55">
        <f t="shared" si="0"/>
        <v>2451.6656296547176</v>
      </c>
      <c r="H5" s="55">
        <f t="shared" si="0"/>
        <v>2395.134004592916</v>
      </c>
      <c r="I5" s="55">
        <f t="shared" si="0"/>
        <v>2140.7684118913076</v>
      </c>
      <c r="J5" s="55">
        <f t="shared" si="0"/>
        <v>2220.4935437393879</v>
      </c>
      <c r="K5" s="55">
        <f t="shared" si="0"/>
        <v>2503.3109821957437</v>
      </c>
      <c r="L5" s="55">
        <f t="shared" si="0"/>
        <v>1879.4666393568687</v>
      </c>
      <c r="M5" s="55">
        <f t="shared" si="0"/>
        <v>1663.6348392317275</v>
      </c>
      <c r="N5" s="55">
        <f t="shared" si="0"/>
        <v>1776.9713212719805</v>
      </c>
      <c r="O5" s="55">
        <f t="shared" si="0"/>
        <v>1922.7876283131982</v>
      </c>
      <c r="P5" s="55">
        <f t="shared" si="0"/>
        <v>1602.1747177554428</v>
      </c>
      <c r="Q5" s="55">
        <f t="shared" si="0"/>
        <v>1553.8492505725212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517.94078199429953</v>
      </c>
      <c r="C9" s="204">
        <f t="shared" ref="C9:Q9" si="1">SUM(C10:C15)</f>
        <v>495.30993009649632</v>
      </c>
      <c r="D9" s="204">
        <f t="shared" si="1"/>
        <v>409.19006160371663</v>
      </c>
      <c r="E9" s="204">
        <f t="shared" si="1"/>
        <v>538.53230450931915</v>
      </c>
      <c r="F9" s="204">
        <f t="shared" si="1"/>
        <v>559.37688008567659</v>
      </c>
      <c r="G9" s="204">
        <f t="shared" si="1"/>
        <v>517.14058448827041</v>
      </c>
      <c r="H9" s="204">
        <f t="shared" si="1"/>
        <v>480.33745360725391</v>
      </c>
      <c r="I9" s="204">
        <f t="shared" si="1"/>
        <v>433.53477555570879</v>
      </c>
      <c r="J9" s="204">
        <f t="shared" si="1"/>
        <v>453.07585281590997</v>
      </c>
      <c r="K9" s="204">
        <f t="shared" si="1"/>
        <v>497.06983165030556</v>
      </c>
      <c r="L9" s="204">
        <f t="shared" si="1"/>
        <v>389.95867212004782</v>
      </c>
      <c r="M9" s="204">
        <f t="shared" si="1"/>
        <v>345.95445921189463</v>
      </c>
      <c r="N9" s="204">
        <f t="shared" si="1"/>
        <v>372.39768280127782</v>
      </c>
      <c r="O9" s="204">
        <f t="shared" si="1"/>
        <v>400.78046691004118</v>
      </c>
      <c r="P9" s="204">
        <f t="shared" si="1"/>
        <v>332.56436273941728</v>
      </c>
      <c r="Q9" s="204">
        <f t="shared" si="1"/>
        <v>329.9307721146447</v>
      </c>
    </row>
    <row r="10" spans="1:17" x14ac:dyDescent="0.25">
      <c r="A10" s="202" t="s">
        <v>35</v>
      </c>
      <c r="B10" s="203">
        <v>517.94078199429953</v>
      </c>
      <c r="C10" s="203">
        <v>495.30993009649632</v>
      </c>
      <c r="D10" s="203">
        <v>409.19006160371663</v>
      </c>
      <c r="E10" s="203">
        <v>538.53230450931915</v>
      </c>
      <c r="F10" s="203">
        <v>559.37688008567659</v>
      </c>
      <c r="G10" s="203">
        <v>483.11082372555916</v>
      </c>
      <c r="H10" s="203">
        <v>307.98020573420979</v>
      </c>
      <c r="I10" s="203">
        <v>255.34099980888533</v>
      </c>
      <c r="J10" s="203">
        <v>269.77566127565007</v>
      </c>
      <c r="K10" s="203">
        <v>287.39160557930364</v>
      </c>
      <c r="L10" s="203">
        <v>226.40611457607727</v>
      </c>
      <c r="M10" s="203">
        <v>205.33379037208925</v>
      </c>
      <c r="N10" s="203">
        <v>221.50451976745009</v>
      </c>
      <c r="O10" s="203">
        <v>241.7248286838786</v>
      </c>
      <c r="P10" s="203">
        <v>202.96490574713002</v>
      </c>
      <c r="Q10" s="203">
        <v>200.46979788373426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34.029760762711248</v>
      </c>
      <c r="H11" s="201">
        <v>172.35724787304414</v>
      </c>
      <c r="I11" s="201">
        <v>178.19377574682346</v>
      </c>
      <c r="J11" s="201">
        <v>183.3001915402599</v>
      </c>
      <c r="K11" s="201">
        <v>209.67822607100189</v>
      </c>
      <c r="L11" s="201">
        <v>163.55255754397058</v>
      </c>
      <c r="M11" s="201">
        <v>140.62066883980538</v>
      </c>
      <c r="N11" s="201">
        <v>150.8931630338277</v>
      </c>
      <c r="O11" s="201">
        <v>159.05563822616259</v>
      </c>
      <c r="P11" s="201">
        <v>129.59945699228726</v>
      </c>
      <c r="Q11" s="201">
        <v>129.46097423091041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598.50879406444881</v>
      </c>
      <c r="C16" s="197">
        <v>608.5735494074496</v>
      </c>
      <c r="D16" s="197">
        <v>535.34681100014393</v>
      </c>
      <c r="E16" s="197">
        <v>618.66632583793444</v>
      </c>
      <c r="F16" s="197">
        <v>638.85548991438702</v>
      </c>
      <c r="G16" s="197">
        <v>642.70249926356166</v>
      </c>
      <c r="H16" s="197">
        <v>560.65788237026891</v>
      </c>
      <c r="I16" s="197">
        <v>462.10489556006877</v>
      </c>
      <c r="J16" s="197">
        <v>590.93459840394723</v>
      </c>
      <c r="K16" s="197">
        <v>456.9773418641808</v>
      </c>
      <c r="L16" s="197">
        <v>522.73276862591365</v>
      </c>
      <c r="M16" s="197">
        <v>452.02343562425364</v>
      </c>
      <c r="N16" s="197">
        <v>444.45360855689324</v>
      </c>
      <c r="O16" s="197">
        <v>484.86305556782776</v>
      </c>
      <c r="P16" s="197">
        <v>395.20654695699415</v>
      </c>
      <c r="Q16" s="197">
        <v>358.5845399940855</v>
      </c>
    </row>
    <row r="17" spans="1:17" x14ac:dyDescent="0.25">
      <c r="A17" s="198" t="s">
        <v>157</v>
      </c>
      <c r="B17" s="197">
        <f>SUM(B18:B24)</f>
        <v>1229.5506251349311</v>
      </c>
      <c r="C17" s="197">
        <f t="shared" ref="C17:Q17" si="2">SUM(C18:C24)</f>
        <v>1130.2504463211392</v>
      </c>
      <c r="D17" s="197">
        <f t="shared" si="2"/>
        <v>917.15467122235668</v>
      </c>
      <c r="E17" s="197">
        <f t="shared" si="2"/>
        <v>1303.8364099517451</v>
      </c>
      <c r="F17" s="197">
        <f t="shared" si="2"/>
        <v>1388.9402701936774</v>
      </c>
      <c r="G17" s="197">
        <f t="shared" si="2"/>
        <v>1243.6198584581182</v>
      </c>
      <c r="H17" s="197">
        <f t="shared" si="2"/>
        <v>1312.0893274376231</v>
      </c>
      <c r="I17" s="197">
        <f t="shared" si="2"/>
        <v>1210.4708736085252</v>
      </c>
      <c r="J17" s="197">
        <f t="shared" si="2"/>
        <v>1132.1629976392346</v>
      </c>
      <c r="K17" s="197">
        <f t="shared" si="2"/>
        <v>1514.9905080414442</v>
      </c>
      <c r="L17" s="197">
        <f t="shared" si="2"/>
        <v>927.57024096396367</v>
      </c>
      <c r="M17" s="197">
        <f t="shared" si="2"/>
        <v>831.75518672376029</v>
      </c>
      <c r="N17" s="197">
        <f t="shared" si="2"/>
        <v>926.78600927204252</v>
      </c>
      <c r="O17" s="197">
        <f t="shared" si="2"/>
        <v>1000.7793766677423</v>
      </c>
      <c r="P17" s="197">
        <f t="shared" si="2"/>
        <v>844.76331703725668</v>
      </c>
      <c r="Q17" s="197">
        <f t="shared" si="2"/>
        <v>838.44009796423472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71.196021870623994</v>
      </c>
      <c r="E18" s="199">
        <v>69.128990671967969</v>
      </c>
      <c r="F18" s="199">
        <v>199.44767104077604</v>
      </c>
      <c r="G18" s="199">
        <v>69.30591126727586</v>
      </c>
      <c r="H18" s="199">
        <v>69.181547195555979</v>
      </c>
      <c r="I18" s="199">
        <v>101.63094083989201</v>
      </c>
      <c r="J18" s="199">
        <v>131.16935334610795</v>
      </c>
      <c r="K18" s="199">
        <v>447.73272767077196</v>
      </c>
      <c r="L18" s="199">
        <v>49.534139510697869</v>
      </c>
      <c r="M18" s="199">
        <v>22.313883497386861</v>
      </c>
      <c r="N18" s="199">
        <v>26.246137883893589</v>
      </c>
      <c r="O18" s="199">
        <v>28.610715296857375</v>
      </c>
      <c r="P18" s="199">
        <v>36.36698329399097</v>
      </c>
      <c r="Q18" s="199">
        <v>36.360846642816519</v>
      </c>
    </row>
    <row r="19" spans="1:17" x14ac:dyDescent="0.25">
      <c r="A19" s="200" t="s">
        <v>36</v>
      </c>
      <c r="B19" s="199">
        <v>0</v>
      </c>
      <c r="C19" s="199">
        <v>2.9051068065120003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8.7078329489405295</v>
      </c>
      <c r="O19" s="199">
        <v>5.8053703687647262</v>
      </c>
      <c r="P19" s="199">
        <v>2.9025047475046168</v>
      </c>
      <c r="Q19" s="199">
        <v>2.9026033411274286</v>
      </c>
    </row>
    <row r="20" spans="1:17" x14ac:dyDescent="0.25">
      <c r="A20" s="200" t="s">
        <v>35</v>
      </c>
      <c r="B20" s="199">
        <v>334.93424954754005</v>
      </c>
      <c r="C20" s="199">
        <v>371.90737780911917</v>
      </c>
      <c r="D20" s="199">
        <v>353.67914407148857</v>
      </c>
      <c r="E20" s="199">
        <v>343.06720980973716</v>
      </c>
      <c r="F20" s="199">
        <v>350.99219304232543</v>
      </c>
      <c r="G20" s="199">
        <v>432.74023772501607</v>
      </c>
      <c r="H20" s="199">
        <v>490.95727664342326</v>
      </c>
      <c r="I20" s="199">
        <v>403.15847636421245</v>
      </c>
      <c r="J20" s="199">
        <v>572.30614144997469</v>
      </c>
      <c r="K20" s="199">
        <v>363.80110657715414</v>
      </c>
      <c r="L20" s="199">
        <v>518.48808071584983</v>
      </c>
      <c r="M20" s="199">
        <v>438.79960539247196</v>
      </c>
      <c r="N20" s="199">
        <v>411.84187242612268</v>
      </c>
      <c r="O20" s="199">
        <v>449.20502550027635</v>
      </c>
      <c r="P20" s="199">
        <v>360.20442366658654</v>
      </c>
      <c r="Q20" s="199">
        <v>310.51317160783748</v>
      </c>
    </row>
    <row r="21" spans="1:17" x14ac:dyDescent="0.25">
      <c r="A21" s="200" t="s">
        <v>167</v>
      </c>
      <c r="B21" s="199">
        <v>894.61637558739119</v>
      </c>
      <c r="C21" s="199">
        <v>755.43796170550809</v>
      </c>
      <c r="D21" s="199">
        <v>492.27950528024411</v>
      </c>
      <c r="E21" s="199">
        <v>891.64020947003996</v>
      </c>
      <c r="F21" s="199">
        <v>838.50040611057591</v>
      </c>
      <c r="G21" s="199">
        <v>733.3027997462334</v>
      </c>
      <c r="H21" s="199">
        <v>581.57631184528793</v>
      </c>
      <c r="I21" s="199">
        <v>494.95927595680809</v>
      </c>
      <c r="J21" s="199">
        <v>216.16602310954798</v>
      </c>
      <c r="K21" s="199">
        <v>362.16884937700792</v>
      </c>
      <c r="L21" s="199">
        <v>73.852822033022477</v>
      </c>
      <c r="M21" s="199">
        <v>76.951773492385371</v>
      </c>
      <c r="N21" s="199">
        <v>151.11558358045286</v>
      </c>
      <c r="O21" s="199">
        <v>144.93246128183415</v>
      </c>
      <c r="P21" s="199">
        <v>129.472014102706</v>
      </c>
      <c r="Q21" s="199">
        <v>110.92295025866358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8.2709097195927939</v>
      </c>
      <c r="H22" s="199">
        <v>170.37419175335592</v>
      </c>
      <c r="I22" s="199">
        <v>210.72218044761257</v>
      </c>
      <c r="J22" s="199">
        <v>212.52147973360402</v>
      </c>
      <c r="K22" s="199">
        <v>341.28782441651015</v>
      </c>
      <c r="L22" s="199">
        <v>285.69519870439359</v>
      </c>
      <c r="M22" s="199">
        <v>293.68992434151608</v>
      </c>
      <c r="N22" s="199">
        <v>328.87458243263285</v>
      </c>
      <c r="O22" s="199">
        <v>372.22580422000965</v>
      </c>
      <c r="P22" s="199">
        <v>315.81739122646854</v>
      </c>
      <c r="Q22" s="199">
        <v>377.74052611378977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44.888159554833656</v>
      </c>
      <c r="C25" s="197">
        <v>45.643016205558709</v>
      </c>
      <c r="D25" s="197">
        <v>40.151010825010793</v>
      </c>
      <c r="E25" s="197">
        <v>46.399974437845074</v>
      </c>
      <c r="F25" s="197">
        <v>47.914161743579044</v>
      </c>
      <c r="G25" s="197">
        <v>48.202687444767136</v>
      </c>
      <c r="H25" s="197">
        <v>42.049341177770145</v>
      </c>
      <c r="I25" s="197">
        <v>34.657867167005151</v>
      </c>
      <c r="J25" s="197">
        <v>44.32009488029604</v>
      </c>
      <c r="K25" s="197">
        <v>34.273300639813556</v>
      </c>
      <c r="L25" s="197">
        <v>39.204957646943555</v>
      </c>
      <c r="M25" s="197">
        <v>33.901757671819006</v>
      </c>
      <c r="N25" s="197">
        <v>33.334020641767005</v>
      </c>
      <c r="O25" s="197">
        <v>36.364729167587093</v>
      </c>
      <c r="P25" s="197">
        <v>29.640491021774565</v>
      </c>
      <c r="Q25" s="197">
        <v>26.893840499556404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1.0000000000000002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1.0000000000000002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0.21663110268860411</v>
      </c>
      <c r="C35" s="191">
        <f t="shared" si="7"/>
        <v>0.21726245272720132</v>
      </c>
      <c r="D35" s="191">
        <f t="shared" si="7"/>
        <v>0.21515454084407976</v>
      </c>
      <c r="E35" s="191">
        <f t="shared" si="7"/>
        <v>0.21477418212006513</v>
      </c>
      <c r="F35" s="191">
        <f t="shared" si="7"/>
        <v>0.21228024810204421</v>
      </c>
      <c r="G35" s="191">
        <f t="shared" si="7"/>
        <v>0.21093438608963261</v>
      </c>
      <c r="H35" s="191">
        <f t="shared" si="7"/>
        <v>0.20054721476383258</v>
      </c>
      <c r="I35" s="191">
        <f t="shared" si="7"/>
        <v>0.20251362695168565</v>
      </c>
      <c r="J35" s="191">
        <f t="shared" si="7"/>
        <v>0.20404285979274436</v>
      </c>
      <c r="K35" s="191">
        <f t="shared" si="7"/>
        <v>0.19856495464830654</v>
      </c>
      <c r="L35" s="191">
        <f t="shared" si="7"/>
        <v>0.2074836892308379</v>
      </c>
      <c r="M35" s="191">
        <f t="shared" si="7"/>
        <v>0.20795095837957905</v>
      </c>
      <c r="N35" s="191">
        <f t="shared" si="7"/>
        <v>0.20956876362794108</v>
      </c>
      <c r="O35" s="191">
        <f t="shared" si="7"/>
        <v>0.20843719868409671</v>
      </c>
      <c r="P35" s="191">
        <f t="shared" si="7"/>
        <v>0.20757059704781847</v>
      </c>
      <c r="Q35" s="191">
        <f t="shared" si="7"/>
        <v>0.21233126186023552</v>
      </c>
    </row>
    <row r="36" spans="1:17" x14ac:dyDescent="0.25">
      <c r="A36" s="179" t="s">
        <v>158</v>
      </c>
      <c r="B36" s="190">
        <f t="shared" ref="B36:Q36" si="8">IF(B$16=0,0,B$16/B$5)</f>
        <v>0.25032904249743981</v>
      </c>
      <c r="C36" s="190">
        <f t="shared" si="8"/>
        <v>0.26694433924109295</v>
      </c>
      <c r="D36" s="190">
        <f t="shared" si="8"/>
        <v>0.28148850160644301</v>
      </c>
      <c r="E36" s="190">
        <f t="shared" si="8"/>
        <v>0.24673274569505188</v>
      </c>
      <c r="F36" s="190">
        <f t="shared" si="8"/>
        <v>0.24244191479563384</v>
      </c>
      <c r="G36" s="190">
        <f t="shared" si="8"/>
        <v>0.26214932880307873</v>
      </c>
      <c r="H36" s="190">
        <f t="shared" si="8"/>
        <v>0.23408205189987272</v>
      </c>
      <c r="I36" s="190">
        <f t="shared" si="8"/>
        <v>0.21585935825342842</v>
      </c>
      <c r="J36" s="190">
        <f t="shared" si="8"/>
        <v>0.26612759135016123</v>
      </c>
      <c r="K36" s="190">
        <f t="shared" si="8"/>
        <v>0.18254916992508441</v>
      </c>
      <c r="L36" s="190">
        <f t="shared" si="8"/>
        <v>0.27812825068541075</v>
      </c>
      <c r="M36" s="190">
        <f t="shared" si="8"/>
        <v>0.27170832502702319</v>
      </c>
      <c r="N36" s="190">
        <f t="shared" si="8"/>
        <v>0.25011861656762541</v>
      </c>
      <c r="O36" s="190">
        <f t="shared" si="8"/>
        <v>0.25216672316182054</v>
      </c>
      <c r="P36" s="190">
        <f t="shared" si="8"/>
        <v>0.24666881993410583</v>
      </c>
      <c r="Q36" s="190">
        <f t="shared" si="8"/>
        <v>0.23077176879415026</v>
      </c>
    </row>
    <row r="37" spans="1:17" x14ac:dyDescent="0.25">
      <c r="A37" s="179" t="s">
        <v>157</v>
      </c>
      <c r="B37" s="190">
        <f t="shared" ref="B37:Q37" si="9">IF(B$17=0,0,B$17/B$5)</f>
        <v>0.51426517662664806</v>
      </c>
      <c r="C37" s="190">
        <f t="shared" si="9"/>
        <v>0.49577238258862388</v>
      </c>
      <c r="D37" s="190">
        <f t="shared" si="9"/>
        <v>0.482245319928994</v>
      </c>
      <c r="E37" s="190">
        <f t="shared" si="9"/>
        <v>0.51998811625775399</v>
      </c>
      <c r="F37" s="190">
        <f t="shared" si="9"/>
        <v>0.52709469349264937</v>
      </c>
      <c r="G37" s="190">
        <f t="shared" si="9"/>
        <v>0.50725508544705766</v>
      </c>
      <c r="H37" s="190">
        <f t="shared" si="9"/>
        <v>0.54781457944380429</v>
      </c>
      <c r="I37" s="190">
        <f t="shared" si="9"/>
        <v>0.56543756292587899</v>
      </c>
      <c r="J37" s="190">
        <f t="shared" si="9"/>
        <v>0.50986997950583235</v>
      </c>
      <c r="K37" s="190">
        <f t="shared" si="9"/>
        <v>0.60519468768222784</v>
      </c>
      <c r="L37" s="190">
        <f t="shared" si="9"/>
        <v>0.49352844128234558</v>
      </c>
      <c r="M37" s="190">
        <f t="shared" si="9"/>
        <v>0.49996259221637113</v>
      </c>
      <c r="N37" s="190">
        <f t="shared" si="9"/>
        <v>0.52155372356186158</v>
      </c>
      <c r="O37" s="190">
        <f t="shared" si="9"/>
        <v>0.52048357391694633</v>
      </c>
      <c r="P37" s="190">
        <f t="shared" si="9"/>
        <v>0.52726042152301766</v>
      </c>
      <c r="Q37" s="190">
        <f t="shared" si="9"/>
        <v>0.5395890866860531</v>
      </c>
    </row>
    <row r="38" spans="1:17" x14ac:dyDescent="0.25">
      <c r="A38" s="179" t="s">
        <v>156</v>
      </c>
      <c r="B38" s="190">
        <f t="shared" ref="B38:Q38" si="10">IF(B$25=0,0,B$25/B$5)</f>
        <v>1.8774678187307985E-2</v>
      </c>
      <c r="C38" s="190">
        <f t="shared" si="10"/>
        <v>2.0020825443081966E-2</v>
      </c>
      <c r="D38" s="190">
        <f t="shared" si="10"/>
        <v>2.1111637620483226E-2</v>
      </c>
      <c r="E38" s="190">
        <f t="shared" si="10"/>
        <v>1.8504955927128888E-2</v>
      </c>
      <c r="F38" s="190">
        <f t="shared" si="10"/>
        <v>1.8183143609672544E-2</v>
      </c>
      <c r="G38" s="190">
        <f t="shared" si="10"/>
        <v>1.9661199660230912E-2</v>
      </c>
      <c r="H38" s="190">
        <f t="shared" si="10"/>
        <v>1.7556153892490444E-2</v>
      </c>
      <c r="I38" s="190">
        <f t="shared" si="10"/>
        <v>1.6189451869007127E-2</v>
      </c>
      <c r="J38" s="190">
        <f t="shared" si="10"/>
        <v>1.9959569351262092E-2</v>
      </c>
      <c r="K38" s="190">
        <f t="shared" si="10"/>
        <v>1.369118774438133E-2</v>
      </c>
      <c r="L38" s="190">
        <f t="shared" si="10"/>
        <v>2.0859618801405824E-2</v>
      </c>
      <c r="M38" s="190">
        <f t="shared" si="10"/>
        <v>2.0378124377026727E-2</v>
      </c>
      <c r="N38" s="190">
        <f t="shared" si="10"/>
        <v>1.8758896242571915E-2</v>
      </c>
      <c r="O38" s="190">
        <f t="shared" si="10"/>
        <v>1.8912504237136547E-2</v>
      </c>
      <c r="P38" s="190">
        <f t="shared" si="10"/>
        <v>1.850016149505794E-2</v>
      </c>
      <c r="Q38" s="190">
        <f t="shared" si="10"/>
        <v>1.7307882659561263E-2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3.0536754911050985</v>
      </c>
      <c r="C44" s="213">
        <f>IF(C$5=0,0,C$5/AGR_fec!C$5)</f>
        <v>3.0378458579857908</v>
      </c>
      <c r="D44" s="213">
        <f>IF(D$5=0,0,D$5/AGR_fec!D$5)</f>
        <v>3.0395456443640301</v>
      </c>
      <c r="E44" s="213">
        <f>IF(E$5=0,0,E$5/AGR_fec!E$5)</f>
        <v>3.0754292453645999</v>
      </c>
      <c r="F44" s="213">
        <f>IF(F$5=0,0,F$5/AGR_fec!F$5)</f>
        <v>3.1045251186008174</v>
      </c>
      <c r="G44" s="213">
        <f>IF(G$5=0,0,G$5/AGR_fec!G$5)</f>
        <v>3.0107025373166261</v>
      </c>
      <c r="H44" s="213">
        <f>IF(H$5=0,0,H$5/AGR_fec!H$5)</f>
        <v>2.6953047892176514</v>
      </c>
      <c r="I44" s="213">
        <f>IF(I$5=0,0,I$5/AGR_fec!I$5)</f>
        <v>2.5582316840776587</v>
      </c>
      <c r="J44" s="213">
        <f>IF(J$5=0,0,J$5/AGR_fec!J$5)</f>
        <v>2.5276335508061321</v>
      </c>
      <c r="K44" s="213">
        <f>IF(K$5=0,0,K$5/AGR_fec!K$5)</f>
        <v>2.5399081375636783</v>
      </c>
      <c r="L44" s="213">
        <f>IF(L$5=0,0,L$5/AGR_fec!L$5)</f>
        <v>2.4379871224059673</v>
      </c>
      <c r="M44" s="213">
        <f>IF(M$5=0,0,M$5/AGR_fec!M$5)</f>
        <v>2.4310839660764323</v>
      </c>
      <c r="N44" s="213">
        <f>IF(N$5=0,0,N$5/AGR_fec!N$5)</f>
        <v>2.4225446707987022</v>
      </c>
      <c r="O44" s="213">
        <f>IF(O$5=0,0,O$5/AGR_fec!O$5)</f>
        <v>2.2527917297496418</v>
      </c>
      <c r="P44" s="213">
        <f>IF(P$5=0,0,P$5/AGR_fec!P$5)</f>
        <v>2.1755893879972246</v>
      </c>
      <c r="Q44" s="213">
        <f>IF(Q$5=0,0,Q$5/AGR_fec!Q$5)</f>
        <v>2.0932737108796284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3.0942289640270011</v>
      </c>
      <c r="C48" s="210">
        <f>IF(C$9=0,0,C$9/AGR_fec!C$9)</f>
        <v>3.0936215254840476</v>
      </c>
      <c r="D48" s="210">
        <f>IF(D$9=0,0,D$9/AGR_fec!D$9)</f>
        <v>3.0911690757509702</v>
      </c>
      <c r="E48" s="210">
        <f>IF(E$9=0,0,E$9/AGR_fec!E$9)</f>
        <v>3.0938279916905671</v>
      </c>
      <c r="F48" s="210">
        <f>IF(F$9=0,0,F$9/AGR_fec!F$9)</f>
        <v>3.0775293421303078</v>
      </c>
      <c r="G48" s="210">
        <f>IF(G$9=0,0,G$9/AGR_fec!G$9)</f>
        <v>3.0052900216979754</v>
      </c>
      <c r="H48" s="210">
        <f>IF(H$9=0,0,H$9/AGR_fec!H$9)</f>
        <v>2.5722025380475522</v>
      </c>
      <c r="I48" s="210">
        <f>IF(I$9=0,0,I$9/AGR_fec!I$9)</f>
        <v>2.5117451372057049</v>
      </c>
      <c r="J48" s="210">
        <f>IF(J$9=0,0,J$9/AGR_fec!J$9)</f>
        <v>2.4433486610657353</v>
      </c>
      <c r="K48" s="210">
        <f>IF(K$9=0,0,K$9/AGR_fec!K$9)</f>
        <v>2.316061316255221</v>
      </c>
      <c r="L48" s="210">
        <f>IF(L$9=0,0,L$9/AGR_fec!L$9)</f>
        <v>2.5145107634602324</v>
      </c>
      <c r="M48" s="210">
        <f>IF(M$9=0,0,M$9/AGR_fec!M$9)</f>
        <v>2.4916069554218763</v>
      </c>
      <c r="N48" s="210">
        <f>IF(N$9=0,0,N$9/AGR_fec!N$9)</f>
        <v>2.5369883151190114</v>
      </c>
      <c r="O48" s="210">
        <f>IF(O$9=0,0,O$9/AGR_fec!O$9)</f>
        <v>2.4700770788955744</v>
      </c>
      <c r="P48" s="210">
        <f>IF(P$9=0,0,P$9/AGR_fec!P$9)</f>
        <v>2.4419816514668509</v>
      </c>
      <c r="Q48" s="210">
        <f>IF(Q$9=0,0,Q$9/AGR_fec!Q$9)</f>
        <v>2.405321344073676</v>
      </c>
    </row>
    <row r="49" spans="1:17" x14ac:dyDescent="0.25">
      <c r="A49" s="179" t="s">
        <v>158</v>
      </c>
      <c r="B49" s="209">
        <f>IF(B$16=0,0,B$16/AGR_fec!B$16)</f>
        <v>3.102418800000001</v>
      </c>
      <c r="C49" s="209">
        <f>IF(C$16=0,0,C$16/AGR_fec!C$16)</f>
        <v>3.1024188000000001</v>
      </c>
      <c r="D49" s="209">
        <f>IF(D$16=0,0,D$16/AGR_fec!D$16)</f>
        <v>3.1024188000000006</v>
      </c>
      <c r="E49" s="209">
        <f>IF(E$16=0,0,E$16/AGR_fec!E$16)</f>
        <v>3.1024187999999997</v>
      </c>
      <c r="F49" s="209">
        <f>IF(F$16=0,0,F$16/AGR_fec!F$16)</f>
        <v>3.1024188000000001</v>
      </c>
      <c r="G49" s="209">
        <f>IF(G$16=0,0,G$16/AGR_fec!G$16)</f>
        <v>3.1021326727616541</v>
      </c>
      <c r="H49" s="209">
        <f>IF(H$16=0,0,H$16/AGR_fec!H$16)</f>
        <v>3.0975791982393699</v>
      </c>
      <c r="I49" s="209">
        <f>IF(I$16=0,0,I$16/AGR_fec!I$16)</f>
        <v>3.0768012836754961</v>
      </c>
      <c r="J49" s="209">
        <f>IF(J$16=0,0,J$16/AGR_fec!J$16)</f>
        <v>3.0817707655796176</v>
      </c>
      <c r="K49" s="209">
        <f>IF(K$16=0,0,K$16/AGR_fec!K$16)</f>
        <v>3.0561861187923993</v>
      </c>
      <c r="L49" s="209">
        <f>IF(L$16=0,0,L$16/AGR_fec!L$16)</f>
        <v>3.0546148549500973</v>
      </c>
      <c r="M49" s="209">
        <f>IF(M$16=0,0,M$16/AGR_fec!M$16)</f>
        <v>3.0799997370469367</v>
      </c>
      <c r="N49" s="209">
        <f>IF(N$16=0,0,N$16/AGR_fec!N$16)</f>
        <v>3.0834999467703463</v>
      </c>
      <c r="O49" s="209">
        <f>IF(O$16=0,0,O$16/AGR_fec!O$16)</f>
        <v>3.0905166244848146</v>
      </c>
      <c r="P49" s="209">
        <f>IF(P$16=0,0,P$16/AGR_fec!P$16)</f>
        <v>3.089673412682822</v>
      </c>
      <c r="Q49" s="209">
        <f>IF(Q$16=0,0,Q$16/AGR_fec!Q$16)</f>
        <v>3.0876176072125707</v>
      </c>
    </row>
    <row r="50" spans="1:17" x14ac:dyDescent="0.25">
      <c r="A50" s="179" t="s">
        <v>157</v>
      </c>
      <c r="B50" s="209">
        <f>IF(B$17=0,0,B$17/AGR_fec!B$17)</f>
        <v>3.1810180330912794</v>
      </c>
      <c r="C50" s="209">
        <f>IF(C$17=0,0,C$17/AGR_fec!C$17)</f>
        <v>3.1639078423511542</v>
      </c>
      <c r="D50" s="209">
        <f>IF(D$17=0,0,D$17/AGR_fec!D$17)</f>
        <v>3.2259434222075947</v>
      </c>
      <c r="E50" s="209">
        <f>IF(E$17=0,0,E$17/AGR_fec!E$17)</f>
        <v>3.2332627241382643</v>
      </c>
      <c r="F50" s="209">
        <f>IF(F$17=0,0,F$17/AGR_fec!F$17)</f>
        <v>3.2795626927243631</v>
      </c>
      <c r="G50" s="209">
        <f>IF(G$17=0,0,G$17/AGR_fec!G$17)</f>
        <v>3.2050908112699306</v>
      </c>
      <c r="H50" s="209">
        <f>IF(H$17=0,0,H$17/AGR_fec!H$17)</f>
        <v>3.0507809839461402</v>
      </c>
      <c r="I50" s="209">
        <f>IF(I$17=0,0,I$17/AGR_fec!I$17)</f>
        <v>2.9434698513590365</v>
      </c>
      <c r="J50" s="209">
        <f>IF(J$17=0,0,J$17/AGR_fec!J$17)</f>
        <v>2.8914488830336054</v>
      </c>
      <c r="K50" s="209">
        <f>IF(K$17=0,0,K$17/AGR_fec!K$17)</f>
        <v>2.9422761406710172</v>
      </c>
      <c r="L50" s="209">
        <f>IF(L$17=0,0,L$17/AGR_fec!L$17)</f>
        <v>2.6557274202319028</v>
      </c>
      <c r="M50" s="209">
        <f>IF(M$17=0,0,M$17/AGR_fec!M$17)</f>
        <v>2.5900446638148771</v>
      </c>
      <c r="N50" s="209">
        <f>IF(N$17=0,0,N$17/AGR_fec!N$17)</f>
        <v>2.5673114879173418</v>
      </c>
      <c r="O50" s="209">
        <f>IF(O$17=0,0,O$17/AGR_fec!O$17)</f>
        <v>2.5172957986922597</v>
      </c>
      <c r="P50" s="209">
        <f>IF(P$17=0,0,P$17/AGR_fec!P$17)</f>
        <v>2.4866588645116359</v>
      </c>
      <c r="Q50" s="209">
        <f>IF(Q$17=0,0,Q$17/AGR_fec!Q$17)</f>
        <v>2.4104703766158808</v>
      </c>
    </row>
    <row r="51" spans="1:17" x14ac:dyDescent="0.25">
      <c r="A51" s="179" t="s">
        <v>156</v>
      </c>
      <c r="B51" s="209">
        <f>IF(B$25=0,0,B$25/AGR_fec!B$25)</f>
        <v>3.1024187999999997</v>
      </c>
      <c r="C51" s="209">
        <f>IF(C$25=0,0,C$25/AGR_fec!C$25)</f>
        <v>3.1024188000000006</v>
      </c>
      <c r="D51" s="209">
        <f>IF(D$25=0,0,D$25/AGR_fec!D$25)</f>
        <v>3.1024187999999997</v>
      </c>
      <c r="E51" s="209">
        <f>IF(E$25=0,0,E$25/AGR_fec!E$25)</f>
        <v>3.102418800000001</v>
      </c>
      <c r="F51" s="209">
        <f>IF(F$25=0,0,F$25/AGR_fec!F$25)</f>
        <v>3.1024188000000001</v>
      </c>
      <c r="G51" s="209">
        <f>IF(G$25=0,0,G$25/AGR_fec!G$25)</f>
        <v>3.1021326727616554</v>
      </c>
      <c r="H51" s="209">
        <f>IF(H$25=0,0,H$25/AGR_fec!H$25)</f>
        <v>3.097579198239369</v>
      </c>
      <c r="I51" s="209">
        <f>IF(I$25=0,0,I$25/AGR_fec!I$25)</f>
        <v>3.0768012836754952</v>
      </c>
      <c r="J51" s="209">
        <f>IF(J$25=0,0,J$25/AGR_fec!J$25)</f>
        <v>3.0817707655796167</v>
      </c>
      <c r="K51" s="209">
        <f>IF(K$25=0,0,K$25/AGR_fec!K$25)</f>
        <v>3.0561861187924002</v>
      </c>
      <c r="L51" s="209">
        <f>IF(L$25=0,0,L$25/AGR_fec!L$25)</f>
        <v>3.0546148549500982</v>
      </c>
      <c r="M51" s="209">
        <f>IF(M$25=0,0,M$25/AGR_fec!M$25)</f>
        <v>3.0799997370469363</v>
      </c>
      <c r="N51" s="209">
        <f>IF(N$25=0,0,N$25/AGR_fec!N$25)</f>
        <v>3.0834999467703454</v>
      </c>
      <c r="O51" s="209">
        <f>IF(O$25=0,0,O$25/AGR_fec!O$25)</f>
        <v>3.090516624484815</v>
      </c>
      <c r="P51" s="209">
        <f>IF(P$25=0,0,P$25/AGR_fec!P$25)</f>
        <v>3.0896734126828229</v>
      </c>
      <c r="Q51" s="209">
        <f>IF(Q$25=0,0,Q$25/AGR_fec!Q$25)</f>
        <v>3.0876176072125698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333217.84772410593</v>
      </c>
      <c r="C3" s="98">
        <f t="shared" si="0"/>
        <v>337178.82593452779</v>
      </c>
      <c r="D3" s="98">
        <f t="shared" si="0"/>
        <v>353240.27813149052</v>
      </c>
      <c r="E3" s="98">
        <f t="shared" si="0"/>
        <v>357203.67006320891</v>
      </c>
      <c r="F3" s="98">
        <f t="shared" si="0"/>
        <v>366080.61303795048</v>
      </c>
      <c r="G3" s="98">
        <f t="shared" si="0"/>
        <v>372552.59701448359</v>
      </c>
      <c r="H3" s="98">
        <f t="shared" si="0"/>
        <v>380700.75505592534</v>
      </c>
      <c r="I3" s="98">
        <f t="shared" si="0"/>
        <v>389894.25871649774</v>
      </c>
      <c r="J3" s="98">
        <f t="shared" si="0"/>
        <v>395805.33333333331</v>
      </c>
      <c r="K3" s="98">
        <f t="shared" si="0"/>
        <v>393341.40089288179</v>
      </c>
      <c r="L3" s="98">
        <f t="shared" si="0"/>
        <v>401488.68262861954</v>
      </c>
      <c r="M3" s="98">
        <f t="shared" si="0"/>
        <v>407873.49112845754</v>
      </c>
      <c r="N3" s="98">
        <f t="shared" si="0"/>
        <v>410992.48090597964</v>
      </c>
      <c r="O3" s="98">
        <f t="shared" si="0"/>
        <v>413276.24552013824</v>
      </c>
      <c r="P3" s="98">
        <f t="shared" si="0"/>
        <v>416114.22213731636</v>
      </c>
      <c r="Q3" s="98">
        <f t="shared" si="0"/>
        <v>417507.09276150749</v>
      </c>
    </row>
    <row r="4" spans="1:17" ht="12.95" customHeight="1" x14ac:dyDescent="0.25">
      <c r="A4" s="90" t="s">
        <v>44</v>
      </c>
      <c r="B4" s="89">
        <f t="shared" ref="B4" si="1">SUM(B5:B14)</f>
        <v>333217.84772410593</v>
      </c>
      <c r="C4" s="89">
        <f t="shared" ref="C4:Q4" si="2">SUM(C5:C14)</f>
        <v>337178.82593452779</v>
      </c>
      <c r="D4" s="89">
        <f t="shared" si="2"/>
        <v>353240.27813149052</v>
      </c>
      <c r="E4" s="89">
        <f t="shared" si="2"/>
        <v>357203.67006320891</v>
      </c>
      <c r="F4" s="89">
        <f t="shared" si="2"/>
        <v>366080.61303795048</v>
      </c>
      <c r="G4" s="89">
        <f t="shared" si="2"/>
        <v>372552.59701448359</v>
      </c>
      <c r="H4" s="89">
        <f t="shared" si="2"/>
        <v>380700.75505592534</v>
      </c>
      <c r="I4" s="89">
        <f t="shared" si="2"/>
        <v>389894.25871649774</v>
      </c>
      <c r="J4" s="89">
        <f t="shared" si="2"/>
        <v>395805.33333333331</v>
      </c>
      <c r="K4" s="89">
        <f t="shared" si="2"/>
        <v>393341.40089288179</v>
      </c>
      <c r="L4" s="89">
        <f t="shared" si="2"/>
        <v>401488.68262861954</v>
      </c>
      <c r="M4" s="89">
        <f t="shared" si="2"/>
        <v>407873.49112845754</v>
      </c>
      <c r="N4" s="89">
        <f t="shared" si="2"/>
        <v>410992.48090597964</v>
      </c>
      <c r="O4" s="89">
        <f t="shared" si="2"/>
        <v>413276.24552013824</v>
      </c>
      <c r="P4" s="89">
        <f t="shared" si="2"/>
        <v>416114.22213731636</v>
      </c>
      <c r="Q4" s="89">
        <f t="shared" si="2"/>
        <v>417507.09276150749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101104.72014630702</v>
      </c>
      <c r="C7" s="87">
        <v>101474.01809988957</v>
      </c>
      <c r="D7" s="87">
        <v>142388.37656828371</v>
      </c>
      <c r="E7" s="87">
        <v>153830.07800339509</v>
      </c>
      <c r="F7" s="87">
        <v>154286.75840560734</v>
      </c>
      <c r="G7" s="87">
        <v>157145.15965198679</v>
      </c>
      <c r="H7" s="87">
        <v>130191.49996537424</v>
      </c>
      <c r="I7" s="87">
        <v>130154.56097685671</v>
      </c>
      <c r="J7" s="87">
        <v>123764.99535641893</v>
      </c>
      <c r="K7" s="87">
        <v>100715.65973500277</v>
      </c>
      <c r="L7" s="87">
        <v>103302.61933611009</v>
      </c>
      <c r="M7" s="87">
        <v>105983.90065278896</v>
      </c>
      <c r="N7" s="87">
        <v>102364.15452777369</v>
      </c>
      <c r="O7" s="87">
        <v>100474.67402141367</v>
      </c>
      <c r="P7" s="87">
        <v>97386.446619293201</v>
      </c>
      <c r="Q7" s="87">
        <v>102701.88627727657</v>
      </c>
    </row>
    <row r="8" spans="1:17" ht="12" customHeight="1" x14ac:dyDescent="0.25">
      <c r="A8" s="88" t="s">
        <v>101</v>
      </c>
      <c r="B8" s="87">
        <v>196.46244654393999</v>
      </c>
      <c r="C8" s="87">
        <v>211.1455620127048</v>
      </c>
      <c r="D8" s="87">
        <v>220.5033482680152</v>
      </c>
      <c r="E8" s="87">
        <v>223.94607276661614</v>
      </c>
      <c r="F8" s="87">
        <v>236.92602651401006</v>
      </c>
      <c r="G8" s="87">
        <v>253.78987340267233</v>
      </c>
      <c r="H8" s="87">
        <v>262.36556085616593</v>
      </c>
      <c r="I8" s="87">
        <v>264.74269858800756</v>
      </c>
      <c r="J8" s="87">
        <v>266.113233491122</v>
      </c>
      <c r="K8" s="87">
        <v>282.94657641180737</v>
      </c>
      <c r="L8" s="87">
        <v>296.93847976959108</v>
      </c>
      <c r="M8" s="87">
        <v>312.78915246120505</v>
      </c>
      <c r="N8" s="87">
        <v>341.88260038038305</v>
      </c>
      <c r="O8" s="87">
        <v>367.77108999878197</v>
      </c>
      <c r="P8" s="87">
        <v>389.00230330060236</v>
      </c>
      <c r="Q8" s="87">
        <v>413.74849958152515</v>
      </c>
    </row>
    <row r="9" spans="1:17" ht="12" customHeight="1" x14ac:dyDescent="0.25">
      <c r="A9" s="88" t="s">
        <v>106</v>
      </c>
      <c r="B9" s="87">
        <v>195393.61204393738</v>
      </c>
      <c r="C9" s="87">
        <v>196858.95978402725</v>
      </c>
      <c r="D9" s="87">
        <v>197991.38886655663</v>
      </c>
      <c r="E9" s="87">
        <v>195024.85311511037</v>
      </c>
      <c r="F9" s="87">
        <v>202528.16280397386</v>
      </c>
      <c r="G9" s="87">
        <v>204715.18846875703</v>
      </c>
      <c r="H9" s="87">
        <v>188536.71466722843</v>
      </c>
      <c r="I9" s="87">
        <v>181124.32144295558</v>
      </c>
      <c r="J9" s="87">
        <v>180041.30295776689</v>
      </c>
      <c r="K9" s="87">
        <v>189513.86453242227</v>
      </c>
      <c r="L9" s="87">
        <v>197890.03812540142</v>
      </c>
      <c r="M9" s="87">
        <v>193660.18103861806</v>
      </c>
      <c r="N9" s="87">
        <v>200416.11278600036</v>
      </c>
      <c r="O9" s="87">
        <v>209679.67220331013</v>
      </c>
      <c r="P9" s="87">
        <v>199730.94688744622</v>
      </c>
      <c r="Q9" s="87">
        <v>197096.37576589535</v>
      </c>
    </row>
    <row r="10" spans="1:17" ht="12" customHeight="1" x14ac:dyDescent="0.25">
      <c r="A10" s="88" t="s">
        <v>34</v>
      </c>
      <c r="B10" s="87">
        <v>0</v>
      </c>
      <c r="C10" s="87">
        <v>0</v>
      </c>
      <c r="D10" s="87">
        <v>0</v>
      </c>
      <c r="E10" s="87">
        <v>0</v>
      </c>
      <c r="F10" s="87">
        <v>451.88103689104685</v>
      </c>
      <c r="G10" s="87">
        <v>574.11173761273005</v>
      </c>
      <c r="H10" s="87">
        <v>578.34923772312231</v>
      </c>
      <c r="I10" s="87">
        <v>717.13347328236887</v>
      </c>
      <c r="J10" s="87">
        <v>226.66544832149845</v>
      </c>
      <c r="K10" s="87">
        <v>145.90379700267033</v>
      </c>
      <c r="L10" s="87">
        <v>344.08596162118056</v>
      </c>
      <c r="M10" s="87">
        <v>498.592838074648</v>
      </c>
      <c r="N10" s="87">
        <v>2074.541941565978</v>
      </c>
      <c r="O10" s="87">
        <v>2077.840466107984</v>
      </c>
      <c r="P10" s="87">
        <v>2319.729701735067</v>
      </c>
      <c r="Q10" s="87">
        <v>1962.4270434834871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7923.1455912810907</v>
      </c>
      <c r="C12" s="87">
        <v>7538.422745397037</v>
      </c>
      <c r="D12" s="87">
        <v>7530.5081619974972</v>
      </c>
      <c r="E12" s="87">
        <v>7508.887507082859</v>
      </c>
      <c r="F12" s="87">
        <v>7504.3499010203423</v>
      </c>
      <c r="G12" s="87">
        <v>6573.0169684919301</v>
      </c>
      <c r="H12" s="87">
        <v>7763.8876432259012</v>
      </c>
      <c r="I12" s="87">
        <v>9089.8085117469036</v>
      </c>
      <c r="J12" s="87">
        <v>9904.8713613899654</v>
      </c>
      <c r="K12" s="87">
        <v>9913.9241704908745</v>
      </c>
      <c r="L12" s="87">
        <v>10023.675372839229</v>
      </c>
      <c r="M12" s="87">
        <v>11104.612688306272</v>
      </c>
      <c r="N12" s="87">
        <v>9915.4512300693714</v>
      </c>
      <c r="O12" s="87">
        <v>9888.8501172505912</v>
      </c>
      <c r="P12" s="87">
        <v>9874.0928964636914</v>
      </c>
      <c r="Q12" s="87">
        <v>9929.2727825709699</v>
      </c>
    </row>
    <row r="13" spans="1:17" ht="12" customHeight="1" x14ac:dyDescent="0.25">
      <c r="A13" s="88" t="s">
        <v>105</v>
      </c>
      <c r="B13" s="87">
        <v>300.89684978308793</v>
      </c>
      <c r="C13" s="87">
        <v>462.36803726200884</v>
      </c>
      <c r="D13" s="87">
        <v>494.42179660968873</v>
      </c>
      <c r="E13" s="87">
        <v>522.51899068393561</v>
      </c>
      <c r="F13" s="87">
        <v>645.46418116772145</v>
      </c>
      <c r="G13" s="87">
        <v>1179.5259677911351</v>
      </c>
      <c r="H13" s="87">
        <v>8861.3466755152422</v>
      </c>
      <c r="I13" s="87">
        <v>12567.032867337135</v>
      </c>
      <c r="J13" s="87">
        <v>16135.794087499014</v>
      </c>
      <c r="K13" s="87">
        <v>19249.883979026421</v>
      </c>
      <c r="L13" s="87">
        <v>20287.808972088562</v>
      </c>
      <c r="M13" s="87">
        <v>23494.235172952471</v>
      </c>
      <c r="N13" s="87">
        <v>27065.814081589593</v>
      </c>
      <c r="O13" s="87">
        <v>31341.793418437628</v>
      </c>
      <c r="P13" s="87">
        <v>46164.523144153427</v>
      </c>
      <c r="Q13" s="87">
        <v>59615.589859208383</v>
      </c>
    </row>
    <row r="14" spans="1:17" ht="12" customHeight="1" x14ac:dyDescent="0.25">
      <c r="A14" s="51" t="s">
        <v>104</v>
      </c>
      <c r="B14" s="94">
        <v>28299.010646253468</v>
      </c>
      <c r="C14" s="94">
        <v>30633.911705939285</v>
      </c>
      <c r="D14" s="94">
        <v>4615.0793897750218</v>
      </c>
      <c r="E14" s="94">
        <v>93.386374170035012</v>
      </c>
      <c r="F14" s="94">
        <v>427.07068277614485</v>
      </c>
      <c r="G14" s="94">
        <v>2111.8043464412226</v>
      </c>
      <c r="H14" s="94">
        <v>44506.591306002294</v>
      </c>
      <c r="I14" s="94">
        <v>55976.65874573098</v>
      </c>
      <c r="J14" s="94">
        <v>65465.590888445833</v>
      </c>
      <c r="K14" s="94">
        <v>73519.218102524988</v>
      </c>
      <c r="L14" s="94">
        <v>69343.516380789471</v>
      </c>
      <c r="M14" s="94">
        <v>72819.179585255901</v>
      </c>
      <c r="N14" s="94">
        <v>68814.523738600285</v>
      </c>
      <c r="O14" s="94">
        <v>59445.644203619471</v>
      </c>
      <c r="P14" s="94">
        <v>60249.480584924146</v>
      </c>
      <c r="Q14" s="94">
        <v>45787.792533491236</v>
      </c>
    </row>
    <row r="15" spans="1:17" ht="12" hidden="1" customHeight="1" x14ac:dyDescent="0.25">
      <c r="A15" s="97" t="s">
        <v>103</v>
      </c>
      <c r="B15" s="96">
        <f t="shared" ref="B15" si="3">SUM(B5:B12)</f>
        <v>304617.94022806938</v>
      </c>
      <c r="C15" s="96">
        <f t="shared" ref="C15:Q15" si="4">SUM(C5:C12)</f>
        <v>306082.54619132652</v>
      </c>
      <c r="D15" s="96">
        <f t="shared" si="4"/>
        <v>348130.77694510581</v>
      </c>
      <c r="E15" s="96">
        <f t="shared" si="4"/>
        <v>356587.76469835493</v>
      </c>
      <c r="F15" s="96">
        <f t="shared" si="4"/>
        <v>365008.0781740066</v>
      </c>
      <c r="G15" s="96">
        <f t="shared" si="4"/>
        <v>369261.2667002512</v>
      </c>
      <c r="H15" s="96">
        <f t="shared" si="4"/>
        <v>327332.81707440782</v>
      </c>
      <c r="I15" s="96">
        <f t="shared" si="4"/>
        <v>321350.56710342964</v>
      </c>
      <c r="J15" s="96">
        <f t="shared" si="4"/>
        <v>314203.94835738844</v>
      </c>
      <c r="K15" s="96">
        <f t="shared" si="4"/>
        <v>300572.2988113304</v>
      </c>
      <c r="L15" s="96">
        <f t="shared" si="4"/>
        <v>311857.35727574152</v>
      </c>
      <c r="M15" s="96">
        <f t="shared" si="4"/>
        <v>311560.07637024915</v>
      </c>
      <c r="N15" s="96">
        <f t="shared" si="4"/>
        <v>315112.14308578981</v>
      </c>
      <c r="O15" s="96">
        <f t="shared" si="4"/>
        <v>322488.80789808114</v>
      </c>
      <c r="P15" s="96">
        <f t="shared" si="4"/>
        <v>309700.21840823878</v>
      </c>
      <c r="Q15" s="96">
        <f t="shared" si="4"/>
        <v>312103.71036880789</v>
      </c>
    </row>
    <row r="16" spans="1:17" ht="12.95" customHeight="1" x14ac:dyDescent="0.25">
      <c r="A16" s="90" t="s">
        <v>102</v>
      </c>
      <c r="B16" s="89">
        <f t="shared" ref="B16" si="5">SUM(B17:B18)</f>
        <v>19264.440304602824</v>
      </c>
      <c r="C16" s="89">
        <f t="shared" ref="C16:Q16" si="6">SUM(C17:C18)</f>
        <v>25867.600430465598</v>
      </c>
      <c r="D16" s="89">
        <f t="shared" si="6"/>
        <v>36522.662629008068</v>
      </c>
      <c r="E16" s="89">
        <f t="shared" si="6"/>
        <v>44266.732629922364</v>
      </c>
      <c r="F16" s="89">
        <f t="shared" si="6"/>
        <v>54782.519610942501</v>
      </c>
      <c r="G16" s="89">
        <f t="shared" si="6"/>
        <v>66990.117494519916</v>
      </c>
      <c r="H16" s="89">
        <f t="shared" si="6"/>
        <v>80588.427620733317</v>
      </c>
      <c r="I16" s="89">
        <f t="shared" si="6"/>
        <v>97501.127158789343</v>
      </c>
      <c r="J16" s="89">
        <f t="shared" si="6"/>
        <v>111125.23594808285</v>
      </c>
      <c r="K16" s="89">
        <f t="shared" si="6"/>
        <v>124731.61183486565</v>
      </c>
      <c r="L16" s="89">
        <f t="shared" si="6"/>
        <v>140187.58009076607</v>
      </c>
      <c r="M16" s="89">
        <f t="shared" si="6"/>
        <v>147068.54522626859</v>
      </c>
      <c r="N16" s="89">
        <f t="shared" si="6"/>
        <v>148624.65850254224</v>
      </c>
      <c r="O16" s="89">
        <f t="shared" si="6"/>
        <v>150221.53752439932</v>
      </c>
      <c r="P16" s="89">
        <f t="shared" si="6"/>
        <v>155841.10186983465</v>
      </c>
      <c r="Q16" s="89">
        <f t="shared" si="6"/>
        <v>162097.80773932129</v>
      </c>
    </row>
    <row r="17" spans="1:17" ht="12.95" customHeight="1" x14ac:dyDescent="0.25">
      <c r="A17" s="88" t="s">
        <v>101</v>
      </c>
      <c r="B17" s="95">
        <v>442.44030460282471</v>
      </c>
      <c r="C17" s="95">
        <v>479.60043046559247</v>
      </c>
      <c r="D17" s="95">
        <v>537.6626290080676</v>
      </c>
      <c r="E17" s="95">
        <v>563.73262992236175</v>
      </c>
      <c r="F17" s="95">
        <v>661.51961094248634</v>
      </c>
      <c r="G17" s="95">
        <v>779.11749451990806</v>
      </c>
      <c r="H17" s="95">
        <v>932.42762073329163</v>
      </c>
      <c r="I17" s="95">
        <v>957.12715878936274</v>
      </c>
      <c r="J17" s="95">
        <v>1163.2359480828663</v>
      </c>
      <c r="K17" s="95">
        <v>1305.6118348656105</v>
      </c>
      <c r="L17" s="95">
        <v>1381.5800907660789</v>
      </c>
      <c r="M17" s="95">
        <v>1475.545226268594</v>
      </c>
      <c r="N17" s="95">
        <v>1657.6585025422526</v>
      </c>
      <c r="O17" s="95">
        <v>1971.5375243992946</v>
      </c>
      <c r="P17" s="95">
        <v>2483.1018698345924</v>
      </c>
      <c r="Q17" s="95">
        <v>3297.8077393212989</v>
      </c>
    </row>
    <row r="18" spans="1:17" ht="12" customHeight="1" x14ac:dyDescent="0.25">
      <c r="A18" s="88" t="s">
        <v>100</v>
      </c>
      <c r="B18" s="95">
        <v>18822</v>
      </c>
      <c r="C18" s="95">
        <v>25388.000000000007</v>
      </c>
      <c r="D18" s="95">
        <v>35985</v>
      </c>
      <c r="E18" s="95">
        <v>43703</v>
      </c>
      <c r="F18" s="95">
        <v>54121.000000000015</v>
      </c>
      <c r="G18" s="95">
        <v>66211.000000000015</v>
      </c>
      <c r="H18" s="95">
        <v>79656.000000000029</v>
      </c>
      <c r="I18" s="95">
        <v>96543.999999999985</v>
      </c>
      <c r="J18" s="95">
        <v>109961.99999999999</v>
      </c>
      <c r="K18" s="95">
        <v>123426.00000000003</v>
      </c>
      <c r="L18" s="95">
        <v>138806</v>
      </c>
      <c r="M18" s="95">
        <v>145593</v>
      </c>
      <c r="N18" s="95">
        <v>146967</v>
      </c>
      <c r="O18" s="95">
        <v>148250.00000000003</v>
      </c>
      <c r="P18" s="95">
        <v>153358.00000000006</v>
      </c>
      <c r="Q18" s="95">
        <v>158800</v>
      </c>
    </row>
    <row r="19" spans="1:17" ht="12.95" customHeight="1" x14ac:dyDescent="0.25">
      <c r="A19" s="90" t="s">
        <v>47</v>
      </c>
      <c r="B19" s="89">
        <f t="shared" ref="B19" si="7">SUM(B20:B26)</f>
        <v>333217.84772410587</v>
      </c>
      <c r="C19" s="89">
        <f t="shared" ref="C19:Q19" si="8">SUM(C20:C26)</f>
        <v>337178.82593452791</v>
      </c>
      <c r="D19" s="89">
        <f t="shared" si="8"/>
        <v>353240.27813149057</v>
      </c>
      <c r="E19" s="89">
        <f t="shared" si="8"/>
        <v>357203.67006320891</v>
      </c>
      <c r="F19" s="89">
        <f t="shared" si="8"/>
        <v>366080.61303795048</v>
      </c>
      <c r="G19" s="89">
        <f t="shared" si="8"/>
        <v>372552.59701448347</v>
      </c>
      <c r="H19" s="89">
        <f t="shared" si="8"/>
        <v>380700.75505592534</v>
      </c>
      <c r="I19" s="89">
        <f t="shared" si="8"/>
        <v>389894.25871649763</v>
      </c>
      <c r="J19" s="89">
        <f t="shared" si="8"/>
        <v>395805.3333333332</v>
      </c>
      <c r="K19" s="89">
        <f t="shared" si="8"/>
        <v>393341.40089288168</v>
      </c>
      <c r="L19" s="89">
        <f t="shared" si="8"/>
        <v>401488.68262861943</v>
      </c>
      <c r="M19" s="89">
        <f t="shared" si="8"/>
        <v>407873.49112845742</v>
      </c>
      <c r="N19" s="89">
        <f t="shared" si="8"/>
        <v>410992.48090597952</v>
      </c>
      <c r="O19" s="89">
        <f t="shared" si="8"/>
        <v>413276.2455201383</v>
      </c>
      <c r="P19" s="89">
        <f t="shared" si="8"/>
        <v>416114.22213731636</v>
      </c>
      <c r="Q19" s="89">
        <f t="shared" si="8"/>
        <v>417507.09276150749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11166.428115014414</v>
      </c>
      <c r="C21" s="87">
        <v>11341.597836027649</v>
      </c>
      <c r="D21" s="87">
        <v>12494.22669336593</v>
      </c>
      <c r="E21" s="87">
        <v>13417.867298431547</v>
      </c>
      <c r="F21" s="87">
        <v>13801.851886082859</v>
      </c>
      <c r="G21" s="87">
        <v>13831.386458928908</v>
      </c>
      <c r="H21" s="87">
        <v>13912.897540250829</v>
      </c>
      <c r="I21" s="87">
        <v>14551.818730092586</v>
      </c>
      <c r="J21" s="87">
        <v>15318.434859975423</v>
      </c>
      <c r="K21" s="87">
        <v>16650.608611183379</v>
      </c>
      <c r="L21" s="87">
        <v>16718.689680612417</v>
      </c>
      <c r="M21" s="87">
        <v>16708.320936129105</v>
      </c>
      <c r="N21" s="87">
        <v>16609.004696600627</v>
      </c>
      <c r="O21" s="87">
        <v>15728.173409413728</v>
      </c>
      <c r="P21" s="87">
        <v>14772.269738479257</v>
      </c>
      <c r="Q21" s="87">
        <v>13825.631281305386</v>
      </c>
    </row>
    <row r="22" spans="1:17" ht="12" customHeight="1" x14ac:dyDescent="0.25">
      <c r="A22" s="88" t="s">
        <v>99</v>
      </c>
      <c r="B22" s="87">
        <v>99781.440532266846</v>
      </c>
      <c r="C22" s="87">
        <v>98507.995308791549</v>
      </c>
      <c r="D22" s="87">
        <v>97267.08185177797</v>
      </c>
      <c r="E22" s="87">
        <v>97172.759035642361</v>
      </c>
      <c r="F22" s="87">
        <v>97125.329885347441</v>
      </c>
      <c r="G22" s="87">
        <v>96949.141744231893</v>
      </c>
      <c r="H22" s="87">
        <v>94537.504436713614</v>
      </c>
      <c r="I22" s="87">
        <v>93505.006537812573</v>
      </c>
      <c r="J22" s="87">
        <v>93189.482430205258</v>
      </c>
      <c r="K22" s="87">
        <v>89055.047705062752</v>
      </c>
      <c r="L22" s="87">
        <v>86945.586852781082</v>
      </c>
      <c r="M22" s="87">
        <v>86234.090690978192</v>
      </c>
      <c r="N22" s="87">
        <v>83879.419070328906</v>
      </c>
      <c r="O22" s="87">
        <v>82280.019206312267</v>
      </c>
      <c r="P22" s="87">
        <v>81793.064704840464</v>
      </c>
      <c r="Q22" s="87">
        <v>81059.63463817224</v>
      </c>
    </row>
    <row r="23" spans="1:17" ht="12" customHeight="1" x14ac:dyDescent="0.25">
      <c r="A23" s="88" t="s">
        <v>98</v>
      </c>
      <c r="B23" s="87">
        <v>148101.82308591731</v>
      </c>
      <c r="C23" s="87">
        <v>150382.49235271887</v>
      </c>
      <c r="D23" s="87">
        <v>152340.65794827245</v>
      </c>
      <c r="E23" s="87">
        <v>154626.59719538421</v>
      </c>
      <c r="F23" s="87">
        <v>196680.41870640969</v>
      </c>
      <c r="G23" s="87">
        <v>198850.34880104469</v>
      </c>
      <c r="H23" s="87">
        <v>174748.80214659846</v>
      </c>
      <c r="I23" s="87">
        <v>172294.55665294541</v>
      </c>
      <c r="J23" s="87">
        <v>168892.07860395385</v>
      </c>
      <c r="K23" s="87">
        <v>168205.04313202674</v>
      </c>
      <c r="L23" s="87">
        <v>164933.24366543477</v>
      </c>
      <c r="M23" s="87">
        <v>167227.452064221</v>
      </c>
      <c r="N23" s="87">
        <v>168171.45046601925</v>
      </c>
      <c r="O23" s="87">
        <v>168678.02225884693</v>
      </c>
      <c r="P23" s="87">
        <v>169533.44271126646</v>
      </c>
      <c r="Q23" s="87">
        <v>169805.96908954592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7325.3764332850869</v>
      </c>
      <c r="C25" s="87">
        <v>7218.428423995193</v>
      </c>
      <c r="D25" s="87">
        <v>7067.1493385558251</v>
      </c>
      <c r="E25" s="87">
        <v>6494.6770849318882</v>
      </c>
      <c r="F25" s="87">
        <v>6481.5511383834764</v>
      </c>
      <c r="G25" s="87">
        <v>6171.9169662176646</v>
      </c>
      <c r="H25" s="87">
        <v>6256.309809458151</v>
      </c>
      <c r="I25" s="87">
        <v>8116.832769863151</v>
      </c>
      <c r="J25" s="87">
        <v>9256.0977701254014</v>
      </c>
      <c r="K25" s="87">
        <v>9365.6354959971759</v>
      </c>
      <c r="L25" s="87">
        <v>9540.6454916539151</v>
      </c>
      <c r="M25" s="87">
        <v>11042.627595433447</v>
      </c>
      <c r="N25" s="87">
        <v>8486.2014808339336</v>
      </c>
      <c r="O25" s="87">
        <v>8613.9363456782248</v>
      </c>
      <c r="P25" s="87">
        <v>9323.1105392803784</v>
      </c>
      <c r="Q25" s="87">
        <v>9394.6555363404877</v>
      </c>
    </row>
    <row r="26" spans="1:17" ht="12" customHeight="1" x14ac:dyDescent="0.25">
      <c r="A26" s="88" t="s">
        <v>30</v>
      </c>
      <c r="B26" s="94">
        <v>66842.779557622212</v>
      </c>
      <c r="C26" s="94">
        <v>69728.312012994662</v>
      </c>
      <c r="D26" s="94">
        <v>84071.162299518386</v>
      </c>
      <c r="E26" s="94">
        <v>85491.769448818901</v>
      </c>
      <c r="F26" s="94">
        <v>51991.461421727028</v>
      </c>
      <c r="G26" s="94">
        <v>56749.803044060325</v>
      </c>
      <c r="H26" s="94">
        <v>91245.241122904263</v>
      </c>
      <c r="I26" s="94">
        <v>101426.04402578391</v>
      </c>
      <c r="J26" s="94">
        <v>109149.2396690733</v>
      </c>
      <c r="K26" s="94">
        <v>110065.06594861163</v>
      </c>
      <c r="L26" s="94">
        <v>123350.51693813725</v>
      </c>
      <c r="M26" s="94">
        <v>126660.99984169564</v>
      </c>
      <c r="N26" s="94">
        <v>133846.40519219681</v>
      </c>
      <c r="O26" s="94">
        <v>137976.09429988713</v>
      </c>
      <c r="P26" s="94">
        <v>140692.3344434498</v>
      </c>
      <c r="Q26" s="94">
        <v>143421.2022161434</v>
      </c>
    </row>
    <row r="27" spans="1:17" ht="12" customHeight="1" x14ac:dyDescent="0.25">
      <c r="A27" s="93" t="s">
        <v>33</v>
      </c>
      <c r="B27" s="92">
        <v>1312.4384590908378</v>
      </c>
      <c r="C27" s="92">
        <v>1354.4554697536355</v>
      </c>
      <c r="D27" s="92">
        <v>1436.3552273892512</v>
      </c>
      <c r="E27" s="92">
        <v>1464.2165588462351</v>
      </c>
      <c r="F27" s="92">
        <v>1560.7124522019426</v>
      </c>
      <c r="G27" s="92">
        <v>1631.0081104756903</v>
      </c>
      <c r="H27" s="92">
        <v>1701.4391888389839</v>
      </c>
      <c r="I27" s="92">
        <v>2130.0880200251595</v>
      </c>
      <c r="J27" s="92">
        <v>3049.0224118888932</v>
      </c>
      <c r="K27" s="92">
        <v>3974.9835573550363</v>
      </c>
      <c r="L27" s="92">
        <v>4045.6453055021784</v>
      </c>
      <c r="M27" s="92">
        <v>4050.9500615729303</v>
      </c>
      <c r="N27" s="92">
        <v>4135.2770300852171</v>
      </c>
      <c r="O27" s="92">
        <v>4194.6844421886681</v>
      </c>
      <c r="P27" s="92">
        <v>4203.8481032225664</v>
      </c>
      <c r="Q27" s="92">
        <v>4256.3697275625509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333217.84772410593</v>
      </c>
      <c r="C29" s="89">
        <f t="shared" ref="C29:Q29" si="10">SUM(C30:C33)</f>
        <v>337178.82593452779</v>
      </c>
      <c r="D29" s="89">
        <f t="shared" si="10"/>
        <v>353240.27813149052</v>
      </c>
      <c r="E29" s="89">
        <f t="shared" si="10"/>
        <v>357203.67006320891</v>
      </c>
      <c r="F29" s="89">
        <f t="shared" si="10"/>
        <v>366080.61303795048</v>
      </c>
      <c r="G29" s="89">
        <f t="shared" si="10"/>
        <v>372552.59701448341</v>
      </c>
      <c r="H29" s="89">
        <f t="shared" si="10"/>
        <v>380700.7550559254</v>
      </c>
      <c r="I29" s="89">
        <f t="shared" si="10"/>
        <v>389894.25871649757</v>
      </c>
      <c r="J29" s="89">
        <f t="shared" si="10"/>
        <v>395805.33333333326</v>
      </c>
      <c r="K29" s="89">
        <f t="shared" si="10"/>
        <v>393341.40089288179</v>
      </c>
      <c r="L29" s="89">
        <f t="shared" si="10"/>
        <v>401488.68262861948</v>
      </c>
      <c r="M29" s="89">
        <f t="shared" si="10"/>
        <v>407873.49112845736</v>
      </c>
      <c r="N29" s="89">
        <f t="shared" si="10"/>
        <v>410992.48090597964</v>
      </c>
      <c r="O29" s="89">
        <f t="shared" si="10"/>
        <v>413276.24552013818</v>
      </c>
      <c r="P29" s="89">
        <f t="shared" si="10"/>
        <v>416114.22213731619</v>
      </c>
      <c r="Q29" s="89">
        <f t="shared" si="10"/>
        <v>417507.09276150732</v>
      </c>
    </row>
    <row r="30" spans="1:17" ht="12" customHeight="1" x14ac:dyDescent="0.25">
      <c r="A30" s="88" t="s">
        <v>66</v>
      </c>
      <c r="B30" s="87">
        <v>58111.496705234917</v>
      </c>
      <c r="C30" s="87">
        <v>57112.013514760052</v>
      </c>
      <c r="D30" s="87">
        <v>41730.404678269078</v>
      </c>
      <c r="E30" s="87">
        <v>31875.462976266041</v>
      </c>
      <c r="F30" s="87">
        <v>30972.633051382174</v>
      </c>
      <c r="G30" s="87">
        <v>26012.267019909585</v>
      </c>
      <c r="H30" s="87">
        <v>19178.57052220088</v>
      </c>
      <c r="I30" s="87">
        <v>22589.531428260707</v>
      </c>
      <c r="J30" s="87">
        <v>42107.782826068367</v>
      </c>
      <c r="K30" s="87">
        <v>51538.313615800471</v>
      </c>
      <c r="L30" s="87">
        <v>51769.62132557483</v>
      </c>
      <c r="M30" s="87">
        <v>42893.687696847999</v>
      </c>
      <c r="N30" s="87">
        <v>27511.527802879973</v>
      </c>
      <c r="O30" s="87">
        <v>26087.592139744964</v>
      </c>
      <c r="P30" s="87">
        <v>29765.993789168031</v>
      </c>
      <c r="Q30" s="87">
        <v>30374.181094640473</v>
      </c>
    </row>
    <row r="31" spans="1:17" ht="12" customHeight="1" x14ac:dyDescent="0.25">
      <c r="A31" s="88" t="s">
        <v>98</v>
      </c>
      <c r="B31" s="87">
        <v>181597.28055380087</v>
      </c>
      <c r="C31" s="87">
        <v>188702.77503857738</v>
      </c>
      <c r="D31" s="87">
        <v>191297.78006255909</v>
      </c>
      <c r="E31" s="87">
        <v>196382.69811092937</v>
      </c>
      <c r="F31" s="87">
        <v>200388.23427081489</v>
      </c>
      <c r="G31" s="87">
        <v>200808.43200257482</v>
      </c>
      <c r="H31" s="87">
        <v>199072.12332138338</v>
      </c>
      <c r="I31" s="87">
        <v>174765.0999273913</v>
      </c>
      <c r="J31" s="87">
        <v>169043.56554142191</v>
      </c>
      <c r="K31" s="87">
        <v>169265.14866741034</v>
      </c>
      <c r="L31" s="87">
        <v>176920.25783284209</v>
      </c>
      <c r="M31" s="87">
        <v>176431.35571154882</v>
      </c>
      <c r="N31" s="87">
        <v>181503.73404963524</v>
      </c>
      <c r="O31" s="87">
        <v>185321.84561857409</v>
      </c>
      <c r="P31" s="87">
        <v>182430.58215245185</v>
      </c>
      <c r="Q31" s="87">
        <v>181738.64253331727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500.79045415582806</v>
      </c>
      <c r="K32" s="87">
        <v>496.49515482300694</v>
      </c>
      <c r="L32" s="87">
        <v>493.79139336461833</v>
      </c>
      <c r="M32" s="87">
        <v>490.01632866050528</v>
      </c>
      <c r="N32" s="87">
        <v>487.4404455137261</v>
      </c>
      <c r="O32" s="87">
        <v>485.44682323793097</v>
      </c>
      <c r="P32" s="87">
        <v>482.69612276993058</v>
      </c>
      <c r="Q32" s="87">
        <v>479.22882337318805</v>
      </c>
    </row>
    <row r="33" spans="1:17" ht="12" customHeight="1" x14ac:dyDescent="0.25">
      <c r="A33" s="49" t="s">
        <v>30</v>
      </c>
      <c r="B33" s="86">
        <v>93509.070465070152</v>
      </c>
      <c r="C33" s="86">
        <v>91364.03738119037</v>
      </c>
      <c r="D33" s="86">
        <v>120212.09339066234</v>
      </c>
      <c r="E33" s="86">
        <v>128945.50897601349</v>
      </c>
      <c r="F33" s="86">
        <v>134719.74571575338</v>
      </c>
      <c r="G33" s="86">
        <v>145731.89799199902</v>
      </c>
      <c r="H33" s="86">
        <v>162450.06121234116</v>
      </c>
      <c r="I33" s="86">
        <v>192539.62736084557</v>
      </c>
      <c r="J33" s="86">
        <v>184153.19451168712</v>
      </c>
      <c r="K33" s="86">
        <v>172041.44345484802</v>
      </c>
      <c r="L33" s="86">
        <v>172305.01207683797</v>
      </c>
      <c r="M33" s="86">
        <v>188058.43139140002</v>
      </c>
      <c r="N33" s="86">
        <v>201489.77860795066</v>
      </c>
      <c r="O33" s="86">
        <v>201381.36093858123</v>
      </c>
      <c r="P33" s="86">
        <v>203434.95007292638</v>
      </c>
      <c r="Q33" s="86">
        <v>204915.04031017641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2781.7634410380178</v>
      </c>
      <c r="C3" s="106">
        <f t="shared" ref="C3:Q3" si="1">SUM(C4,C16,C19,C29)</f>
        <v>2937.8005597764941</v>
      </c>
      <c r="D3" s="106">
        <f t="shared" si="1"/>
        <v>3044.0766746946924</v>
      </c>
      <c r="E3" s="106">
        <f t="shared" si="1"/>
        <v>3238.7628356795631</v>
      </c>
      <c r="F3" s="106">
        <f t="shared" si="1"/>
        <v>3362.3032605408266</v>
      </c>
      <c r="G3" s="106">
        <f t="shared" si="1"/>
        <v>3333.948328671031</v>
      </c>
      <c r="H3" s="106">
        <f t="shared" si="1"/>
        <v>3426.5756445966308</v>
      </c>
      <c r="I3" s="106">
        <f t="shared" si="1"/>
        <v>2986.8905072096718</v>
      </c>
      <c r="J3" s="106">
        <f t="shared" si="1"/>
        <v>3764.0699203418826</v>
      </c>
      <c r="K3" s="106">
        <f t="shared" si="1"/>
        <v>3635.7417819280154</v>
      </c>
      <c r="L3" s="106">
        <f t="shared" si="1"/>
        <v>4041.0340719026649</v>
      </c>
      <c r="M3" s="106">
        <f t="shared" si="1"/>
        <v>3449.629364206246</v>
      </c>
      <c r="N3" s="106">
        <f t="shared" si="1"/>
        <v>3534.9999760515238</v>
      </c>
      <c r="O3" s="106">
        <f t="shared" si="1"/>
        <v>3896.9232726476312</v>
      </c>
      <c r="P3" s="106">
        <f t="shared" si="1"/>
        <v>3216.9091331575264</v>
      </c>
      <c r="Q3" s="106">
        <f t="shared" si="1"/>
        <v>3552.6903902671343</v>
      </c>
    </row>
    <row r="4" spans="1:17" ht="12.95" customHeight="1" x14ac:dyDescent="0.25">
      <c r="A4" s="90" t="s">
        <v>44</v>
      </c>
      <c r="B4" s="101">
        <f t="shared" ref="B4" si="2">SUM(B5:B15)</f>
        <v>2113.2162168591267</v>
      </c>
      <c r="C4" s="101">
        <f t="shared" ref="C4:Q4" si="3">SUM(C5:C15)</f>
        <v>2259.384021365021</v>
      </c>
      <c r="D4" s="101">
        <f t="shared" si="3"/>
        <v>2336.5565113891194</v>
      </c>
      <c r="E4" s="101">
        <f t="shared" si="3"/>
        <v>2523.3229612039199</v>
      </c>
      <c r="F4" s="101">
        <f t="shared" si="3"/>
        <v>2630.1829480330698</v>
      </c>
      <c r="G4" s="101">
        <f t="shared" si="3"/>
        <v>2586.4269920671804</v>
      </c>
      <c r="H4" s="101">
        <f t="shared" si="3"/>
        <v>2671.289680630101</v>
      </c>
      <c r="I4" s="101">
        <f t="shared" si="3"/>
        <v>2214.9861798589732</v>
      </c>
      <c r="J4" s="101">
        <f t="shared" si="3"/>
        <v>2973.0217787931679</v>
      </c>
      <c r="K4" s="101">
        <f t="shared" si="3"/>
        <v>2847.3348732409181</v>
      </c>
      <c r="L4" s="101">
        <f t="shared" si="3"/>
        <v>3220.1458513948478</v>
      </c>
      <c r="M4" s="101">
        <f t="shared" si="3"/>
        <v>2624.5808415343436</v>
      </c>
      <c r="N4" s="101">
        <f t="shared" si="3"/>
        <v>2703.2963341247182</v>
      </c>
      <c r="O4" s="101">
        <f t="shared" si="3"/>
        <v>3056.7718543625811</v>
      </c>
      <c r="P4" s="101">
        <f t="shared" si="3"/>
        <v>2363.7804527181606</v>
      </c>
      <c r="Q4" s="101">
        <f t="shared" si="3"/>
        <v>2689.1166707664552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677.60016340966695</v>
      </c>
      <c r="C7" s="100">
        <v>701.51028138724769</v>
      </c>
      <c r="D7" s="100">
        <v>971.32608245526762</v>
      </c>
      <c r="E7" s="100">
        <v>1134.3588748842208</v>
      </c>
      <c r="F7" s="100">
        <v>1124.0333414239781</v>
      </c>
      <c r="G7" s="100">
        <v>1122.1803924324706</v>
      </c>
      <c r="H7" s="100">
        <v>958.11131869699489</v>
      </c>
      <c r="I7" s="100">
        <v>794.06160689076773</v>
      </c>
      <c r="J7" s="100">
        <v>998.57869071806806</v>
      </c>
      <c r="K7" s="100">
        <v>791.20243878847475</v>
      </c>
      <c r="L7" s="100">
        <v>898.05929378623432</v>
      </c>
      <c r="M7" s="100">
        <v>742.6003387241891</v>
      </c>
      <c r="N7" s="100">
        <v>732.89497251785565</v>
      </c>
      <c r="O7" s="100">
        <v>812.14981299061026</v>
      </c>
      <c r="P7" s="100">
        <v>618.0656364051996</v>
      </c>
      <c r="Q7" s="100">
        <v>750.01122965433456</v>
      </c>
    </row>
    <row r="8" spans="1:17" ht="12" customHeight="1" x14ac:dyDescent="0.25">
      <c r="A8" s="88" t="s">
        <v>101</v>
      </c>
      <c r="B8" s="100">
        <v>0.81410783336978709</v>
      </c>
      <c r="C8" s="100">
        <v>0.92559459842165603</v>
      </c>
      <c r="D8" s="100">
        <v>0.93924826947317175</v>
      </c>
      <c r="E8" s="100">
        <v>1.0146729488627115</v>
      </c>
      <c r="F8" s="100">
        <v>1.0973286918343503</v>
      </c>
      <c r="G8" s="100">
        <v>1.1316461741726465</v>
      </c>
      <c r="H8" s="100">
        <v>1.2149644208872583</v>
      </c>
      <c r="I8" s="100">
        <v>1.0000886277138599</v>
      </c>
      <c r="J8" s="100">
        <v>1.3406815694681324</v>
      </c>
      <c r="K8" s="100">
        <v>1.3879370260228503</v>
      </c>
      <c r="L8" s="100">
        <v>1.6118879980498817</v>
      </c>
      <c r="M8" s="100">
        <v>1.3699946520629545</v>
      </c>
      <c r="N8" s="100">
        <v>1.5310686804332503</v>
      </c>
      <c r="O8" s="100">
        <v>1.8584403823044127</v>
      </c>
      <c r="P8" s="100">
        <v>1.5403958489681189</v>
      </c>
      <c r="Q8" s="100">
        <v>1.8797888785863677</v>
      </c>
    </row>
    <row r="9" spans="1:17" ht="12" customHeight="1" x14ac:dyDescent="0.25">
      <c r="A9" s="88" t="s">
        <v>106</v>
      </c>
      <c r="B9" s="100">
        <v>1207.5146594040887</v>
      </c>
      <c r="C9" s="100">
        <v>1304.1858507379022</v>
      </c>
      <c r="D9" s="100">
        <v>1263.8278576594396</v>
      </c>
      <c r="E9" s="100">
        <v>1310.6640495773761</v>
      </c>
      <c r="F9" s="100">
        <v>1367.7828645458949</v>
      </c>
      <c r="G9" s="100">
        <v>1368.2077356832317</v>
      </c>
      <c r="H9" s="100">
        <v>1315.8078927639112</v>
      </c>
      <c r="I9" s="100">
        <v>1019.4213311037279</v>
      </c>
      <c r="J9" s="100">
        <v>1359.6882707356253</v>
      </c>
      <c r="K9" s="100">
        <v>1393.5236469165397</v>
      </c>
      <c r="L9" s="100">
        <v>1610.2761100518326</v>
      </c>
      <c r="M9" s="100">
        <v>1252.9457110891267</v>
      </c>
      <c r="N9" s="100">
        <v>1366.0679978073126</v>
      </c>
      <c r="O9" s="100">
        <v>1598.1587599468437</v>
      </c>
      <c r="P9" s="100">
        <v>1179.5104084275918</v>
      </c>
      <c r="Q9" s="100">
        <v>1354.609526154547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4.09701</v>
      </c>
      <c r="G10" s="100">
        <v>5.1829637587739956</v>
      </c>
      <c r="H10" s="100">
        <v>5.1039699999999995</v>
      </c>
      <c r="I10" s="100">
        <v>5.3001499999999986</v>
      </c>
      <c r="J10" s="100">
        <v>2.2341799999999998</v>
      </c>
      <c r="K10" s="100">
        <v>1.4002499999999996</v>
      </c>
      <c r="L10" s="100">
        <v>3.6543404408647215</v>
      </c>
      <c r="M10" s="100">
        <v>4.2514456231817146</v>
      </c>
      <c r="N10" s="100">
        <v>18.807219899341757</v>
      </c>
      <c r="O10" s="100">
        <v>19.345494063854762</v>
      </c>
      <c r="P10" s="100">
        <v>17.62643814687015</v>
      </c>
      <c r="Q10" s="100">
        <v>17.076731151565749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42.025219605346756</v>
      </c>
      <c r="C12" s="100">
        <v>41.962256600585874</v>
      </c>
      <c r="D12" s="100">
        <v>41.385293197671217</v>
      </c>
      <c r="E12" s="100">
        <v>40.938211177102367</v>
      </c>
      <c r="F12" s="100">
        <v>96.954332066520223</v>
      </c>
      <c r="G12" s="100">
        <v>37.515530619717559</v>
      </c>
      <c r="H12" s="100">
        <v>46.019929010823667</v>
      </c>
      <c r="I12" s="100">
        <v>43.952056606468162</v>
      </c>
      <c r="J12" s="100">
        <v>63.873097305934749</v>
      </c>
      <c r="K12" s="100">
        <v>62.247351895883149</v>
      </c>
      <c r="L12" s="100">
        <v>69.647469786424793</v>
      </c>
      <c r="M12" s="100">
        <v>79.102000318922265</v>
      </c>
      <c r="N12" s="100">
        <v>39.724409018694423</v>
      </c>
      <c r="O12" s="100">
        <v>59.441921389723952</v>
      </c>
      <c r="P12" s="100">
        <v>60.839912541994316</v>
      </c>
      <c r="Q12" s="100">
        <v>58.779353726172751</v>
      </c>
    </row>
    <row r="13" spans="1:17" ht="12" customHeight="1" x14ac:dyDescent="0.25">
      <c r="A13" s="88" t="s">
        <v>105</v>
      </c>
      <c r="B13" s="100">
        <v>1.017838195631692</v>
      </c>
      <c r="C13" s="100">
        <v>1.6545806516434935</v>
      </c>
      <c r="D13" s="100">
        <v>1.7184105841978956</v>
      </c>
      <c r="E13" s="100">
        <v>1.9313534408773505</v>
      </c>
      <c r="F13" s="100">
        <v>2.4371614788063267</v>
      </c>
      <c r="G13" s="100">
        <v>4.2903740706257008</v>
      </c>
      <c r="H13" s="100">
        <v>33.502839671161802</v>
      </c>
      <c r="I13" s="100">
        <v>38.762902667281374</v>
      </c>
      <c r="J13" s="100">
        <v>66.377528024472653</v>
      </c>
      <c r="K13" s="100">
        <v>77.10439146509151</v>
      </c>
      <c r="L13" s="100">
        <v>89.924068833725869</v>
      </c>
      <c r="M13" s="100">
        <v>82.617973373325768</v>
      </c>
      <c r="N13" s="100">
        <v>95.001814637435274</v>
      </c>
      <c r="O13" s="100">
        <v>120.97929026772474</v>
      </c>
      <c r="P13" s="100">
        <v>132.86396762994903</v>
      </c>
      <c r="Q13" s="100">
        <v>188.6398270357474</v>
      </c>
    </row>
    <row r="14" spans="1:17" ht="12" customHeight="1" x14ac:dyDescent="0.25">
      <c r="A14" s="51" t="s">
        <v>104</v>
      </c>
      <c r="B14" s="22">
        <v>158.70452468064798</v>
      </c>
      <c r="C14" s="22">
        <v>181.74377569184432</v>
      </c>
      <c r="D14" s="22">
        <v>26.592885257459852</v>
      </c>
      <c r="E14" s="22">
        <v>0.57226890026480315</v>
      </c>
      <c r="F14" s="22">
        <v>2.67343032759331</v>
      </c>
      <c r="G14" s="22">
        <v>12.734980519601114</v>
      </c>
      <c r="H14" s="22">
        <v>278.97364572719539</v>
      </c>
      <c r="I14" s="22">
        <v>286.25129785139899</v>
      </c>
      <c r="J14" s="22">
        <v>446.47873252141517</v>
      </c>
      <c r="K14" s="22">
        <v>488.21242722475421</v>
      </c>
      <c r="L14" s="22">
        <v>509.56972339111326</v>
      </c>
      <c r="M14" s="22">
        <v>431.84380305938606</v>
      </c>
      <c r="N14" s="22">
        <v>417.86863238050984</v>
      </c>
      <c r="O14" s="22">
        <v>408.60700373992449</v>
      </c>
      <c r="P14" s="22">
        <v>326.14641304250767</v>
      </c>
      <c r="Q14" s="22">
        <v>286.27613708578627</v>
      </c>
    </row>
    <row r="15" spans="1:17" ht="12" customHeight="1" x14ac:dyDescent="0.25">
      <c r="A15" s="105" t="s">
        <v>108</v>
      </c>
      <c r="B15" s="104">
        <v>25.539703730374629</v>
      </c>
      <c r="C15" s="104">
        <v>27.401681697375775</v>
      </c>
      <c r="D15" s="104">
        <v>30.766733965610218</v>
      </c>
      <c r="E15" s="104">
        <v>33.843530275215755</v>
      </c>
      <c r="F15" s="104">
        <v>31.107479498442615</v>
      </c>
      <c r="G15" s="104">
        <v>35.183368808587325</v>
      </c>
      <c r="H15" s="104">
        <v>32.555120339126553</v>
      </c>
      <c r="I15" s="104">
        <v>26.236746111614952</v>
      </c>
      <c r="J15" s="104">
        <v>34.450597918184059</v>
      </c>
      <c r="K15" s="104">
        <v>32.256429924151711</v>
      </c>
      <c r="L15" s="104">
        <v>37.402957106602507</v>
      </c>
      <c r="M15" s="104">
        <v>29.849574694148963</v>
      </c>
      <c r="N15" s="104">
        <v>31.400219183134666</v>
      </c>
      <c r="O15" s="104">
        <v>36.231131581594582</v>
      </c>
      <c r="P15" s="104">
        <v>27.187280675079808</v>
      </c>
      <c r="Q15" s="104">
        <v>31.84407707971565</v>
      </c>
    </row>
    <row r="16" spans="1:17" ht="12.95" customHeight="1" x14ac:dyDescent="0.25">
      <c r="A16" s="90" t="s">
        <v>102</v>
      </c>
      <c r="B16" s="101">
        <f t="shared" ref="B16" si="4">SUM(B17:B18)</f>
        <v>12.543382511520965</v>
      </c>
      <c r="C16" s="101">
        <f t="shared" ref="C16:Q16" si="5">SUM(C17:C18)</f>
        <v>16.210522914473003</v>
      </c>
      <c r="D16" s="101">
        <f t="shared" si="5"/>
        <v>22.196932886444795</v>
      </c>
      <c r="E16" s="101">
        <f t="shared" si="5"/>
        <v>26.4778823738604</v>
      </c>
      <c r="F16" s="101">
        <f t="shared" si="5"/>
        <v>32.414091655726423</v>
      </c>
      <c r="G16" s="101">
        <f t="shared" si="5"/>
        <v>39.244893031966178</v>
      </c>
      <c r="H16" s="101">
        <f t="shared" si="5"/>
        <v>46.772853067282689</v>
      </c>
      <c r="I16" s="101">
        <f t="shared" si="5"/>
        <v>56.226258668507889</v>
      </c>
      <c r="J16" s="101">
        <f t="shared" si="5"/>
        <v>63.390513076030842</v>
      </c>
      <c r="K16" s="101">
        <f t="shared" si="5"/>
        <v>70.601991594967615</v>
      </c>
      <c r="L16" s="101">
        <f t="shared" si="5"/>
        <v>78.913639031871313</v>
      </c>
      <c r="M16" s="101">
        <f t="shared" si="5"/>
        <v>80.138191834625545</v>
      </c>
      <c r="N16" s="101">
        <f t="shared" si="5"/>
        <v>79.565977578562723</v>
      </c>
      <c r="O16" s="101">
        <f t="shared" si="5"/>
        <v>79.229545699077065</v>
      </c>
      <c r="P16" s="101">
        <f t="shared" si="5"/>
        <v>80.524052293257228</v>
      </c>
      <c r="Q16" s="101">
        <f t="shared" si="5"/>
        <v>80.269413000578098</v>
      </c>
    </row>
    <row r="17" spans="1:17" ht="12.95" customHeight="1" x14ac:dyDescent="0.25">
      <c r="A17" s="88" t="s">
        <v>101</v>
      </c>
      <c r="B17" s="103">
        <v>2.0487020571643703E-2</v>
      </c>
      <c r="C17" s="103">
        <v>2.8362501854897592E-2</v>
      </c>
      <c r="D17" s="103">
        <v>4.1557639331910236E-2</v>
      </c>
      <c r="E17" s="103">
        <v>5.1398821849601505E-2</v>
      </c>
      <c r="F17" s="103">
        <v>7.2042638009890261E-2</v>
      </c>
      <c r="G17" s="103">
        <v>0.10093919321377903</v>
      </c>
      <c r="H17" s="103">
        <v>0.14088046086056097</v>
      </c>
      <c r="I17" s="103">
        <v>0.16974107009954958</v>
      </c>
      <c r="J17" s="103">
        <v>0.22907989152274108</v>
      </c>
      <c r="K17" s="103">
        <v>0.28813754667842034</v>
      </c>
      <c r="L17" s="103">
        <v>0.33387286658931975</v>
      </c>
      <c r="M17" s="103">
        <v>0.36448281654870895</v>
      </c>
      <c r="N17" s="103">
        <v>0.41616232644107409</v>
      </c>
      <c r="O17" s="103">
        <v>0.50764324782963732</v>
      </c>
      <c r="P17" s="103">
        <v>0.67071871226869251</v>
      </c>
      <c r="Q17" s="103">
        <v>0.91932185738219707</v>
      </c>
    </row>
    <row r="18" spans="1:17" ht="12" customHeight="1" x14ac:dyDescent="0.25">
      <c r="A18" s="88" t="s">
        <v>100</v>
      </c>
      <c r="B18" s="103">
        <v>12.522895490949322</v>
      </c>
      <c r="C18" s="103">
        <v>16.182160412618106</v>
      </c>
      <c r="D18" s="103">
        <v>22.155375247112886</v>
      </c>
      <c r="E18" s="103">
        <v>26.426483552010797</v>
      </c>
      <c r="F18" s="103">
        <v>32.342049017716533</v>
      </c>
      <c r="G18" s="103">
        <v>39.143953838752402</v>
      </c>
      <c r="H18" s="103">
        <v>46.631972606422131</v>
      </c>
      <c r="I18" s="103">
        <v>56.056517598408341</v>
      </c>
      <c r="J18" s="103">
        <v>63.161433184508098</v>
      </c>
      <c r="K18" s="103">
        <v>70.313854048289201</v>
      </c>
      <c r="L18" s="103">
        <v>78.579766165281995</v>
      </c>
      <c r="M18" s="103">
        <v>79.773709018076829</v>
      </c>
      <c r="N18" s="103">
        <v>79.149815252121655</v>
      </c>
      <c r="O18" s="103">
        <v>78.721902451247431</v>
      </c>
      <c r="P18" s="103">
        <v>79.853333580988533</v>
      </c>
      <c r="Q18" s="103">
        <v>79.350091143195897</v>
      </c>
    </row>
    <row r="19" spans="1:17" ht="12.95" customHeight="1" x14ac:dyDescent="0.25">
      <c r="A19" s="90" t="s">
        <v>47</v>
      </c>
      <c r="B19" s="101">
        <f t="shared" ref="B19" si="6">SUM(B20:B27)</f>
        <v>336.85096648831183</v>
      </c>
      <c r="C19" s="101">
        <f t="shared" ref="C19:Q19" si="7">SUM(C20:C27)</f>
        <v>339.55964713484286</v>
      </c>
      <c r="D19" s="101">
        <f t="shared" si="7"/>
        <v>353.90173253297888</v>
      </c>
      <c r="E19" s="101">
        <f t="shared" si="7"/>
        <v>357.57104631170478</v>
      </c>
      <c r="F19" s="101">
        <f t="shared" si="7"/>
        <v>360.3058085622539</v>
      </c>
      <c r="G19" s="101">
        <f t="shared" si="7"/>
        <v>366.55424093468747</v>
      </c>
      <c r="H19" s="101">
        <f t="shared" si="7"/>
        <v>366.71741640134655</v>
      </c>
      <c r="I19" s="101">
        <f t="shared" si="7"/>
        <v>369.26139714479132</v>
      </c>
      <c r="J19" s="101">
        <f t="shared" si="7"/>
        <v>373.19728593509325</v>
      </c>
      <c r="K19" s="101">
        <f t="shared" si="7"/>
        <v>363.57426861122104</v>
      </c>
      <c r="L19" s="101">
        <f t="shared" si="7"/>
        <v>371.54160985313234</v>
      </c>
      <c r="M19" s="101">
        <f t="shared" si="7"/>
        <v>378.84993310209256</v>
      </c>
      <c r="N19" s="101">
        <f t="shared" si="7"/>
        <v>386.13668768009398</v>
      </c>
      <c r="O19" s="101">
        <f t="shared" si="7"/>
        <v>391.50771935672708</v>
      </c>
      <c r="P19" s="101">
        <f t="shared" si="7"/>
        <v>395.99003262135989</v>
      </c>
      <c r="Q19" s="101">
        <f t="shared" si="7"/>
        <v>402.0137093526306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11.967224367079506</v>
      </c>
      <c r="C21" s="100">
        <v>12.140980368920889</v>
      </c>
      <c r="D21" s="100">
        <v>13.39730204504351</v>
      </c>
      <c r="E21" s="100">
        <v>14.380823850039508</v>
      </c>
      <c r="F21" s="100">
        <v>14.265294143413533</v>
      </c>
      <c r="G21" s="100">
        <v>14.323218320113826</v>
      </c>
      <c r="H21" s="100">
        <v>14.35557500935605</v>
      </c>
      <c r="I21" s="100">
        <v>14.839135073733981</v>
      </c>
      <c r="J21" s="100">
        <v>15.6021914759986</v>
      </c>
      <c r="K21" s="100">
        <v>16.611636434684939</v>
      </c>
      <c r="L21" s="100">
        <v>16.830068762766611</v>
      </c>
      <c r="M21" s="100">
        <v>16.907032520034065</v>
      </c>
      <c r="N21" s="100">
        <v>17.050052394927967</v>
      </c>
      <c r="O21" s="100">
        <v>16.325450652241368</v>
      </c>
      <c r="P21" s="100">
        <v>15.377377852823324</v>
      </c>
      <c r="Q21" s="100">
        <v>14.507613340155782</v>
      </c>
    </row>
    <row r="22" spans="1:17" ht="12" customHeight="1" x14ac:dyDescent="0.25">
      <c r="A22" s="88" t="s">
        <v>99</v>
      </c>
      <c r="B22" s="100">
        <v>109.99257895937406</v>
      </c>
      <c r="C22" s="100">
        <v>108.46395861275228</v>
      </c>
      <c r="D22" s="100">
        <v>107.27741754473259</v>
      </c>
      <c r="E22" s="100">
        <v>106.24023511577983</v>
      </c>
      <c r="F22" s="100">
        <v>104.31792857602179</v>
      </c>
      <c r="G22" s="100">
        <v>104.11715799052297</v>
      </c>
      <c r="H22" s="100">
        <v>100.33249130300511</v>
      </c>
      <c r="I22" s="100">
        <v>98.075523109231966</v>
      </c>
      <c r="J22" s="100">
        <v>97.627589281931776</v>
      </c>
      <c r="K22" s="100">
        <v>91.385081211525062</v>
      </c>
      <c r="L22" s="100">
        <v>90.025523016467872</v>
      </c>
      <c r="M22" s="100">
        <v>89.753137571985619</v>
      </c>
      <c r="N22" s="100">
        <v>88.547310944572402</v>
      </c>
      <c r="O22" s="100">
        <v>87.793526629209069</v>
      </c>
      <c r="P22" s="100">
        <v>87.48259547827243</v>
      </c>
      <c r="Q22" s="100">
        <v>87.334240887785271</v>
      </c>
    </row>
    <row r="23" spans="1:17" ht="12" customHeight="1" x14ac:dyDescent="0.25">
      <c r="A23" s="88" t="s">
        <v>98</v>
      </c>
      <c r="B23" s="100">
        <v>152.37397479979961</v>
      </c>
      <c r="C23" s="100">
        <v>154.54253248308643</v>
      </c>
      <c r="D23" s="100">
        <v>156.81768100006198</v>
      </c>
      <c r="E23" s="100">
        <v>159.09469776731598</v>
      </c>
      <c r="F23" s="100">
        <v>195.15322192442707</v>
      </c>
      <c r="G23" s="100">
        <v>197.68443956583366</v>
      </c>
      <c r="H23" s="100">
        <v>173.09656371456123</v>
      </c>
      <c r="I23" s="100">
        <v>168.66854626362326</v>
      </c>
      <c r="J23" s="100">
        <v>165.13978812558801</v>
      </c>
      <c r="K23" s="100">
        <v>161.098891020026</v>
      </c>
      <c r="L23" s="100">
        <v>159.39073993097651</v>
      </c>
      <c r="M23" s="100">
        <v>162.44949208362013</v>
      </c>
      <c r="N23" s="100">
        <v>165.69687218610304</v>
      </c>
      <c r="O23" s="100">
        <v>168.02889151916688</v>
      </c>
      <c r="P23" s="100">
        <v>169.34770714640007</v>
      </c>
      <c r="Q23" s="100">
        <v>170.99631161011376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5.9351390946420448</v>
      </c>
      <c r="C25" s="100">
        <v>5.8417633994141251</v>
      </c>
      <c r="D25" s="100">
        <v>5.7289368023287848</v>
      </c>
      <c r="E25" s="100">
        <v>5.2623488228976374</v>
      </c>
      <c r="F25" s="100">
        <v>5.0645879334797916</v>
      </c>
      <c r="G25" s="100">
        <v>4.8318869625961254</v>
      </c>
      <c r="H25" s="100">
        <v>4.8802609891763424</v>
      </c>
      <c r="I25" s="100">
        <v>6.257483393531821</v>
      </c>
      <c r="J25" s="100">
        <v>7.1272326940652393</v>
      </c>
      <c r="K25" s="100">
        <v>7.0638481041168655</v>
      </c>
      <c r="L25" s="100">
        <v>7.2607788281428149</v>
      </c>
      <c r="M25" s="100">
        <v>10.130934226751728</v>
      </c>
      <c r="N25" s="100">
        <v>5.0353307608970939</v>
      </c>
      <c r="O25" s="100">
        <v>6.7659695528103594</v>
      </c>
      <c r="P25" s="100">
        <v>7.3506501238153241</v>
      </c>
      <c r="Q25" s="100">
        <v>7.4766122609452994</v>
      </c>
    </row>
    <row r="26" spans="1:17" ht="12" customHeight="1" x14ac:dyDescent="0.25">
      <c r="A26" s="88" t="s">
        <v>30</v>
      </c>
      <c r="B26" s="22">
        <v>56.032703061047648</v>
      </c>
      <c r="C26" s="22">
        <v>58.384712270669127</v>
      </c>
      <c r="D26" s="22">
        <v>70.480395140811993</v>
      </c>
      <c r="E26" s="22">
        <v>72.292940755671779</v>
      </c>
      <c r="F26" s="22">
        <v>41.19322598491172</v>
      </c>
      <c r="G26" s="22">
        <v>45.287040010818977</v>
      </c>
      <c r="H26" s="22">
        <v>73.652515385247796</v>
      </c>
      <c r="I26" s="22">
        <v>80.920589304670315</v>
      </c>
      <c r="J26" s="22">
        <v>86.978654357509654</v>
      </c>
      <c r="K26" s="22">
        <v>85.914541840868182</v>
      </c>
      <c r="L26" s="22">
        <v>97.150769497256817</v>
      </c>
      <c r="M26" s="22">
        <v>98.53453315522772</v>
      </c>
      <c r="N26" s="22">
        <v>108.99460527704208</v>
      </c>
      <c r="O26" s="22">
        <v>111.82960391040396</v>
      </c>
      <c r="P26" s="22">
        <v>115.61962848730118</v>
      </c>
      <c r="Q26" s="22">
        <v>120.83910150083888</v>
      </c>
    </row>
    <row r="27" spans="1:17" ht="12" customHeight="1" x14ac:dyDescent="0.25">
      <c r="A27" s="93" t="s">
        <v>33</v>
      </c>
      <c r="B27" s="102">
        <v>0.54934620636897313</v>
      </c>
      <c r="C27" s="102">
        <v>0.1857</v>
      </c>
      <c r="D27" s="102">
        <v>0.2</v>
      </c>
      <c r="E27" s="102">
        <v>0.29999999999999993</v>
      </c>
      <c r="F27" s="102">
        <v>0.31154999999999988</v>
      </c>
      <c r="G27" s="102">
        <v>0.31049808480187929</v>
      </c>
      <c r="H27" s="102">
        <v>0.40000999999999992</v>
      </c>
      <c r="I27" s="102">
        <v>0.50012000000000001</v>
      </c>
      <c r="J27" s="102">
        <v>0.72182999999999975</v>
      </c>
      <c r="K27" s="102">
        <v>1.5002699999999998</v>
      </c>
      <c r="L27" s="102">
        <v>0.88372981752174007</v>
      </c>
      <c r="M27" s="102">
        <v>1.0748035444732851</v>
      </c>
      <c r="N27" s="102">
        <v>0.81251611655140432</v>
      </c>
      <c r="O27" s="102">
        <v>0.7642770928954441</v>
      </c>
      <c r="P27" s="102">
        <v>0.81207353274751659</v>
      </c>
      <c r="Q27" s="102">
        <v>0.85982975279166973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319.15287517905819</v>
      </c>
      <c r="C29" s="101">
        <f t="shared" ref="C29:Q29" si="9">SUM(C30:C33)</f>
        <v>322.64636836215698</v>
      </c>
      <c r="D29" s="101">
        <f t="shared" si="9"/>
        <v>331.42149788614972</v>
      </c>
      <c r="E29" s="101">
        <f t="shared" si="9"/>
        <v>331.39094579007826</v>
      </c>
      <c r="F29" s="101">
        <f t="shared" si="9"/>
        <v>339.40041228977691</v>
      </c>
      <c r="G29" s="101">
        <f t="shared" si="9"/>
        <v>341.72220263719697</v>
      </c>
      <c r="H29" s="101">
        <f t="shared" si="9"/>
        <v>341.79569449790051</v>
      </c>
      <c r="I29" s="101">
        <f t="shared" si="9"/>
        <v>346.41667153739945</v>
      </c>
      <c r="J29" s="101">
        <f t="shared" si="9"/>
        <v>354.46034253759098</v>
      </c>
      <c r="K29" s="101">
        <f t="shared" si="9"/>
        <v>354.2306484809082</v>
      </c>
      <c r="L29" s="101">
        <f t="shared" si="9"/>
        <v>370.4329716228134</v>
      </c>
      <c r="M29" s="101">
        <f t="shared" si="9"/>
        <v>366.06039773518432</v>
      </c>
      <c r="N29" s="101">
        <f t="shared" si="9"/>
        <v>366.00097666814901</v>
      </c>
      <c r="O29" s="101">
        <f t="shared" si="9"/>
        <v>369.41415322924604</v>
      </c>
      <c r="P29" s="101">
        <f t="shared" si="9"/>
        <v>376.61459552474844</v>
      </c>
      <c r="Q29" s="101">
        <f t="shared" si="9"/>
        <v>381.29059714747075</v>
      </c>
    </row>
    <row r="30" spans="1:17" ht="12" customHeight="1" x14ac:dyDescent="0.25">
      <c r="A30" s="88" t="s">
        <v>66</v>
      </c>
      <c r="B30" s="100">
        <v>63.842736466625681</v>
      </c>
      <c r="C30" s="100">
        <v>62.541169631079107</v>
      </c>
      <c r="D30" s="100">
        <v>45.901247954956474</v>
      </c>
      <c r="E30" s="100">
        <v>32.840196149960498</v>
      </c>
      <c r="F30" s="100">
        <v>34.035855856586466</v>
      </c>
      <c r="G30" s="100">
        <v>28.525658375567804</v>
      </c>
      <c r="H30" s="100">
        <v>20.832774990643944</v>
      </c>
      <c r="I30" s="100">
        <v>24.760054926266012</v>
      </c>
      <c r="J30" s="100">
        <v>45.897478524001379</v>
      </c>
      <c r="K30" s="100">
        <v>55.904983565315057</v>
      </c>
      <c r="L30" s="100">
        <v>83.150855719229341</v>
      </c>
      <c r="M30" s="100">
        <v>46.816889877424813</v>
      </c>
      <c r="N30" s="100">
        <v>30.193844720762822</v>
      </c>
      <c r="O30" s="100">
        <v>28.720893076713985</v>
      </c>
      <c r="P30" s="100">
        <v>36.261155727394005</v>
      </c>
      <c r="Q30" s="100">
        <v>33.834851783273812</v>
      </c>
    </row>
    <row r="31" spans="1:17" ht="12" customHeight="1" x14ac:dyDescent="0.25">
      <c r="A31" s="88" t="s">
        <v>98</v>
      </c>
      <c r="B31" s="100">
        <v>185.25677088277851</v>
      </c>
      <c r="C31" s="100">
        <v>191.88106967873486</v>
      </c>
      <c r="D31" s="100">
        <v>195.38766543169345</v>
      </c>
      <c r="E31" s="100">
        <v>200.45165088459598</v>
      </c>
      <c r="F31" s="100">
        <v>204.47776219983385</v>
      </c>
      <c r="G31" s="100">
        <v>204.48183553472094</v>
      </c>
      <c r="H31" s="100">
        <v>200.79673863977965</v>
      </c>
      <c r="I31" s="100">
        <v>177.874792934835</v>
      </c>
      <c r="J31" s="100">
        <v>171.09621967779523</v>
      </c>
      <c r="K31" s="100">
        <v>170.49167749073305</v>
      </c>
      <c r="L31" s="100">
        <v>177.93861456159743</v>
      </c>
      <c r="M31" s="100">
        <v>178.81325509444824</v>
      </c>
      <c r="N31" s="100">
        <v>184.95962577999796</v>
      </c>
      <c r="O31" s="100">
        <v>189.42873875255006</v>
      </c>
      <c r="P31" s="100">
        <v>187.42589197656542</v>
      </c>
      <c r="Q31" s="100">
        <v>187.92186287473368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0.70961999999999992</v>
      </c>
      <c r="K32" s="100">
        <v>0.70012999999999992</v>
      </c>
      <c r="L32" s="100">
        <v>0.69528713382873386</v>
      </c>
      <c r="M32" s="100">
        <v>0.69528449953967086</v>
      </c>
      <c r="N32" s="100">
        <v>0.6956403540349303</v>
      </c>
      <c r="O32" s="100">
        <v>0.69525195660941352</v>
      </c>
      <c r="P32" s="100">
        <v>0.69528516497299364</v>
      </c>
      <c r="Q32" s="100">
        <v>0.69528637897446033</v>
      </c>
    </row>
    <row r="33" spans="1:17" ht="12" customHeight="1" x14ac:dyDescent="0.25">
      <c r="A33" s="49" t="s">
        <v>30</v>
      </c>
      <c r="B33" s="18">
        <v>70.053367829654022</v>
      </c>
      <c r="C33" s="18">
        <v>68.224129052343031</v>
      </c>
      <c r="D33" s="18">
        <v>90.132584499499771</v>
      </c>
      <c r="E33" s="18">
        <v>98.09909875552178</v>
      </c>
      <c r="F33" s="18">
        <v>100.88679423335661</v>
      </c>
      <c r="G33" s="18">
        <v>108.71470872690823</v>
      </c>
      <c r="H33" s="18">
        <v>120.16618086747692</v>
      </c>
      <c r="I33" s="18">
        <v>143.78182367629847</v>
      </c>
      <c r="J33" s="18">
        <v>136.75702433579437</v>
      </c>
      <c r="K33" s="18">
        <v>127.1338574248601</v>
      </c>
      <c r="L33" s="18">
        <v>108.64821420815785</v>
      </c>
      <c r="M33" s="18">
        <v>139.73496826377163</v>
      </c>
      <c r="N33" s="18">
        <v>150.15186581335328</v>
      </c>
      <c r="O33" s="18">
        <v>150.5692694433726</v>
      </c>
      <c r="P33" s="18">
        <v>152.23226265581604</v>
      </c>
      <c r="Q33" s="18">
        <v>158.83859611048879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1845.3430567498519</v>
      </c>
      <c r="C3" s="106">
        <f t="shared" ref="C3:Q3" si="1">SUM(C4,C16,C19,C29)</f>
        <v>1969.4287577204232</v>
      </c>
      <c r="D3" s="106">
        <f t="shared" si="1"/>
        <v>2049.0554858196456</v>
      </c>
      <c r="E3" s="106">
        <f t="shared" si="1"/>
        <v>2195.4302387393668</v>
      </c>
      <c r="F3" s="106">
        <f t="shared" si="1"/>
        <v>2309.8875181832204</v>
      </c>
      <c r="G3" s="106">
        <f t="shared" si="1"/>
        <v>2312.5117131577681</v>
      </c>
      <c r="H3" s="106">
        <f t="shared" si="1"/>
        <v>2465.2480457287193</v>
      </c>
      <c r="I3" s="106">
        <f t="shared" si="1"/>
        <v>2188.8629879023492</v>
      </c>
      <c r="J3" s="106">
        <f t="shared" si="1"/>
        <v>2803.5284355727367</v>
      </c>
      <c r="K3" s="106">
        <f t="shared" si="1"/>
        <v>2769.667947278142</v>
      </c>
      <c r="L3" s="106">
        <f t="shared" si="1"/>
        <v>3110.2885868509698</v>
      </c>
      <c r="M3" s="106">
        <f t="shared" si="1"/>
        <v>2697.3677745276045</v>
      </c>
      <c r="N3" s="106">
        <f t="shared" si="1"/>
        <v>2800.3168384590972</v>
      </c>
      <c r="O3" s="106">
        <f t="shared" si="1"/>
        <v>3132.5765933565744</v>
      </c>
      <c r="P3" s="106">
        <f t="shared" si="1"/>
        <v>2672.2615007544318</v>
      </c>
      <c r="Q3" s="106">
        <f t="shared" si="1"/>
        <v>3032.9711934278007</v>
      </c>
    </row>
    <row r="4" spans="1:17" ht="12.95" customHeight="1" x14ac:dyDescent="0.25">
      <c r="A4" s="90" t="s">
        <v>44</v>
      </c>
      <c r="B4" s="101">
        <f t="shared" ref="B4" si="2">SUM(B5:B15)</f>
        <v>1444.949968394191</v>
      </c>
      <c r="C4" s="101">
        <f t="shared" ref="C4:Q4" si="3">SUM(C5:C15)</f>
        <v>1556.7826622502612</v>
      </c>
      <c r="D4" s="101">
        <f t="shared" si="3"/>
        <v>1602.2770222425513</v>
      </c>
      <c r="E4" s="101">
        <f t="shared" si="3"/>
        <v>1733.402944842298</v>
      </c>
      <c r="F4" s="101">
        <f t="shared" si="3"/>
        <v>1830.2777335851422</v>
      </c>
      <c r="G4" s="101">
        <f t="shared" si="3"/>
        <v>1808.885931066374</v>
      </c>
      <c r="H4" s="101">
        <f t="shared" si="3"/>
        <v>1935.3584407245412</v>
      </c>
      <c r="I4" s="101">
        <f t="shared" si="3"/>
        <v>1625.4192107276492</v>
      </c>
      <c r="J4" s="101">
        <f t="shared" si="3"/>
        <v>2215.4681249837731</v>
      </c>
      <c r="K4" s="101">
        <f t="shared" si="3"/>
        <v>2170.2294984733326</v>
      </c>
      <c r="L4" s="101">
        <f t="shared" si="3"/>
        <v>2476.9582164996455</v>
      </c>
      <c r="M4" s="101">
        <f t="shared" si="3"/>
        <v>2044.0386940597193</v>
      </c>
      <c r="N4" s="101">
        <f t="shared" si="3"/>
        <v>2131.0888509495653</v>
      </c>
      <c r="O4" s="101">
        <f t="shared" si="3"/>
        <v>2449.5715610970774</v>
      </c>
      <c r="P4" s="101">
        <f t="shared" si="3"/>
        <v>1963.0388953685679</v>
      </c>
      <c r="Q4" s="101">
        <f t="shared" si="3"/>
        <v>2295.8992015957347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434.05390648173767</v>
      </c>
      <c r="C7" s="100">
        <v>450.38666939884513</v>
      </c>
      <c r="D7" s="100">
        <v>632.36466058153735</v>
      </c>
      <c r="E7" s="100">
        <v>741.83709550230719</v>
      </c>
      <c r="F7" s="100">
        <v>736.86625236931252</v>
      </c>
      <c r="G7" s="100">
        <v>738.05274245616374</v>
      </c>
      <c r="H7" s="100">
        <v>633.54118882922273</v>
      </c>
      <c r="I7" s="100">
        <v>527.01726899121581</v>
      </c>
      <c r="J7" s="100">
        <v>663.94695415135664</v>
      </c>
      <c r="K7" s="100">
        <v>530.46720022043132</v>
      </c>
      <c r="L7" s="100">
        <v>606.29837646952262</v>
      </c>
      <c r="M7" s="100">
        <v>502.17958839240777</v>
      </c>
      <c r="N7" s="100">
        <v>495.97103962978167</v>
      </c>
      <c r="O7" s="100">
        <v>549.8214573706324</v>
      </c>
      <c r="P7" s="100">
        <v>418.63248348802233</v>
      </c>
      <c r="Q7" s="100">
        <v>509.69265068160092</v>
      </c>
    </row>
    <row r="8" spans="1:17" ht="12" customHeight="1" x14ac:dyDescent="0.25">
      <c r="A8" s="88" t="s">
        <v>101</v>
      </c>
      <c r="B8" s="100">
        <v>0.84764012705328884</v>
      </c>
      <c r="C8" s="100">
        <v>0.96794243871777319</v>
      </c>
      <c r="D8" s="100">
        <v>0.98629481927780493</v>
      </c>
      <c r="E8" s="100">
        <v>1.0690849494949963</v>
      </c>
      <c r="F8" s="100">
        <v>1.1624605387532994</v>
      </c>
      <c r="G8" s="100">
        <v>1.2061731700894549</v>
      </c>
      <c r="H8" s="100">
        <v>1.3012128561336442</v>
      </c>
      <c r="I8" s="100">
        <v>1.0753886467638651</v>
      </c>
      <c r="J8" s="100">
        <v>1.4475399553309467</v>
      </c>
      <c r="K8" s="100">
        <v>1.5088667701521279</v>
      </c>
      <c r="L8" s="100">
        <v>1.7633918759328502</v>
      </c>
      <c r="M8" s="100">
        <v>1.5088949618703631</v>
      </c>
      <c r="N8" s="100">
        <v>1.70162951651352</v>
      </c>
      <c r="O8" s="100">
        <v>2.0837290715175549</v>
      </c>
      <c r="P8" s="100">
        <v>1.7423037553280363</v>
      </c>
      <c r="Q8" s="100">
        <v>2.1489325212495061</v>
      </c>
    </row>
    <row r="9" spans="1:17" ht="12" customHeight="1" x14ac:dyDescent="0.25">
      <c r="A9" s="88" t="s">
        <v>106</v>
      </c>
      <c r="B9" s="100">
        <v>826.38007901947435</v>
      </c>
      <c r="C9" s="100">
        <v>900.62525649225063</v>
      </c>
      <c r="D9" s="100">
        <v>880.95181035790688</v>
      </c>
      <c r="E9" s="100">
        <v>920.1371441456555</v>
      </c>
      <c r="F9" s="100">
        <v>973.55809969404561</v>
      </c>
      <c r="G9" s="100">
        <v>984.21943751885055</v>
      </c>
      <c r="H9" s="100">
        <v>950.4758116245132</v>
      </c>
      <c r="I9" s="100">
        <v>741.28562150592495</v>
      </c>
      <c r="J9" s="100">
        <v>999.80790843003797</v>
      </c>
      <c r="K9" s="100">
        <v>1042.0921345238487</v>
      </c>
      <c r="L9" s="100">
        <v>1222.7880619729508</v>
      </c>
      <c r="M9" s="100">
        <v>960.8544440342821</v>
      </c>
      <c r="N9" s="100">
        <v>1062.9715264286176</v>
      </c>
      <c r="O9" s="100">
        <v>1262.1803274721951</v>
      </c>
      <c r="P9" s="100">
        <v>939.87842042995362</v>
      </c>
      <c r="Q9" s="100">
        <v>1092.3990315755898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2.5045922304455019</v>
      </c>
      <c r="G10" s="100">
        <v>3.1727481685473915</v>
      </c>
      <c r="H10" s="100">
        <v>3.1246635592841097</v>
      </c>
      <c r="I10" s="100">
        <v>3.2566502792765837</v>
      </c>
      <c r="J10" s="100">
        <v>1.3864000547424702</v>
      </c>
      <c r="K10" s="100">
        <v>0.87304549295934064</v>
      </c>
      <c r="L10" s="100">
        <v>2.3017886441339277</v>
      </c>
      <c r="M10" s="100">
        <v>2.6885599360333874</v>
      </c>
      <c r="N10" s="100">
        <v>12.012288229941227</v>
      </c>
      <c r="O10" s="100">
        <v>12.356216012378638</v>
      </c>
      <c r="P10" s="100">
        <v>11.269158656500379</v>
      </c>
      <c r="Q10" s="100">
        <v>10.946178262287003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34.184528665905326</v>
      </c>
      <c r="C12" s="100">
        <v>34.150480374423765</v>
      </c>
      <c r="D12" s="100">
        <v>33.777554833626233</v>
      </c>
      <c r="E12" s="100">
        <v>33.518500944045854</v>
      </c>
      <c r="F12" s="100">
        <v>79.68029774985078</v>
      </c>
      <c r="G12" s="100">
        <v>30.876186185314872</v>
      </c>
      <c r="H12" s="100">
        <v>38.391020568161693</v>
      </c>
      <c r="I12" s="100">
        <v>37.100825143904189</v>
      </c>
      <c r="J12" s="100">
        <v>54.345574743685944</v>
      </c>
      <c r="K12" s="100">
        <v>53.193780161406011</v>
      </c>
      <c r="L12" s="100">
        <v>59.821291361802238</v>
      </c>
      <c r="M12" s="100">
        <v>68.540336610654251</v>
      </c>
      <c r="N12" s="100">
        <v>34.673169371607528</v>
      </c>
      <c r="O12" s="100">
        <v>52.150473008562415</v>
      </c>
      <c r="P12" s="100">
        <v>53.5859244806676</v>
      </c>
      <c r="Q12" s="100">
        <v>51.780371719004435</v>
      </c>
    </row>
    <row r="13" spans="1:17" ht="12" customHeight="1" x14ac:dyDescent="0.25">
      <c r="A13" s="88" t="s">
        <v>105</v>
      </c>
      <c r="B13" s="100">
        <v>1.3040039505219407</v>
      </c>
      <c r="C13" s="100">
        <v>2.1610917321452483</v>
      </c>
      <c r="D13" s="100">
        <v>2.2530025576684003</v>
      </c>
      <c r="E13" s="100">
        <v>2.5401865797933731</v>
      </c>
      <c r="F13" s="100">
        <v>3.2239057921004015</v>
      </c>
      <c r="G13" s="100">
        <v>5.723245670138378</v>
      </c>
      <c r="H13" s="100">
        <v>45.022744129053208</v>
      </c>
      <c r="I13" s="100">
        <v>52.110727104955991</v>
      </c>
      <c r="J13" s="100">
        <v>89.251940919068161</v>
      </c>
      <c r="K13" s="100">
        <v>103.6876724535004</v>
      </c>
      <c r="L13" s="100">
        <v>122.43473204925741</v>
      </c>
      <c r="M13" s="100">
        <v>118.52245373727807</v>
      </c>
      <c r="N13" s="100">
        <v>143.98463957666451</v>
      </c>
      <c r="O13" s="100">
        <v>193.7413665893956</v>
      </c>
      <c r="P13" s="100">
        <v>238.40628632606447</v>
      </c>
      <c r="Q13" s="100">
        <v>357.42686178207089</v>
      </c>
    </row>
    <row r="14" spans="1:17" ht="12" customHeight="1" x14ac:dyDescent="0.25">
      <c r="A14" s="51" t="s">
        <v>104</v>
      </c>
      <c r="B14" s="22">
        <v>122.64010641912367</v>
      </c>
      <c r="C14" s="22">
        <v>141.08954011650272</v>
      </c>
      <c r="D14" s="22">
        <v>21.17696512692434</v>
      </c>
      <c r="E14" s="22">
        <v>0.45740244578536576</v>
      </c>
      <c r="F14" s="22">
        <v>2.1746457121914613</v>
      </c>
      <c r="G14" s="22">
        <v>10.452029088682256</v>
      </c>
      <c r="H14" s="22">
        <v>230.94667881904641</v>
      </c>
      <c r="I14" s="22">
        <v>237.33598294399312</v>
      </c>
      <c r="J14" s="22">
        <v>370.83120881136705</v>
      </c>
      <c r="K14" s="22">
        <v>406.15036892688289</v>
      </c>
      <c r="L14" s="22">
        <v>424.1476170194432</v>
      </c>
      <c r="M14" s="22">
        <v>359.89484169304438</v>
      </c>
      <c r="N14" s="22">
        <v>348.37433901330445</v>
      </c>
      <c r="O14" s="22">
        <v>341.00685999080144</v>
      </c>
      <c r="P14" s="22">
        <v>272.33703755695154</v>
      </c>
      <c r="Q14" s="22">
        <v>239.6610979742162</v>
      </c>
    </row>
    <row r="15" spans="1:17" ht="12" customHeight="1" x14ac:dyDescent="0.25">
      <c r="A15" s="105" t="s">
        <v>108</v>
      </c>
      <c r="B15" s="104">
        <v>25.539703730374622</v>
      </c>
      <c r="C15" s="104">
        <v>27.401681697375775</v>
      </c>
      <c r="D15" s="104">
        <v>30.766733965610221</v>
      </c>
      <c r="E15" s="104">
        <v>33.843530275215748</v>
      </c>
      <c r="F15" s="104">
        <v>31.107479498442611</v>
      </c>
      <c r="G15" s="104">
        <v>35.183368808587332</v>
      </c>
      <c r="H15" s="104">
        <v>32.555120339126546</v>
      </c>
      <c r="I15" s="104">
        <v>26.236746111614963</v>
      </c>
      <c r="J15" s="104">
        <v>34.450597918184059</v>
      </c>
      <c r="K15" s="104">
        <v>32.256429924151718</v>
      </c>
      <c r="L15" s="104">
        <v>37.402957106602493</v>
      </c>
      <c r="M15" s="104">
        <v>29.84957469414897</v>
      </c>
      <c r="N15" s="104">
        <v>31.40021918313467</v>
      </c>
      <c r="O15" s="104">
        <v>36.231131581594589</v>
      </c>
      <c r="P15" s="104">
        <v>27.187280675079805</v>
      </c>
      <c r="Q15" s="104">
        <v>31.844077079715639</v>
      </c>
    </row>
    <row r="16" spans="1:17" ht="12.95" customHeight="1" x14ac:dyDescent="0.25">
      <c r="A16" s="90" t="s">
        <v>102</v>
      </c>
      <c r="B16" s="101">
        <f t="shared" ref="B16:Q16" si="4">SUM(B17:B18)</f>
        <v>21.741680288544</v>
      </c>
      <c r="C16" s="101">
        <f t="shared" si="4"/>
        <v>29.570140401709242</v>
      </c>
      <c r="D16" s="101">
        <f t="shared" si="4"/>
        <v>42.119209671523926</v>
      </c>
      <c r="E16" s="101">
        <f t="shared" si="4"/>
        <v>51.264984025918579</v>
      </c>
      <c r="F16" s="101">
        <f t="shared" si="4"/>
        <v>63.929930726979919</v>
      </c>
      <c r="G16" s="101">
        <f t="shared" si="4"/>
        <v>78.657992868934187</v>
      </c>
      <c r="H16" s="101">
        <f t="shared" si="4"/>
        <v>95.131619265343488</v>
      </c>
      <c r="I16" s="101">
        <f t="shared" si="4"/>
        <v>116.11706724878088</v>
      </c>
      <c r="J16" s="101">
        <f t="shared" si="4"/>
        <v>132.57784459790147</v>
      </c>
      <c r="K16" s="101">
        <f t="shared" si="4"/>
        <v>149.62029430598994</v>
      </c>
      <c r="L16" s="101">
        <f t="shared" si="4"/>
        <v>169.81363040286772</v>
      </c>
      <c r="M16" s="101">
        <f t="shared" si="4"/>
        <v>176.97087620871017</v>
      </c>
      <c r="N16" s="101">
        <f t="shared" si="4"/>
        <v>182.42672727071189</v>
      </c>
      <c r="O16" s="101">
        <f t="shared" si="4"/>
        <v>188.00318990817181</v>
      </c>
      <c r="P16" s="101">
        <f t="shared" si="4"/>
        <v>202.87413455551717</v>
      </c>
      <c r="Q16" s="101">
        <f t="shared" si="4"/>
        <v>219.65199937600624</v>
      </c>
    </row>
    <row r="17" spans="1:17" ht="12.95" customHeight="1" x14ac:dyDescent="0.25">
      <c r="A17" s="88" t="s">
        <v>101</v>
      </c>
      <c r="B17" s="103">
        <v>3.5510537203532276E-2</v>
      </c>
      <c r="C17" s="103">
        <v>5.0476177047532482E-2</v>
      </c>
      <c r="D17" s="103">
        <v>7.6036182873871705E-2</v>
      </c>
      <c r="E17" s="103">
        <v>9.5787648256256894E-2</v>
      </c>
      <c r="F17" s="103">
        <v>0.1379902135963342</v>
      </c>
      <c r="G17" s="103">
        <v>0.19807992422332571</v>
      </c>
      <c r="H17" s="103">
        <v>0.28284174722840139</v>
      </c>
      <c r="I17" s="103">
        <v>0.34485797582598493</v>
      </c>
      <c r="J17" s="103">
        <v>0.47694302454104992</v>
      </c>
      <c r="K17" s="103">
        <v>0.61106924896335535</v>
      </c>
      <c r="L17" s="103">
        <v>0.71857375322687289</v>
      </c>
      <c r="M17" s="103">
        <v>0.80334279243104956</v>
      </c>
      <c r="N17" s="103">
        <v>0.95462823479635284</v>
      </c>
      <c r="O17" s="103">
        <v>1.2168729994489598</v>
      </c>
      <c r="P17" s="103">
        <v>1.7458918998991042</v>
      </c>
      <c r="Q17" s="103">
        <v>2.6510254143601548</v>
      </c>
    </row>
    <row r="18" spans="1:17" ht="12" customHeight="1" x14ac:dyDescent="0.25">
      <c r="A18" s="88" t="s">
        <v>100</v>
      </c>
      <c r="B18" s="103">
        <v>21.706169751340468</v>
      </c>
      <c r="C18" s="103">
        <v>29.51966422466171</v>
      </c>
      <c r="D18" s="103">
        <v>42.043173488650055</v>
      </c>
      <c r="E18" s="103">
        <v>51.169196377662324</v>
      </c>
      <c r="F18" s="103">
        <v>63.791940513383587</v>
      </c>
      <c r="G18" s="103">
        <v>78.459912944710865</v>
      </c>
      <c r="H18" s="103">
        <v>94.848777518115085</v>
      </c>
      <c r="I18" s="103">
        <v>115.7722092729549</v>
      </c>
      <c r="J18" s="103">
        <v>132.10090157336043</v>
      </c>
      <c r="K18" s="103">
        <v>149.00922505702658</v>
      </c>
      <c r="L18" s="103">
        <v>169.09505664964084</v>
      </c>
      <c r="M18" s="103">
        <v>176.16753341627913</v>
      </c>
      <c r="N18" s="103">
        <v>181.47209903591553</v>
      </c>
      <c r="O18" s="103">
        <v>186.78631690872285</v>
      </c>
      <c r="P18" s="103">
        <v>201.12824265561807</v>
      </c>
      <c r="Q18" s="103">
        <v>217.00097396164608</v>
      </c>
    </row>
    <row r="19" spans="1:17" ht="12.95" customHeight="1" x14ac:dyDescent="0.25">
      <c r="A19" s="90" t="s">
        <v>47</v>
      </c>
      <c r="B19" s="101">
        <f t="shared" ref="B19" si="5">SUM(B20:B27)</f>
        <v>208.92807792821185</v>
      </c>
      <c r="C19" s="101">
        <f t="shared" ref="C19:Q19" si="6">SUM(C20:C27)</f>
        <v>211.33798407389222</v>
      </c>
      <c r="D19" s="101">
        <f t="shared" si="6"/>
        <v>222.76917882291565</v>
      </c>
      <c r="E19" s="101">
        <f t="shared" si="6"/>
        <v>226.03131985826661</v>
      </c>
      <c r="F19" s="101">
        <f t="shared" si="6"/>
        <v>225.42928314740428</v>
      </c>
      <c r="G19" s="101">
        <f t="shared" si="6"/>
        <v>230.83800416367424</v>
      </c>
      <c r="H19" s="101">
        <f t="shared" si="6"/>
        <v>236.93118341183256</v>
      </c>
      <c r="I19" s="101">
        <f t="shared" si="6"/>
        <v>241.16444479198282</v>
      </c>
      <c r="J19" s="101">
        <f t="shared" si="6"/>
        <v>245.98055852697632</v>
      </c>
      <c r="K19" s="101">
        <f t="shared" si="6"/>
        <v>241.26870919474879</v>
      </c>
      <c r="L19" s="101">
        <f t="shared" si="6"/>
        <v>249.20502608430829</v>
      </c>
      <c r="M19" s="101">
        <f t="shared" si="6"/>
        <v>255.99495246053937</v>
      </c>
      <c r="N19" s="101">
        <f t="shared" si="6"/>
        <v>262.67925069548187</v>
      </c>
      <c r="O19" s="101">
        <f t="shared" si="6"/>
        <v>268.17353609344389</v>
      </c>
      <c r="P19" s="101">
        <f t="shared" si="6"/>
        <v>273.09225217351855</v>
      </c>
      <c r="Q19" s="101">
        <f t="shared" si="6"/>
        <v>279.01804000536077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6.9837211813975753</v>
      </c>
      <c r="C21" s="100">
        <v>7.1120375529101425</v>
      </c>
      <c r="D21" s="100">
        <v>7.9141767957874922</v>
      </c>
      <c r="E21" s="100">
        <v>8.5545243694517996</v>
      </c>
      <c r="F21" s="100">
        <v>8.5290293518721398</v>
      </c>
      <c r="G21" s="100">
        <v>8.5983652741149896</v>
      </c>
      <c r="H21" s="100">
        <v>8.6573470447912815</v>
      </c>
      <c r="I21" s="100">
        <v>9.0116851991484115</v>
      </c>
      <c r="J21" s="100">
        <v>9.5446627336330607</v>
      </c>
      <c r="K21" s="100">
        <v>10.249690924876848</v>
      </c>
      <c r="L21" s="100">
        <v>10.434251785584582</v>
      </c>
      <c r="M21" s="100">
        <v>10.530133816816592</v>
      </c>
      <c r="N21" s="100">
        <v>10.666388742806019</v>
      </c>
      <c r="O21" s="100">
        <v>10.251568130793306</v>
      </c>
      <c r="P21" s="100">
        <v>9.7001987823546898</v>
      </c>
      <c r="Q21" s="100">
        <v>9.1982632074583677</v>
      </c>
    </row>
    <row r="22" spans="1:17" ht="12" customHeight="1" x14ac:dyDescent="0.25">
      <c r="A22" s="88" t="s">
        <v>99</v>
      </c>
      <c r="B22" s="100">
        <v>62.40543104545435</v>
      </c>
      <c r="C22" s="100">
        <v>61.644522819925818</v>
      </c>
      <c r="D22" s="100">
        <v>61.110118356131373</v>
      </c>
      <c r="E22" s="100">
        <v>60.710898536993149</v>
      </c>
      <c r="F22" s="100">
        <v>59.83028929160065</v>
      </c>
      <c r="G22" s="100">
        <v>59.954337060110937</v>
      </c>
      <c r="H22" s="100">
        <v>57.961779917985837</v>
      </c>
      <c r="I22" s="100">
        <v>56.913630682624792</v>
      </c>
      <c r="J22" s="100">
        <v>56.95755542421054</v>
      </c>
      <c r="K22" s="100">
        <v>53.488376525066222</v>
      </c>
      <c r="L22" s="100">
        <v>52.974617283821807</v>
      </c>
      <c r="M22" s="100">
        <v>53.161851064315854</v>
      </c>
      <c r="N22" s="100">
        <v>52.75230676199552</v>
      </c>
      <c r="O22" s="100">
        <v>52.645767076690724</v>
      </c>
      <c r="P22" s="100">
        <v>52.842767397034855</v>
      </c>
      <c r="Q22" s="100">
        <v>53.13641993450819</v>
      </c>
    </row>
    <row r="23" spans="1:17" ht="12" customHeight="1" x14ac:dyDescent="0.25">
      <c r="A23" s="88" t="s">
        <v>98</v>
      </c>
      <c r="B23" s="100">
        <v>92.626024028040973</v>
      </c>
      <c r="C23" s="100">
        <v>94.191563899785351</v>
      </c>
      <c r="D23" s="100">
        <v>95.886209707407204</v>
      </c>
      <c r="E23" s="100">
        <v>97.63274399563393</v>
      </c>
      <c r="F23" s="100">
        <v>121.30666123940328</v>
      </c>
      <c r="G23" s="100">
        <v>123.29562247877276</v>
      </c>
      <c r="H23" s="100">
        <v>108.33770193583668</v>
      </c>
      <c r="I23" s="100">
        <v>105.92890215838091</v>
      </c>
      <c r="J23" s="100">
        <v>104.07448218697759</v>
      </c>
      <c r="K23" s="100">
        <v>101.98523338582568</v>
      </c>
      <c r="L23" s="100">
        <v>101.33600260808052</v>
      </c>
      <c r="M23" s="100">
        <v>103.9122507581954</v>
      </c>
      <c r="N23" s="100">
        <v>106.5953339745991</v>
      </c>
      <c r="O23" s="100">
        <v>108.69642768887996</v>
      </c>
      <c r="P23" s="100">
        <v>110.16125711835281</v>
      </c>
      <c r="Q23" s="100">
        <v>111.71843228695136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4.5814459227168607</v>
      </c>
      <c r="C25" s="100">
        <v>4.516887997084531</v>
      </c>
      <c r="D25" s="100">
        <v>4.438313709315568</v>
      </c>
      <c r="E25" s="100">
        <v>4.0781361391827451</v>
      </c>
      <c r="F25" s="100">
        <v>3.9403921827384796</v>
      </c>
      <c r="G25" s="100">
        <v>3.7665955404643334</v>
      </c>
      <c r="H25" s="100">
        <v>3.8272191386250296</v>
      </c>
      <c r="I25" s="100">
        <v>4.9989866280181392</v>
      </c>
      <c r="J25" s="100">
        <v>5.7515101228122987</v>
      </c>
      <c r="K25" s="100">
        <v>5.7269799708583102</v>
      </c>
      <c r="L25" s="100">
        <v>5.9182711813456113</v>
      </c>
      <c r="M25" s="100">
        <v>8.3393628502752541</v>
      </c>
      <c r="N25" s="100">
        <v>4.2165148084147246</v>
      </c>
      <c r="O25" s="100">
        <v>5.682556816062581</v>
      </c>
      <c r="P25" s="100">
        <v>6.1931215694283983</v>
      </c>
      <c r="Q25" s="100">
        <v>6.3092439203482558</v>
      </c>
    </row>
    <row r="26" spans="1:17" ht="12" customHeight="1" x14ac:dyDescent="0.25">
      <c r="A26" s="88" t="s">
        <v>30</v>
      </c>
      <c r="B26" s="22">
        <v>41.782109544233158</v>
      </c>
      <c r="C26" s="22">
        <v>43.687271804186366</v>
      </c>
      <c r="D26" s="22">
        <v>53.220360254274041</v>
      </c>
      <c r="E26" s="22">
        <v>54.755016817005</v>
      </c>
      <c r="F26" s="22">
        <v>31.511361081789719</v>
      </c>
      <c r="G26" s="22">
        <v>34.912585725409372</v>
      </c>
      <c r="H26" s="22">
        <v>57.747125374593736</v>
      </c>
      <c r="I26" s="22">
        <v>63.811120123810561</v>
      </c>
      <c r="J26" s="22">
        <v>68.930518059342816</v>
      </c>
      <c r="K26" s="22">
        <v>68.318158388121731</v>
      </c>
      <c r="L26" s="22">
        <v>77.658153407954003</v>
      </c>
      <c r="M26" s="22">
        <v>78.976550426462964</v>
      </c>
      <c r="N26" s="22">
        <v>87.636190291115057</v>
      </c>
      <c r="O26" s="22">
        <v>90.132939288121889</v>
      </c>
      <c r="P26" s="22">
        <v>93.382833773600325</v>
      </c>
      <c r="Q26" s="22">
        <v>97.795850903302949</v>
      </c>
    </row>
    <row r="27" spans="1:17" ht="12" customHeight="1" x14ac:dyDescent="0.25">
      <c r="A27" s="93" t="s">
        <v>33</v>
      </c>
      <c r="B27" s="107">
        <v>0.54934620636897324</v>
      </c>
      <c r="C27" s="107">
        <v>0.18570000000000003</v>
      </c>
      <c r="D27" s="107">
        <v>0.2</v>
      </c>
      <c r="E27" s="107">
        <v>0.3</v>
      </c>
      <c r="F27" s="107">
        <v>0.31154999999999994</v>
      </c>
      <c r="G27" s="107">
        <v>0.31049808480187924</v>
      </c>
      <c r="H27" s="107">
        <v>0.40000999999999992</v>
      </c>
      <c r="I27" s="107">
        <v>0.5001199999999999</v>
      </c>
      <c r="J27" s="107">
        <v>0.72182999999999986</v>
      </c>
      <c r="K27" s="107">
        <v>1.5002700000000002</v>
      </c>
      <c r="L27" s="107">
        <v>0.88372981752174007</v>
      </c>
      <c r="M27" s="107">
        <v>1.0748035444732849</v>
      </c>
      <c r="N27" s="107">
        <v>0.81251611655140432</v>
      </c>
      <c r="O27" s="107">
        <v>0.7642770928954441</v>
      </c>
      <c r="P27" s="107">
        <v>0.81207353274751692</v>
      </c>
      <c r="Q27" s="107">
        <v>0.85982975279166984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169.72333013890483</v>
      </c>
      <c r="C29" s="101">
        <f t="shared" ref="C29:Q29" si="8">SUM(C30:C33)</f>
        <v>171.7379709945605</v>
      </c>
      <c r="D29" s="101">
        <f t="shared" si="8"/>
        <v>181.89007508265459</v>
      </c>
      <c r="E29" s="101">
        <f t="shared" si="8"/>
        <v>184.73099001288358</v>
      </c>
      <c r="F29" s="101">
        <f t="shared" si="8"/>
        <v>190.25057072369424</v>
      </c>
      <c r="G29" s="101">
        <f t="shared" si="8"/>
        <v>194.12978505878567</v>
      </c>
      <c r="H29" s="101">
        <f t="shared" si="8"/>
        <v>197.82680232700193</v>
      </c>
      <c r="I29" s="101">
        <f t="shared" si="8"/>
        <v>206.16226513393633</v>
      </c>
      <c r="J29" s="101">
        <f t="shared" si="8"/>
        <v>209.50190746408575</v>
      </c>
      <c r="K29" s="101">
        <f t="shared" si="8"/>
        <v>208.54944530407113</v>
      </c>
      <c r="L29" s="101">
        <f t="shared" si="8"/>
        <v>214.31171386414809</v>
      </c>
      <c r="M29" s="101">
        <f t="shared" si="8"/>
        <v>220.36325179863576</v>
      </c>
      <c r="N29" s="101">
        <f t="shared" si="8"/>
        <v>224.12200954333812</v>
      </c>
      <c r="O29" s="101">
        <f t="shared" si="8"/>
        <v>226.82830625788108</v>
      </c>
      <c r="P29" s="101">
        <f t="shared" si="8"/>
        <v>233.25621865682825</v>
      </c>
      <c r="Q29" s="101">
        <f t="shared" si="8"/>
        <v>238.40195245069896</v>
      </c>
    </row>
    <row r="30" spans="1:17" ht="12" customHeight="1" x14ac:dyDescent="0.25">
      <c r="A30" s="88" t="s">
        <v>66</v>
      </c>
      <c r="B30" s="100">
        <v>29.606090311477598</v>
      </c>
      <c r="C30" s="100">
        <v>29.069489074927876</v>
      </c>
      <c r="D30" s="100">
        <v>21.353279336429537</v>
      </c>
      <c r="E30" s="100">
        <v>15.292154649916718</v>
      </c>
      <c r="F30" s="100">
        <v>15.966779782375307</v>
      </c>
      <c r="G30" s="100">
        <v>13.411130518636416</v>
      </c>
      <c r="H30" s="100">
        <v>9.8419451366827229</v>
      </c>
      <c r="I30" s="100">
        <v>11.997601543157034</v>
      </c>
      <c r="J30" s="100">
        <v>22.854499172975071</v>
      </c>
      <c r="K30" s="100">
        <v>28.084828295598346</v>
      </c>
      <c r="L30" s="100">
        <v>41.929264760976388</v>
      </c>
      <c r="M30" s="100">
        <v>23.64113192901527</v>
      </c>
      <c r="N30" s="100">
        <v>15.27072793923724</v>
      </c>
      <c r="O30" s="100">
        <v>14.529210089244105</v>
      </c>
      <c r="P30" s="100">
        <v>18.372767935635419</v>
      </c>
      <c r="Q30" s="100">
        <v>17.147341477085806</v>
      </c>
    </row>
    <row r="31" spans="1:17" ht="12" customHeight="1" x14ac:dyDescent="0.25">
      <c r="A31" s="88" t="s">
        <v>98</v>
      </c>
      <c r="B31" s="100">
        <v>92.518448039047612</v>
      </c>
      <c r="C31" s="100">
        <v>96.214253199660547</v>
      </c>
      <c r="D31" s="100">
        <v>98.368260671545698</v>
      </c>
      <c r="E31" s="100">
        <v>101.41454343714778</v>
      </c>
      <c r="F31" s="100">
        <v>103.98810953585168</v>
      </c>
      <c r="G31" s="100">
        <v>104.49627902216601</v>
      </c>
      <c r="H31" s="100">
        <v>103.11759995311743</v>
      </c>
      <c r="I31" s="100">
        <v>91.695922468972853</v>
      </c>
      <c r="J31" s="100">
        <v>88.703351227013854</v>
      </c>
      <c r="K31" s="100">
        <v>89.086199151933926</v>
      </c>
      <c r="L31" s="100">
        <v>93.921104686516344</v>
      </c>
      <c r="M31" s="100">
        <v>95.150415747892779</v>
      </c>
      <c r="N31" s="100">
        <v>99.156033486795948</v>
      </c>
      <c r="O31" s="100">
        <v>102.29770209157304</v>
      </c>
      <c r="P31" s="100">
        <v>101.78309365344279</v>
      </c>
      <c r="Q31" s="100">
        <v>102.70575692523455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0.27487624728123861</v>
      </c>
      <c r="K32" s="100">
        <v>0.27120022971310503</v>
      </c>
      <c r="L32" s="100">
        <v>0.26932431178626676</v>
      </c>
      <c r="M32" s="100">
        <v>0.2693232913760587</v>
      </c>
      <c r="N32" s="100">
        <v>0.26946113409220968</v>
      </c>
      <c r="O32" s="100">
        <v>0.2693106856454639</v>
      </c>
      <c r="P32" s="100">
        <v>0.26932354913628881</v>
      </c>
      <c r="Q32" s="100">
        <v>0.26932401938820882</v>
      </c>
    </row>
    <row r="33" spans="1:17" ht="12" customHeight="1" x14ac:dyDescent="0.25">
      <c r="A33" s="49" t="s">
        <v>30</v>
      </c>
      <c r="B33" s="18">
        <v>47.598791788379607</v>
      </c>
      <c r="C33" s="18">
        <v>46.454228719972086</v>
      </c>
      <c r="D33" s="18">
        <v>62.168535074679362</v>
      </c>
      <c r="E33" s="18">
        <v>68.024291925819099</v>
      </c>
      <c r="F33" s="18">
        <v>70.295681405467235</v>
      </c>
      <c r="G33" s="18">
        <v>76.222375517983266</v>
      </c>
      <c r="H33" s="18">
        <v>84.867257237201784</v>
      </c>
      <c r="I33" s="18">
        <v>102.46874112180645</v>
      </c>
      <c r="J33" s="18">
        <v>97.669180816815583</v>
      </c>
      <c r="K33" s="18">
        <v>91.107217626825758</v>
      </c>
      <c r="L33" s="18">
        <v>78.192020104869073</v>
      </c>
      <c r="M33" s="18">
        <v>101.30238083035164</v>
      </c>
      <c r="N33" s="18">
        <v>109.42578698321273</v>
      </c>
      <c r="O33" s="18">
        <v>109.73208339141846</v>
      </c>
      <c r="P33" s="18">
        <v>112.83103351861376</v>
      </c>
      <c r="Q33" s="18">
        <v>118.27953002899041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0.66337166903784617</v>
      </c>
      <c r="C3" s="115">
        <f>IF(SER_hh_tes!C3=0,"",SER_hh_tes!C3/SER_hh_fec!C3)</f>
        <v>0.67037524081289435</v>
      </c>
      <c r="D3" s="115">
        <f>IF(SER_hh_tes!D3=0,"",SER_hh_tes!D3/SER_hh_fec!D3)</f>
        <v>0.67312873649122418</v>
      </c>
      <c r="E3" s="115">
        <f>IF(SER_hh_tes!E3=0,"",SER_hh_tes!E3/SER_hh_fec!E3)</f>
        <v>0.67786076045877486</v>
      </c>
      <c r="F3" s="115">
        <f>IF(SER_hh_tes!F3=0,"",SER_hh_tes!F3/SER_hh_fec!F3)</f>
        <v>0.68699559176933822</v>
      </c>
      <c r="G3" s="115">
        <f>IF(SER_hh_tes!G3=0,"",SER_hh_tes!G3/SER_hh_fec!G3)</f>
        <v>0.69362554100518259</v>
      </c>
      <c r="H3" s="115">
        <f>IF(SER_hh_tes!H3=0,"",SER_hh_tes!H3/SER_hh_fec!H3)</f>
        <v>0.7194494741758205</v>
      </c>
      <c r="I3" s="115">
        <f>IF(SER_hh_tes!I3=0,"",SER_hh_tes!I3/SER_hh_fec!I3)</f>
        <v>0.73282330993350231</v>
      </c>
      <c r="J3" s="115">
        <f>IF(SER_hh_tes!J3=0,"",SER_hh_tes!J3/SER_hh_fec!J3)</f>
        <v>0.7448130600395696</v>
      </c>
      <c r="K3" s="115">
        <f>IF(SER_hh_tes!K3=0,"",SER_hh_tes!K3/SER_hh_fec!K3)</f>
        <v>0.76178895900835986</v>
      </c>
      <c r="L3" s="115">
        <f>IF(SER_hh_tes!L3=0,"",SER_hh_tes!L3/SER_hh_fec!L3)</f>
        <v>0.76967640745145549</v>
      </c>
      <c r="M3" s="115">
        <f>IF(SER_hh_tes!M3=0,"",SER_hh_tes!M3/SER_hh_fec!M3)</f>
        <v>0.78192973497843132</v>
      </c>
      <c r="N3" s="115">
        <f>IF(SER_hh_tes!N3=0,"",SER_hh_tes!N3/SER_hh_fec!N3)</f>
        <v>0.7921688422716644</v>
      </c>
      <c r="O3" s="115">
        <f>IF(SER_hh_tes!O3=0,"",SER_hh_tes!O3/SER_hh_fec!O3)</f>
        <v>0.80385893541810804</v>
      </c>
      <c r="P3" s="115">
        <f>IF(SER_hh_tes!P3=0,"",SER_hh_tes!P3/SER_hh_fec!P3)</f>
        <v>0.83069225462750296</v>
      </c>
      <c r="Q3" s="115">
        <f>IF(SER_hh_tes!Q3=0,"",SER_hh_tes!Q3/SER_hh_fec!Q3)</f>
        <v>0.85371109222938657</v>
      </c>
    </row>
    <row r="4" spans="1:17" ht="12.95" customHeight="1" x14ac:dyDescent="0.25">
      <c r="A4" s="90" t="s">
        <v>44</v>
      </c>
      <c r="B4" s="110">
        <f>IF(SER_hh_tes!B4=0,"",SER_hh_tes!B4/SER_hh_fec!B4)</f>
        <v>0.6837681619450281</v>
      </c>
      <c r="C4" s="110">
        <f>IF(SER_hh_tes!C4=0,"",SER_hh_tes!C4/SER_hh_fec!C4)</f>
        <v>0.68902968575909518</v>
      </c>
      <c r="D4" s="110">
        <f>IF(SER_hh_tes!D4=0,"",SER_hh_tes!D4/SER_hh_fec!D4)</f>
        <v>0.68574289319883497</v>
      </c>
      <c r="E4" s="110">
        <f>IF(SER_hh_tes!E4=0,"",SER_hh_tes!E4/SER_hh_fec!E4)</f>
        <v>0.68695247159930029</v>
      </c>
      <c r="F4" s="110">
        <f>IF(SER_hh_tes!F4=0,"",SER_hh_tes!F4/SER_hh_fec!F4)</f>
        <v>0.69587468619012949</v>
      </c>
      <c r="G4" s="110">
        <f>IF(SER_hh_tes!G4=0,"",SER_hh_tes!G4/SER_hh_fec!G4)</f>
        <v>0.69937637389897356</v>
      </c>
      <c r="H4" s="110">
        <f>IF(SER_hh_tes!H4=0,"",SER_hh_tes!H4/SER_hh_fec!H4)</f>
        <v>0.72450339428108412</v>
      </c>
      <c r="I4" s="110">
        <f>IF(SER_hh_tes!I4=0,"",SER_hh_tes!I4/SER_hh_fec!I4)</f>
        <v>0.73382815003890389</v>
      </c>
      <c r="J4" s="110">
        <f>IF(SER_hh_tes!J4=0,"",SER_hh_tes!J4/SER_hh_fec!J4)</f>
        <v>0.74519068134209676</v>
      </c>
      <c r="K4" s="110">
        <f>IF(SER_hh_tes!K4=0,"",SER_hh_tes!K4/SER_hh_fec!K4)</f>
        <v>0.7621967893095466</v>
      </c>
      <c r="L4" s="110">
        <f>IF(SER_hh_tes!L4=0,"",SER_hh_tes!L4/SER_hh_fec!L4)</f>
        <v>0.76920684056180844</v>
      </c>
      <c r="M4" s="110">
        <f>IF(SER_hh_tes!M4=0,"",SER_hh_tes!M4/SER_hh_fec!M4)</f>
        <v>0.77880576651042066</v>
      </c>
      <c r="N4" s="110">
        <f>IF(SER_hh_tes!N4=0,"",SER_hh_tes!N4/SER_hh_fec!N4)</f>
        <v>0.78832972325232553</v>
      </c>
      <c r="O4" s="110">
        <f>IF(SER_hh_tes!O4=0,"",SER_hh_tes!O4/SER_hh_fec!O4)</f>
        <v>0.80135897535208067</v>
      </c>
      <c r="P4" s="110">
        <f>IF(SER_hh_tes!P4=0,"",SER_hh_tes!P4/SER_hh_fec!P4)</f>
        <v>0.83046582990024664</v>
      </c>
      <c r="Q4" s="110">
        <f>IF(SER_hh_tes!Q4=0,"",SER_hh_tes!Q4/SER_hh_fec!Q4)</f>
        <v>0.85377448533735611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0.64057526830806732</v>
      </c>
      <c r="C7" s="109">
        <f>IF(SER_hh_tes!C7=0,"",SER_hh_tes!C7/SER_hh_fec!C7)</f>
        <v>0.6420243314298949</v>
      </c>
      <c r="D7" s="109">
        <f>IF(SER_hh_tes!D7=0,"",SER_hh_tes!D7/SER_hh_fec!D7)</f>
        <v>0.6510323072794244</v>
      </c>
      <c r="E7" s="109">
        <f>IF(SER_hh_tes!E7=0,"",SER_hh_tes!E7/SER_hh_fec!E7)</f>
        <v>0.65397037209941467</v>
      </c>
      <c r="F7" s="109">
        <f>IF(SER_hh_tes!F7=0,"",SER_hh_tes!F7/SER_hh_fec!F7)</f>
        <v>0.65555551175716531</v>
      </c>
      <c r="G7" s="109">
        <f>IF(SER_hh_tes!G7=0,"",SER_hh_tes!G7/SER_hh_fec!G7)</f>
        <v>0.65769527558429297</v>
      </c>
      <c r="H7" s="109">
        <f>IF(SER_hh_tes!H7=0,"",SER_hh_tes!H7/SER_hh_fec!H7)</f>
        <v>0.66123964560905235</v>
      </c>
      <c r="I7" s="109">
        <f>IF(SER_hh_tes!I7=0,"",SER_hh_tes!I7/SER_hh_fec!I7)</f>
        <v>0.6636982123525752</v>
      </c>
      <c r="J7" s="109">
        <f>IF(SER_hh_tes!J7=0,"",SER_hh_tes!J7/SER_hh_fec!J7)</f>
        <v>0.66489197128162125</v>
      </c>
      <c r="K7" s="109">
        <f>IF(SER_hh_tes!K7=0,"",SER_hh_tes!K7/SER_hh_fec!K7)</f>
        <v>0.67045698321242142</v>
      </c>
      <c r="L7" s="109">
        <f>IF(SER_hh_tes!L7=0,"",SER_hh_tes!L7/SER_hh_fec!L7)</f>
        <v>0.67512065257223453</v>
      </c>
      <c r="M7" s="109">
        <f>IF(SER_hh_tes!M7=0,"",SER_hh_tes!M7/SER_hh_fec!M7)</f>
        <v>0.67624476074865281</v>
      </c>
      <c r="N7" s="109">
        <f>IF(SER_hh_tes!N7=0,"",SER_hh_tes!N7/SER_hh_fec!N7)</f>
        <v>0.67672866949254207</v>
      </c>
      <c r="O7" s="109">
        <f>IF(SER_hh_tes!O7=0,"",SER_hh_tes!O7/SER_hh_fec!O7)</f>
        <v>0.67699511663495171</v>
      </c>
      <c r="P7" s="109">
        <f>IF(SER_hh_tes!P7=0,"",SER_hh_tes!P7/SER_hh_fec!P7)</f>
        <v>0.67732690321189404</v>
      </c>
      <c r="Q7" s="109">
        <f>IF(SER_hh_tes!Q7=0,"",SER_hh_tes!Q7/SER_hh_fec!Q7)</f>
        <v>0.67958002564376041</v>
      </c>
    </row>
    <row r="8" spans="1:17" ht="12" customHeight="1" x14ac:dyDescent="0.25">
      <c r="A8" s="88" t="s">
        <v>101</v>
      </c>
      <c r="B8" s="109">
        <f>IF(SER_hh_tes!B8=0,"",SER_hh_tes!B8/SER_hh_fec!B8)</f>
        <v>1.0411890075356522</v>
      </c>
      <c r="C8" s="109">
        <f>IF(SER_hh_tes!C8=0,"",SER_hh_tes!C8/SER_hh_fec!C8)</f>
        <v>1.0457520391414661</v>
      </c>
      <c r="D8" s="109">
        <f>IF(SER_hh_tes!D8=0,"",SER_hh_tes!D8/SER_hh_fec!D8)</f>
        <v>1.0500895783720974</v>
      </c>
      <c r="E8" s="109">
        <f>IF(SER_hh_tes!E8=0,"",SER_hh_tes!E8/SER_hh_fec!E8)</f>
        <v>1.0536251613815781</v>
      </c>
      <c r="F8" s="109">
        <f>IF(SER_hh_tes!F8=0,"",SER_hh_tes!F8/SER_hh_fec!F8)</f>
        <v>1.0593549110705118</v>
      </c>
      <c r="G8" s="109">
        <f>IF(SER_hh_tes!G8=0,"",SER_hh_tes!G8/SER_hh_fec!G8)</f>
        <v>1.0658571536030648</v>
      </c>
      <c r="H8" s="109">
        <f>IF(SER_hh_tes!H8=0,"",SER_hh_tes!H8/SER_hh_fec!H8)</f>
        <v>1.0709884452282157</v>
      </c>
      <c r="I8" s="109">
        <f>IF(SER_hh_tes!I8=0,"",SER_hh_tes!I8/SER_hh_fec!I8)</f>
        <v>1.0752933459728828</v>
      </c>
      <c r="J8" s="109">
        <f>IF(SER_hh_tes!J8=0,"",SER_hh_tes!J8/SER_hh_fec!J8)</f>
        <v>1.0797045236515084</v>
      </c>
      <c r="K8" s="109">
        <f>IF(SER_hh_tes!K8=0,"",SER_hh_tes!K8/SER_hh_fec!K8)</f>
        <v>1.0871291289604135</v>
      </c>
      <c r="L8" s="109">
        <f>IF(SER_hh_tes!L8=0,"",SER_hh_tes!L8/SER_hh_fec!L8)</f>
        <v>1.0939915664526711</v>
      </c>
      <c r="M8" s="109">
        <f>IF(SER_hh_tes!M8=0,"",SER_hh_tes!M8/SER_hh_fec!M8)</f>
        <v>1.1013874832272161</v>
      </c>
      <c r="N8" s="109">
        <f>IF(SER_hh_tes!N8=0,"",SER_hh_tes!N8/SER_hh_fec!N8)</f>
        <v>1.1113998596274635</v>
      </c>
      <c r="O8" s="109">
        <f>IF(SER_hh_tes!O8=0,"",SER_hh_tes!O8/SER_hh_fec!O8)</f>
        <v>1.1212245985172744</v>
      </c>
      <c r="P8" s="109">
        <f>IF(SER_hh_tes!P8=0,"",SER_hh_tes!P8/SER_hh_fec!P8)</f>
        <v>1.131075337871867</v>
      </c>
      <c r="Q8" s="109">
        <f>IF(SER_hh_tes!Q8=0,"",SER_hh_tes!Q8/SER_hh_fec!Q8)</f>
        <v>1.1431775907013233</v>
      </c>
    </row>
    <row r="9" spans="1:17" ht="12" customHeight="1" x14ac:dyDescent="0.25">
      <c r="A9" s="88" t="s">
        <v>106</v>
      </c>
      <c r="B9" s="109">
        <f>IF(SER_hh_tes!B9=0,"",SER_hh_tes!B9/SER_hh_fec!B9)</f>
        <v>0.68436442786317386</v>
      </c>
      <c r="C9" s="109">
        <f>IF(SER_hh_tes!C9=0,"",SER_hh_tes!C9/SER_hh_fec!C9)</f>
        <v>0.6905651184474062</v>
      </c>
      <c r="D9" s="109">
        <f>IF(SER_hh_tes!D9=0,"",SER_hh_tes!D9/SER_hh_fec!D9)</f>
        <v>0.69705047647026519</v>
      </c>
      <c r="E9" s="109">
        <f>IF(SER_hh_tes!E9=0,"",SER_hh_tes!E9/SER_hh_fec!E9)</f>
        <v>0.70203889733784486</v>
      </c>
      <c r="F9" s="109">
        <f>IF(SER_hh_tes!F9=0,"",SER_hh_tes!F9/SER_hh_fec!F9)</f>
        <v>0.71177825437758191</v>
      </c>
      <c r="G9" s="109">
        <f>IF(SER_hh_tes!G9=0,"",SER_hh_tes!G9/SER_hh_fec!G9)</f>
        <v>0.71934941738022573</v>
      </c>
      <c r="H9" s="109">
        <f>IF(SER_hh_tes!H9=0,"",SER_hh_tes!H9/SER_hh_fec!H9)</f>
        <v>0.72235150499667378</v>
      </c>
      <c r="I9" s="109">
        <f>IF(SER_hh_tes!I9=0,"",SER_hh_tes!I9/SER_hh_fec!I9)</f>
        <v>0.72716314529472781</v>
      </c>
      <c r="J9" s="109">
        <f>IF(SER_hh_tes!J9=0,"",SER_hh_tes!J9/SER_hh_fec!J9)</f>
        <v>0.7353214188492756</v>
      </c>
      <c r="K9" s="109">
        <f>IF(SER_hh_tes!K9=0,"",SER_hh_tes!K9/SER_hh_fec!K9)</f>
        <v>0.74781087269648694</v>
      </c>
      <c r="L9" s="109">
        <f>IF(SER_hh_tes!L9=0,"",SER_hh_tes!L9/SER_hh_fec!L9)</f>
        <v>0.75936546182355702</v>
      </c>
      <c r="M9" s="109">
        <f>IF(SER_hh_tes!M9=0,"",SER_hh_tes!M9/SER_hh_fec!M9)</f>
        <v>0.76687635827338163</v>
      </c>
      <c r="N9" s="109">
        <f>IF(SER_hh_tes!N9=0,"",SER_hh_tes!N9/SER_hh_fec!N9)</f>
        <v>0.77812490164091552</v>
      </c>
      <c r="O9" s="109">
        <f>IF(SER_hh_tes!O9=0,"",SER_hh_tes!O9/SER_hh_fec!O9)</f>
        <v>0.78977155405647959</v>
      </c>
      <c r="P9" s="109">
        <f>IF(SER_hh_tes!P9=0,"",SER_hh_tes!P9/SER_hh_fec!P9)</f>
        <v>0.79683775040434601</v>
      </c>
      <c r="Q9" s="109">
        <f>IF(SER_hh_tes!Q9=0,"",SER_hh_tes!Q9/SER_hh_fec!Q9)</f>
        <v>0.80643093857215231</v>
      </c>
    </row>
    <row r="10" spans="1:17" ht="12" customHeight="1" x14ac:dyDescent="0.25">
      <c r="A10" s="88" t="s">
        <v>34</v>
      </c>
      <c r="B10" s="109" t="str">
        <f>IF(SER_hh_tes!B10=0,"",SER_hh_tes!B10/SER_hh_fec!B10)</f>
        <v/>
      </c>
      <c r="C10" s="109" t="str">
        <f>IF(SER_hh_tes!C10=0,"",SER_hh_tes!C10/SER_hh_fec!C10)</f>
        <v/>
      </c>
      <c r="D10" s="109" t="str">
        <f>IF(SER_hh_tes!D10=0,"",SER_hh_tes!D10/SER_hh_fec!D10)</f>
        <v/>
      </c>
      <c r="E10" s="109" t="str">
        <f>IF(SER_hh_tes!E10=0,"",SER_hh_tes!E10/SER_hh_fec!E10)</f>
        <v/>
      </c>
      <c r="F10" s="109">
        <f>IF(SER_hh_tes!F10=0,"",SER_hh_tes!F10/SER_hh_fec!F10)</f>
        <v>0.61132197149762924</v>
      </c>
      <c r="G10" s="109">
        <f>IF(SER_hh_tes!G10=0,"",SER_hh_tes!G10/SER_hh_fec!G10)</f>
        <v>0.61214940258387784</v>
      </c>
      <c r="H10" s="109">
        <f>IF(SER_hh_tes!H10=0,"",SER_hh_tes!H10/SER_hh_fec!H10)</f>
        <v>0.61220257158331848</v>
      </c>
      <c r="I10" s="109">
        <f>IF(SER_hh_tes!I10=0,"",SER_hh_tes!I10/SER_hh_fec!I10)</f>
        <v>0.61444492689387742</v>
      </c>
      <c r="J10" s="109">
        <f>IF(SER_hh_tes!J10=0,"",SER_hh_tes!J10/SER_hh_fec!J10)</f>
        <v>0.62054089408305069</v>
      </c>
      <c r="K10" s="109">
        <f>IF(SER_hh_tes!K10=0,"",SER_hh_tes!K10/SER_hh_fec!K10)</f>
        <v>0.62349258558067555</v>
      </c>
      <c r="L10" s="109">
        <f>IF(SER_hh_tes!L10=0,"",SER_hh_tes!L10/SER_hh_fec!L10)</f>
        <v>0.62987799888432361</v>
      </c>
      <c r="M10" s="109">
        <f>IF(SER_hh_tes!M10=0,"",SER_hh_tes!M10/SER_hh_fec!M10)</f>
        <v>0.63238723350325055</v>
      </c>
      <c r="N10" s="109">
        <f>IF(SER_hh_tes!N10=0,"",SER_hh_tes!N10/SER_hh_fec!N10)</f>
        <v>0.63870621464694266</v>
      </c>
      <c r="O10" s="109">
        <f>IF(SER_hh_tes!O10=0,"",SER_hh_tes!O10/SER_hh_fec!O10)</f>
        <v>0.63871286882587652</v>
      </c>
      <c r="P10" s="109">
        <f>IF(SER_hh_tes!P10=0,"",SER_hh_tes!P10/SER_hh_fec!P10)</f>
        <v>0.63933272068931257</v>
      </c>
      <c r="Q10" s="109">
        <f>IF(SER_hh_tes!Q10=0,"",SER_hh_tes!Q10/SER_hh_fec!Q10)</f>
        <v>0.64099962487746709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0.81342891213722823</v>
      </c>
      <c r="C12" s="109">
        <f>IF(SER_hh_tes!C12=0,"",SER_hh_tes!C12/SER_hh_fec!C12)</f>
        <v>0.81383803305628133</v>
      </c>
      <c r="D12" s="109">
        <f>IF(SER_hh_tes!D12=0,"",SER_hh_tes!D12/SER_hh_fec!D12)</f>
        <v>0.81617290162213763</v>
      </c>
      <c r="E12" s="109">
        <f>IF(SER_hh_tes!E12=0,"",SER_hh_tes!E12/SER_hh_fec!E12)</f>
        <v>0.81875831845807379</v>
      </c>
      <c r="F12" s="109">
        <f>IF(SER_hh_tes!F12=0,"",SER_hh_tes!F12/SER_hh_fec!F12)</f>
        <v>0.82183329049373721</v>
      </c>
      <c r="G12" s="109">
        <f>IF(SER_hh_tes!G12=0,"",SER_hh_tes!G12/SER_hh_fec!G12)</f>
        <v>0.82302410962266503</v>
      </c>
      <c r="H12" s="109">
        <f>IF(SER_hh_tes!H12=0,"",SER_hh_tes!H12/SER_hh_fec!H12)</f>
        <v>0.83422598411945204</v>
      </c>
      <c r="I12" s="109">
        <f>IF(SER_hh_tes!I12=0,"",SER_hh_tes!I12/SER_hh_fec!I12)</f>
        <v>0.84412034403969805</v>
      </c>
      <c r="J12" s="109">
        <f>IF(SER_hh_tes!J12=0,"",SER_hh_tes!J12/SER_hh_fec!J12)</f>
        <v>0.85083669081186775</v>
      </c>
      <c r="K12" s="109">
        <f>IF(SER_hh_tes!K12=0,"",SER_hh_tes!K12/SER_hh_fec!K12)</f>
        <v>0.85455490942618051</v>
      </c>
      <c r="L12" s="109">
        <f>IF(SER_hh_tes!L12=0,"",SER_hh_tes!L12/SER_hh_fec!L12)</f>
        <v>0.85891550037991748</v>
      </c>
      <c r="M12" s="109">
        <f>IF(SER_hh_tes!M12=0,"",SER_hh_tes!M12/SER_hh_fec!M12)</f>
        <v>0.86648044719873507</v>
      </c>
      <c r="N12" s="109">
        <f>IF(SER_hh_tes!N12=0,"",SER_hh_tes!N12/SER_hh_fec!N12)</f>
        <v>0.87284292524755325</v>
      </c>
      <c r="O12" s="109">
        <f>IF(SER_hh_tes!O12=0,"",SER_hh_tes!O12/SER_hh_fec!O12)</f>
        <v>0.87733491430473765</v>
      </c>
      <c r="P12" s="109">
        <f>IF(SER_hh_tes!P12=0,"",SER_hh_tes!P12/SER_hh_fec!P12)</f>
        <v>0.88076925560470354</v>
      </c>
      <c r="Q12" s="109">
        <f>IF(SER_hh_tes!Q12=0,"",SER_hh_tes!Q12/SER_hh_fec!Q12)</f>
        <v>0.88092788430826396</v>
      </c>
    </row>
    <row r="13" spans="1:17" ht="12" customHeight="1" x14ac:dyDescent="0.25">
      <c r="A13" s="88" t="s">
        <v>105</v>
      </c>
      <c r="B13" s="109">
        <f>IF(SER_hh_tes!B13=0,"",SER_hh_tes!B13/SER_hh_fec!B13)</f>
        <v>1.2811505366161349</v>
      </c>
      <c r="C13" s="109">
        <f>IF(SER_hh_tes!C13=0,"",SER_hh_tes!C13/SER_hh_fec!C13)</f>
        <v>1.3061265584114246</v>
      </c>
      <c r="D13" s="109">
        <f>IF(SER_hh_tes!D13=0,"",SER_hh_tes!D13/SER_hh_fec!D13)</f>
        <v>1.311096764874756</v>
      </c>
      <c r="E13" s="109">
        <f>IF(SER_hh_tes!E13=0,"",SER_hh_tes!E13/SER_hh_fec!E13)</f>
        <v>1.3152365206854368</v>
      </c>
      <c r="F13" s="109">
        <f>IF(SER_hh_tes!F13=0,"",SER_hh_tes!F13/SER_hh_fec!F13)</f>
        <v>1.3228117300128206</v>
      </c>
      <c r="G13" s="109">
        <f>IF(SER_hh_tes!G13=0,"",SER_hh_tes!G13/SER_hh_fec!G13)</f>
        <v>1.3339735827052743</v>
      </c>
      <c r="H13" s="109">
        <f>IF(SER_hh_tes!H13=0,"",SER_hh_tes!H13/SER_hh_fec!H13)</f>
        <v>1.3438485982371036</v>
      </c>
      <c r="I13" s="109">
        <f>IF(SER_hh_tes!I13=0,"",SER_hh_tes!I13/SER_hh_fec!I13)</f>
        <v>1.3443453281155109</v>
      </c>
      <c r="J13" s="109">
        <f>IF(SER_hh_tes!J13=0,"",SER_hh_tes!J13/SER_hh_fec!J13)</f>
        <v>1.3446107978917499</v>
      </c>
      <c r="K13" s="109">
        <f>IF(SER_hh_tes!K13=0,"",SER_hh_tes!K13/SER_hh_fec!K13)</f>
        <v>1.3447699992606035</v>
      </c>
      <c r="L13" s="109">
        <f>IF(SER_hh_tes!L13=0,"",SER_hh_tes!L13/SER_hh_fec!L13)</f>
        <v>1.361534610668534</v>
      </c>
      <c r="M13" s="109">
        <f>IF(SER_hh_tes!M13=0,"",SER_hh_tes!M13/SER_hh_fec!M13)</f>
        <v>1.4345843755052035</v>
      </c>
      <c r="N13" s="109">
        <f>IF(SER_hh_tes!N13=0,"",SER_hh_tes!N13/SER_hh_fec!N13)</f>
        <v>1.5155988348871774</v>
      </c>
      <c r="O13" s="109">
        <f>IF(SER_hh_tes!O13=0,"",SER_hh_tes!O13/SER_hh_fec!O13)</f>
        <v>1.6014424134961434</v>
      </c>
      <c r="P13" s="109">
        <f>IF(SER_hh_tes!P13=0,"",SER_hh_tes!P13/SER_hh_fec!P13)</f>
        <v>1.7943637434497706</v>
      </c>
      <c r="Q13" s="109">
        <f>IF(SER_hh_tes!Q13=0,"",SER_hh_tes!Q13/SER_hh_fec!Q13)</f>
        <v>1.8947582140983315</v>
      </c>
    </row>
    <row r="14" spans="1:17" ht="12" customHeight="1" x14ac:dyDescent="0.25">
      <c r="A14" s="51" t="s">
        <v>104</v>
      </c>
      <c r="B14" s="112">
        <f>IF(SER_hh_tes!B14=0,"",SER_hh_tes!B14/SER_hh_fec!B14)</f>
        <v>0.77275746653036725</v>
      </c>
      <c r="C14" s="112">
        <f>IF(SER_hh_tes!C14=0,"",SER_hh_tes!C14/SER_hh_fec!C14)</f>
        <v>0.77631016291708999</v>
      </c>
      <c r="D14" s="112">
        <f>IF(SER_hh_tes!D14=0,"",SER_hh_tes!D14/SER_hh_fec!D14)</f>
        <v>0.79633950667251374</v>
      </c>
      <c r="E14" s="112">
        <f>IF(SER_hh_tes!E14=0,"",SER_hh_tes!E14/SER_hh_fec!E14)</f>
        <v>0.79927888021472804</v>
      </c>
      <c r="F14" s="112">
        <f>IF(SER_hh_tes!F14=0,"",SER_hh_tes!F14/SER_hh_fec!F14)</f>
        <v>0.81342898288624288</v>
      </c>
      <c r="G14" s="112">
        <f>IF(SER_hh_tes!G14=0,"",SER_hh_tes!G14/SER_hh_fec!G14)</f>
        <v>0.82073381051466543</v>
      </c>
      <c r="H14" s="112">
        <f>IF(SER_hh_tes!H14=0,"",SER_hh_tes!H14/SER_hh_fec!H14)</f>
        <v>0.82784407185503861</v>
      </c>
      <c r="I14" s="112">
        <f>IF(SER_hh_tes!I14=0,"",SER_hh_tes!I14/SER_hh_fec!I14)</f>
        <v>0.82911757859417923</v>
      </c>
      <c r="J14" s="112">
        <f>IF(SER_hh_tes!J14=0,"",SER_hh_tes!J14/SER_hh_fec!J14)</f>
        <v>0.83056858434702774</v>
      </c>
      <c r="K14" s="112">
        <f>IF(SER_hh_tes!K14=0,"",SER_hh_tes!K14/SER_hh_fec!K14)</f>
        <v>0.8319132129340634</v>
      </c>
      <c r="L14" s="112">
        <f>IF(SER_hh_tes!L14=0,"",SER_hh_tes!L14/SER_hh_fec!L14)</f>
        <v>0.83236424290831446</v>
      </c>
      <c r="M14" s="112">
        <f>IF(SER_hh_tes!M14=0,"",SER_hh_tes!M14/SER_hh_fec!M14)</f>
        <v>0.8333912380897418</v>
      </c>
      <c r="N14" s="112">
        <f>IF(SER_hh_tes!N14=0,"",SER_hh_tes!N14/SER_hh_fec!N14)</f>
        <v>0.8336934433883898</v>
      </c>
      <c r="O14" s="112">
        <f>IF(SER_hh_tes!O14=0,"",SER_hh_tes!O14/SER_hh_fec!O14)</f>
        <v>0.83455950796146883</v>
      </c>
      <c r="P14" s="112">
        <f>IF(SER_hh_tes!P14=0,"",SER_hh_tes!P14/SER_hh_fec!P14)</f>
        <v>0.83501466417003645</v>
      </c>
      <c r="Q14" s="112">
        <f>IF(SER_hh_tes!Q14=0,"",SER_hh_tes!Q14/SER_hh_fec!Q14)</f>
        <v>0.83716756979433016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0.99999999999999967</v>
      </c>
      <c r="C15" s="114">
        <f>IF(SER_hh_tes!C15=0,"",SER_hh_tes!C15/SER_hh_fec!C15)</f>
        <v>1</v>
      </c>
      <c r="D15" s="114">
        <f>IF(SER_hh_tes!D15=0,"",SER_hh_tes!D15/SER_hh_fec!D15)</f>
        <v>1.0000000000000002</v>
      </c>
      <c r="E15" s="114">
        <f>IF(SER_hh_tes!E15=0,"",SER_hh_tes!E15/SER_hh_fec!E15)</f>
        <v>0.99999999999999978</v>
      </c>
      <c r="F15" s="114">
        <f>IF(SER_hh_tes!F15=0,"",SER_hh_tes!F15/SER_hh_fec!F15)</f>
        <v>0.99999999999999989</v>
      </c>
      <c r="G15" s="114">
        <f>IF(SER_hh_tes!G15=0,"",SER_hh_tes!G15/SER_hh_fec!G15)</f>
        <v>1.0000000000000002</v>
      </c>
      <c r="H15" s="114">
        <f>IF(SER_hh_tes!H15=0,"",SER_hh_tes!H15/SER_hh_fec!H15)</f>
        <v>0.99999999999999978</v>
      </c>
      <c r="I15" s="114">
        <f>IF(SER_hh_tes!I15=0,"",SER_hh_tes!I15/SER_hh_fec!I15)</f>
        <v>1.0000000000000004</v>
      </c>
      <c r="J15" s="114">
        <f>IF(SER_hh_tes!J15=0,"",SER_hh_tes!J15/SER_hh_fec!J15)</f>
        <v>1</v>
      </c>
      <c r="K15" s="114">
        <f>IF(SER_hh_tes!K15=0,"",SER_hh_tes!K15/SER_hh_fec!K15)</f>
        <v>1.0000000000000002</v>
      </c>
      <c r="L15" s="114">
        <f>IF(SER_hh_tes!L15=0,"",SER_hh_tes!L15/SER_hh_fec!L15)</f>
        <v>0.99999999999999967</v>
      </c>
      <c r="M15" s="114">
        <f>IF(SER_hh_tes!M15=0,"",SER_hh_tes!M15/SER_hh_fec!M15)</f>
        <v>1.0000000000000002</v>
      </c>
      <c r="N15" s="114">
        <f>IF(SER_hh_tes!N15=0,"",SER_hh_tes!N15/SER_hh_fec!N15)</f>
        <v>1.0000000000000002</v>
      </c>
      <c r="O15" s="114">
        <f>IF(SER_hh_tes!O15=0,"",SER_hh_tes!O15/SER_hh_fec!O15)</f>
        <v>1.0000000000000002</v>
      </c>
      <c r="P15" s="114">
        <f>IF(SER_hh_tes!P15=0,"",SER_hh_tes!P15/SER_hh_fec!P15)</f>
        <v>0.99999999999999989</v>
      </c>
      <c r="Q15" s="114">
        <f>IF(SER_hh_tes!Q15=0,"",SER_hh_tes!Q15/SER_hh_fec!Q15)</f>
        <v>0.99999999999999967</v>
      </c>
    </row>
    <row r="16" spans="1:17" ht="12.95" customHeight="1" x14ac:dyDescent="0.25">
      <c r="A16" s="90" t="s">
        <v>102</v>
      </c>
      <c r="B16" s="110">
        <f>IF(SER_hh_tes!B16=0,"",SER_hh_tes!B16/SER_hh_fec!B16)</f>
        <v>1.7333187653788358</v>
      </c>
      <c r="C16" s="110">
        <f>IF(SER_hh_tes!C16=0,"",SER_hh_tes!C16/SER_hh_fec!C16)</f>
        <v>1.824132420509925</v>
      </c>
      <c r="D16" s="110">
        <f>IF(SER_hh_tes!D16=0,"",SER_hh_tes!D16/SER_hh_fec!D16)</f>
        <v>1.8975238555253393</v>
      </c>
      <c r="E16" s="110">
        <f>IF(SER_hh_tes!E16=0,"",SER_hh_tes!E16/SER_hh_fec!E16)</f>
        <v>1.9361436576411639</v>
      </c>
      <c r="F16" s="110">
        <f>IF(SER_hh_tes!F16=0,"",SER_hh_tes!F16/SER_hh_fec!F16)</f>
        <v>1.9722882074249259</v>
      </c>
      <c r="G16" s="110">
        <f>IF(SER_hh_tes!G16=0,"",SER_hh_tes!G16/SER_hh_fec!G16)</f>
        <v>2.0042860813727996</v>
      </c>
      <c r="H16" s="110">
        <f>IF(SER_hh_tes!H16=0,"",SER_hh_tes!H16/SER_hh_fec!H16)</f>
        <v>2.0339067007201117</v>
      </c>
      <c r="I16" s="110">
        <f>IF(SER_hh_tes!I16=0,"",SER_hh_tes!I16/SER_hh_fec!I16)</f>
        <v>2.0651750623026532</v>
      </c>
      <c r="J16" s="110">
        <f>IF(SER_hh_tes!J16=0,"",SER_hh_tes!J16/SER_hh_fec!J16)</f>
        <v>2.0914461512385469</v>
      </c>
      <c r="K16" s="110">
        <f>IF(SER_hh_tes!K16=0,"",SER_hh_tes!K16/SER_hh_fec!K16)</f>
        <v>2.1192078428089927</v>
      </c>
      <c r="L16" s="110">
        <f>IF(SER_hh_tes!L16=0,"",SER_hh_tes!L16/SER_hh_fec!L16)</f>
        <v>2.1518920238145918</v>
      </c>
      <c r="M16" s="110">
        <f>IF(SER_hh_tes!M16=0,"",SER_hh_tes!M16/SER_hh_fec!M16)</f>
        <v>2.2083213029551514</v>
      </c>
      <c r="N16" s="110">
        <f>IF(SER_hh_tes!N16=0,"",SER_hh_tes!N16/SER_hh_fec!N16)</f>
        <v>2.2927730271470037</v>
      </c>
      <c r="O16" s="110">
        <f>IF(SER_hh_tes!O16=0,"",SER_hh_tes!O16/SER_hh_fec!O16)</f>
        <v>2.3728924386646058</v>
      </c>
      <c r="P16" s="110">
        <f>IF(SER_hh_tes!P16=0,"",SER_hh_tes!P16/SER_hh_fec!P16)</f>
        <v>2.5194228156411977</v>
      </c>
      <c r="Q16" s="110">
        <f>IF(SER_hh_tes!Q16=0,"",SER_hh_tes!Q16/SER_hh_fec!Q16)</f>
        <v>2.7364346039807756</v>
      </c>
    </row>
    <row r="17" spans="1:17" ht="12.95" customHeight="1" x14ac:dyDescent="0.25">
      <c r="A17" s="88" t="s">
        <v>101</v>
      </c>
      <c r="B17" s="113">
        <f>IF(SER_hh_tes!B17=0,"",SER_hh_tes!B17/SER_hh_fec!B17)</f>
        <v>1.733318765378836</v>
      </c>
      <c r="C17" s="113">
        <f>IF(SER_hh_tes!C17=0,"",SER_hh_tes!C17/SER_hh_fec!C17)</f>
        <v>1.7796799910589105</v>
      </c>
      <c r="D17" s="113">
        <f>IF(SER_hh_tes!D17=0,"",SER_hh_tes!D17/SER_hh_fec!D17)</f>
        <v>1.8296559693054304</v>
      </c>
      <c r="E17" s="113">
        <f>IF(SER_hh_tes!E17=0,"",SER_hh_tes!E17/SER_hh_fec!E17)</f>
        <v>1.8636156396063295</v>
      </c>
      <c r="F17" s="113">
        <f>IF(SER_hh_tes!F17=0,"",SER_hh_tes!F17/SER_hh_fec!F17)</f>
        <v>1.9153964569896849</v>
      </c>
      <c r="G17" s="113">
        <f>IF(SER_hh_tes!G17=0,"",SER_hh_tes!G17/SER_hh_fec!G17)</f>
        <v>1.9623688075633059</v>
      </c>
      <c r="H17" s="113">
        <f>IF(SER_hh_tes!H17=0,"",SER_hh_tes!H17/SER_hh_fec!H17)</f>
        <v>2.0076719333588016</v>
      </c>
      <c r="I17" s="113">
        <f>IF(SER_hh_tes!I17=0,"",SER_hh_tes!I17/SER_hh_fec!I17)</f>
        <v>2.0316708008482149</v>
      </c>
      <c r="J17" s="113">
        <f>IF(SER_hh_tes!J17=0,"",SER_hh_tes!J17/SER_hh_fec!J17)</f>
        <v>2.0819942831765448</v>
      </c>
      <c r="K17" s="113">
        <f>IF(SER_hh_tes!K17=0,"",SER_hh_tes!K17/SER_hh_fec!K17)</f>
        <v>2.1207553684259941</v>
      </c>
      <c r="L17" s="113">
        <f>IF(SER_hh_tes!L17=0,"",SER_hh_tes!L17/SER_hh_fec!L17)</f>
        <v>2.1522376483224508</v>
      </c>
      <c r="M17" s="113">
        <f>IF(SER_hh_tes!M17=0,"",SER_hh_tes!M17/SER_hh_fec!M17)</f>
        <v>2.2040621833366787</v>
      </c>
      <c r="N17" s="113">
        <f>IF(SER_hh_tes!N17=0,"",SER_hh_tes!N17/SER_hh_fec!N17)</f>
        <v>2.2938843190351159</v>
      </c>
      <c r="O17" s="113">
        <f>IF(SER_hh_tes!O17=0,"",SER_hh_tes!O17/SER_hh_fec!O17)</f>
        <v>2.3971026988964041</v>
      </c>
      <c r="P17" s="113">
        <f>IF(SER_hh_tes!P17=0,"",SER_hh_tes!P17/SER_hh_fec!P17)</f>
        <v>2.6030165372808223</v>
      </c>
      <c r="Q17" s="113">
        <f>IF(SER_hh_tes!Q17=0,"",SER_hh_tes!Q17/SER_hh_fec!Q17)</f>
        <v>2.8836749535239461</v>
      </c>
    </row>
    <row r="18" spans="1:17" ht="12" customHeight="1" x14ac:dyDescent="0.25">
      <c r="A18" s="88" t="s">
        <v>100</v>
      </c>
      <c r="B18" s="113">
        <f>IF(SER_hh_tes!B18=0,"",SER_hh_tes!B18/SER_hh_fec!B18)</f>
        <v>1.7333187653788358</v>
      </c>
      <c r="C18" s="113">
        <f>IF(SER_hh_tes!C18=0,"",SER_hh_tes!C18/SER_hh_fec!C18)</f>
        <v>1.8242103323635099</v>
      </c>
      <c r="D18" s="113">
        <f>IF(SER_hh_tes!D18=0,"",SER_hh_tes!D18/SER_hh_fec!D18)</f>
        <v>1.8976511577762056</v>
      </c>
      <c r="E18" s="113">
        <f>IF(SER_hh_tes!E18=0,"",SER_hh_tes!E18/SER_hh_fec!E18)</f>
        <v>1.9362847227462032</v>
      </c>
      <c r="F18" s="113">
        <f>IF(SER_hh_tes!F18=0,"",SER_hh_tes!F18/SER_hh_fec!F18)</f>
        <v>1.9724149350722717</v>
      </c>
      <c r="G18" s="113">
        <f>IF(SER_hh_tes!G18=0,"",SER_hh_tes!G18/SER_hh_fec!G18)</f>
        <v>2.0043941720326619</v>
      </c>
      <c r="H18" s="113">
        <f>IF(SER_hh_tes!H18=0,"",SER_hh_tes!H18/SER_hh_fec!H18)</f>
        <v>2.0339859589180787</v>
      </c>
      <c r="I18" s="113">
        <f>IF(SER_hh_tes!I18=0,"",SER_hh_tes!I18/SER_hh_fec!I18)</f>
        <v>2.0652765143627492</v>
      </c>
      <c r="J18" s="113">
        <f>IF(SER_hh_tes!J18=0,"",SER_hh_tes!J18/SER_hh_fec!J18)</f>
        <v>2.0914804321723568</v>
      </c>
      <c r="K18" s="113">
        <f>IF(SER_hh_tes!K18=0,"",SER_hh_tes!K18/SER_hh_fec!K18)</f>
        <v>2.1192015012388885</v>
      </c>
      <c r="L18" s="113">
        <f>IF(SER_hh_tes!L18=0,"",SER_hh_tes!L18/SER_hh_fec!L18)</f>
        <v>2.1518905553113008</v>
      </c>
      <c r="M18" s="113">
        <f>IF(SER_hh_tes!M18=0,"",SER_hh_tes!M18/SER_hh_fec!M18)</f>
        <v>2.2083407626986395</v>
      </c>
      <c r="N18" s="113">
        <f>IF(SER_hh_tes!N18=0,"",SER_hh_tes!N18/SER_hh_fec!N18)</f>
        <v>2.2927671840781847</v>
      </c>
      <c r="O18" s="113">
        <f>IF(SER_hh_tes!O18=0,"",SER_hh_tes!O18/SER_hh_fec!O18)</f>
        <v>2.3727363172453795</v>
      </c>
      <c r="P18" s="113">
        <f>IF(SER_hh_tes!P18=0,"",SER_hh_tes!P18/SER_hh_fec!P18)</f>
        <v>2.5187206799780073</v>
      </c>
      <c r="Q18" s="113">
        <f>IF(SER_hh_tes!Q18=0,"",SER_hh_tes!Q18/SER_hh_fec!Q18)</f>
        <v>2.7347287298012568</v>
      </c>
    </row>
    <row r="19" spans="1:17" ht="12.95" customHeight="1" x14ac:dyDescent="0.25">
      <c r="A19" s="90" t="s">
        <v>47</v>
      </c>
      <c r="B19" s="110">
        <f>IF(SER_hh_tes!B19=0,"",SER_hh_tes!B19/SER_hh_fec!B19)</f>
        <v>0.62023891487175331</v>
      </c>
      <c r="C19" s="110">
        <f>IF(SER_hh_tes!C19=0,"",SER_hh_tes!C19/SER_hh_fec!C19)</f>
        <v>0.62238839584483252</v>
      </c>
      <c r="D19" s="110">
        <f>IF(SER_hh_tes!D19=0,"",SER_hh_tes!D19/SER_hh_fec!D19)</f>
        <v>0.62946620020334754</v>
      </c>
      <c r="E19" s="110">
        <f>IF(SER_hh_tes!E19=0,"",SER_hh_tes!E19/SER_hh_fec!E19)</f>
        <v>0.63212981640920873</v>
      </c>
      <c r="F19" s="110">
        <f>IF(SER_hh_tes!F19=0,"",SER_hh_tes!F19/SER_hh_fec!F19)</f>
        <v>0.62566097406796162</v>
      </c>
      <c r="G19" s="110">
        <f>IF(SER_hh_tes!G19=0,"",SER_hh_tes!G19/SER_hh_fec!G19)</f>
        <v>0.6297512847622595</v>
      </c>
      <c r="H19" s="110">
        <f>IF(SER_hh_tes!H19=0,"",SER_hh_tes!H19/SER_hh_fec!H19)</f>
        <v>0.64608653097765056</v>
      </c>
      <c r="I19" s="110">
        <f>IF(SER_hh_tes!I19=0,"",SER_hh_tes!I19/SER_hh_fec!I19)</f>
        <v>0.6530995296467984</v>
      </c>
      <c r="J19" s="110">
        <f>IF(SER_hh_tes!J19=0,"",SER_hh_tes!J19/SER_hh_fec!J19)</f>
        <v>0.65911668652852273</v>
      </c>
      <c r="K19" s="110">
        <f>IF(SER_hh_tes!K19=0,"",SER_hh_tes!K19/SER_hh_fec!K19)</f>
        <v>0.66360226788420884</v>
      </c>
      <c r="L19" s="110">
        <f>IF(SER_hh_tes!L19=0,"",SER_hh_tes!L19/SER_hh_fec!L19)</f>
        <v>0.6707324818418513</v>
      </c>
      <c r="M19" s="110">
        <f>IF(SER_hh_tes!M19=0,"",SER_hh_tes!M19/SER_hh_fec!M19)</f>
        <v>0.67571597641421199</v>
      </c>
      <c r="N19" s="110">
        <f>IF(SER_hh_tes!N19=0,"",SER_hh_tes!N19/SER_hh_fec!N19)</f>
        <v>0.68027529907519702</v>
      </c>
      <c r="O19" s="110">
        <f>IF(SER_hh_tes!O19=0,"",SER_hh_tes!O19/SER_hh_fec!O19)</f>
        <v>0.68497636913537907</v>
      </c>
      <c r="P19" s="110">
        <f>IF(SER_hh_tes!P19=0,"",SER_hh_tes!P19/SER_hh_fec!P19)</f>
        <v>0.68964425787617112</v>
      </c>
      <c r="Q19" s="110">
        <f>IF(SER_hh_tes!Q19=0,"",SER_hh_tes!Q19/SER_hh_fec!Q19)</f>
        <v>0.69405105725043104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0.58357067329739465</v>
      </c>
      <c r="C21" s="109">
        <f>IF(SER_hh_tes!C21=0,"",SER_hh_tes!C21/SER_hh_fec!C21)</f>
        <v>0.58578774833669156</v>
      </c>
      <c r="D21" s="109">
        <f>IF(SER_hh_tes!D21=0,"",SER_hh_tes!D21/SER_hh_fec!D21)</f>
        <v>0.59072914600111115</v>
      </c>
      <c r="E21" s="109">
        <f>IF(SER_hh_tes!E21=0,"",SER_hh_tes!E21/SER_hh_fec!E21)</f>
        <v>0.59485634888910055</v>
      </c>
      <c r="F21" s="109">
        <f>IF(SER_hh_tes!F21=0,"",SER_hh_tes!F21/SER_hh_fec!F21)</f>
        <v>0.59788667980674626</v>
      </c>
      <c r="G21" s="109">
        <f>IF(SER_hh_tes!G21=0,"",SER_hh_tes!G21/SER_hh_fec!G21)</f>
        <v>0.60030958698999004</v>
      </c>
      <c r="H21" s="109">
        <f>IF(SER_hh_tes!H21=0,"",SER_hh_tes!H21/SER_hh_fec!H21)</f>
        <v>0.60306515337414024</v>
      </c>
      <c r="I21" s="109">
        <f>IF(SER_hh_tes!I21=0,"",SER_hh_tes!I21/SER_hh_fec!I21)</f>
        <v>0.60729181009340294</v>
      </c>
      <c r="J21" s="109">
        <f>IF(SER_hh_tes!J21=0,"",SER_hh_tes!J21/SER_hh_fec!J21)</f>
        <v>0.6117514163517318</v>
      </c>
      <c r="K21" s="109">
        <f>IF(SER_hh_tes!K21=0,"",SER_hh_tes!K21/SER_hh_fec!K21)</f>
        <v>0.61701873654516004</v>
      </c>
      <c r="L21" s="109">
        <f>IF(SER_hh_tes!L21=0,"",SER_hh_tes!L21/SER_hh_fec!L21)</f>
        <v>0.61997677684290975</v>
      </c>
      <c r="M21" s="109">
        <f>IF(SER_hh_tes!M21=0,"",SER_hh_tes!M21/SER_hh_fec!M21)</f>
        <v>0.62282566762315406</v>
      </c>
      <c r="N21" s="109">
        <f>IF(SER_hh_tes!N21=0,"",SER_hh_tes!N21/SER_hh_fec!N21)</f>
        <v>0.62559272521526366</v>
      </c>
      <c r="O21" s="109">
        <f>IF(SER_hh_tes!O21=0,"",SER_hh_tes!O21/SER_hh_fec!O21)</f>
        <v>0.62795008537089525</v>
      </c>
      <c r="P21" s="109">
        <f>IF(SER_hh_tes!P21=0,"",SER_hh_tes!P21/SER_hh_fec!P21)</f>
        <v>0.63080967868482918</v>
      </c>
      <c r="Q21" s="109">
        <f>IF(SER_hh_tes!Q21=0,"",SER_hh_tes!Q21/SER_hh_fec!Q21)</f>
        <v>0.63403007729730387</v>
      </c>
    </row>
    <row r="22" spans="1:17" ht="12" customHeight="1" x14ac:dyDescent="0.25">
      <c r="A22" s="88" t="s">
        <v>99</v>
      </c>
      <c r="B22" s="109">
        <f>IF(SER_hh_tes!B22=0,"",SER_hh_tes!B22/SER_hh_fec!B22)</f>
        <v>0.56736037681691143</v>
      </c>
      <c r="C22" s="109">
        <f>IF(SER_hh_tes!C22=0,"",SER_hh_tes!C22/SER_hh_fec!C22)</f>
        <v>0.56834107484509766</v>
      </c>
      <c r="D22" s="109">
        <f>IF(SER_hh_tes!D22=0,"",SER_hh_tes!D22/SER_hh_fec!D22)</f>
        <v>0.56964568829828188</v>
      </c>
      <c r="E22" s="109">
        <f>IF(SER_hh_tes!E22=0,"",SER_hh_tes!E22/SER_hh_fec!E22)</f>
        <v>0.57144921103413282</v>
      </c>
      <c r="F22" s="109">
        <f>IF(SER_hh_tes!F22=0,"",SER_hh_tes!F22/SER_hh_fec!F22)</f>
        <v>0.57353793454592294</v>
      </c>
      <c r="G22" s="109">
        <f>IF(SER_hh_tes!G22=0,"",SER_hh_tes!G22/SER_hh_fec!G22)</f>
        <v>0.57583532068334164</v>
      </c>
      <c r="H22" s="109">
        <f>IF(SER_hh_tes!H22=0,"",SER_hh_tes!H22/SER_hh_fec!H22)</f>
        <v>0.57769700687428049</v>
      </c>
      <c r="I22" s="109">
        <f>IF(SER_hh_tes!I22=0,"",SER_hh_tes!I22/SER_hh_fec!I22)</f>
        <v>0.58030412561997791</v>
      </c>
      <c r="J22" s="109">
        <f>IF(SER_hh_tes!J22=0,"",SER_hh_tes!J22/SER_hh_fec!J22)</f>
        <v>0.58341659200174312</v>
      </c>
      <c r="K22" s="109">
        <f>IF(SER_hh_tes!K22=0,"",SER_hh_tes!K22/SER_hh_fec!K22)</f>
        <v>0.58530753396453206</v>
      </c>
      <c r="L22" s="109">
        <f>IF(SER_hh_tes!L22=0,"",SER_hh_tes!L22/SER_hh_fec!L22)</f>
        <v>0.58843998356034488</v>
      </c>
      <c r="M22" s="109">
        <f>IF(SER_hh_tes!M22=0,"",SER_hh_tes!M22/SER_hh_fec!M22)</f>
        <v>0.59231189574490273</v>
      </c>
      <c r="N22" s="109">
        <f>IF(SER_hh_tes!N22=0,"",SER_hh_tes!N22/SER_hh_fec!N22)</f>
        <v>0.59575278118854069</v>
      </c>
      <c r="O22" s="109">
        <f>IF(SER_hh_tes!O22=0,"",SER_hh_tes!O22/SER_hh_fec!O22)</f>
        <v>0.59965431505032374</v>
      </c>
      <c r="P22" s="109">
        <f>IF(SER_hh_tes!P22=0,"",SER_hh_tes!P22/SER_hh_fec!P22)</f>
        <v>0.60403749006462804</v>
      </c>
      <c r="Q22" s="109">
        <f>IF(SER_hh_tes!Q22=0,"",SER_hh_tes!Q22/SER_hh_fec!Q22)</f>
        <v>0.60842596665816961</v>
      </c>
    </row>
    <row r="23" spans="1:17" ht="12" customHeight="1" x14ac:dyDescent="0.25">
      <c r="A23" s="88" t="s">
        <v>98</v>
      </c>
      <c r="B23" s="109">
        <f>IF(SER_hh_tes!B23=0,"",SER_hh_tes!B23/SER_hh_fec!B23)</f>
        <v>0.60788611801811965</v>
      </c>
      <c r="C23" s="109">
        <f>IF(SER_hh_tes!C23=0,"",SER_hh_tes!C23/SER_hh_fec!C23)</f>
        <v>0.60948634907412258</v>
      </c>
      <c r="D23" s="109">
        <f>IF(SER_hh_tes!D23=0,"",SER_hh_tes!D23/SER_hh_fec!D23)</f>
        <v>0.61145024652780899</v>
      </c>
      <c r="E23" s="109">
        <f>IF(SER_hh_tes!E23=0,"",SER_hh_tes!E23/SER_hh_fec!E23)</f>
        <v>0.61367691925488765</v>
      </c>
      <c r="F23" s="109">
        <f>IF(SER_hh_tes!F23=0,"",SER_hh_tes!F23/SER_hh_fec!F23)</f>
        <v>0.6215970202448371</v>
      </c>
      <c r="G23" s="109">
        <f>IF(SER_hh_tes!G23=0,"",SER_hh_tes!G23/SER_hh_fec!G23)</f>
        <v>0.62369917809192243</v>
      </c>
      <c r="H23" s="109">
        <f>IF(SER_hh_tes!H23=0,"",SER_hh_tes!H23/SER_hh_fec!H23)</f>
        <v>0.62588014233770195</v>
      </c>
      <c r="I23" s="109">
        <f>IF(SER_hh_tes!I23=0,"",SER_hh_tes!I23/SER_hh_fec!I23)</f>
        <v>0.62802997064323773</v>
      </c>
      <c r="J23" s="109">
        <f>IF(SER_hh_tes!J23=0,"",SER_hh_tes!J23/SER_hh_fec!J23)</f>
        <v>0.63022051419752001</v>
      </c>
      <c r="K23" s="109">
        <f>IF(SER_hh_tes!K23=0,"",SER_hh_tes!K23/SER_hh_fec!K23)</f>
        <v>0.63305981028229441</v>
      </c>
      <c r="L23" s="109">
        <f>IF(SER_hh_tes!L23=0,"",SER_hh_tes!L23/SER_hh_fec!L23)</f>
        <v>0.63577095289201646</v>
      </c>
      <c r="M23" s="109">
        <f>IF(SER_hh_tes!M23=0,"",SER_hh_tes!M23/SER_hh_fec!M23)</f>
        <v>0.63965882210765579</v>
      </c>
      <c r="N23" s="109">
        <f>IF(SER_hh_tes!N23=0,"",SER_hh_tes!N23/SER_hh_fec!N23)</f>
        <v>0.64331530564364647</v>
      </c>
      <c r="O23" s="109">
        <f>IF(SER_hh_tes!O23=0,"",SER_hh_tes!O23/SER_hh_fec!O23)</f>
        <v>0.64689129771757781</v>
      </c>
      <c r="P23" s="109">
        <f>IF(SER_hh_tes!P23=0,"",SER_hh_tes!P23/SER_hh_fec!P23)</f>
        <v>0.6505033872299143</v>
      </c>
      <c r="Q23" s="109">
        <f>IF(SER_hh_tes!Q23=0,"",SER_hh_tes!Q23/SER_hh_fec!Q23)</f>
        <v>0.65333825762089504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0.77191888002300868</v>
      </c>
      <c r="C25" s="109">
        <f>IF(SER_hh_tes!C25=0,"",SER_hh_tes!C25/SER_hh_fec!C25)</f>
        <v>0.77320625438844937</v>
      </c>
      <c r="D25" s="109">
        <f>IF(SER_hh_tes!D25=0,"",SER_hh_tes!D25/SER_hh_fec!D25)</f>
        <v>0.77471856689210028</v>
      </c>
      <c r="E25" s="109">
        <f>IF(SER_hh_tes!E25=0,"",SER_hh_tes!E25/SER_hh_fec!E25)</f>
        <v>0.77496499689223897</v>
      </c>
      <c r="F25" s="109">
        <f>IF(SER_hh_tes!F25=0,"",SER_hh_tes!F25/SER_hh_fec!F25)</f>
        <v>0.77802818995209022</v>
      </c>
      <c r="G25" s="109">
        <f>IF(SER_hh_tes!G25=0,"",SER_hh_tes!G25/SER_hh_fec!G25)</f>
        <v>0.7795289023981179</v>
      </c>
      <c r="H25" s="109">
        <f>IF(SER_hh_tes!H25=0,"",SER_hh_tes!H25/SER_hh_fec!H25)</f>
        <v>0.78422427552813356</v>
      </c>
      <c r="I25" s="109">
        <f>IF(SER_hh_tes!I25=0,"",SER_hh_tes!I25/SER_hh_fec!I25)</f>
        <v>0.79888132554781477</v>
      </c>
      <c r="J25" s="109">
        <f>IF(SER_hh_tes!J25=0,"",SER_hh_tes!J25/SER_hh_fec!J25)</f>
        <v>0.80697661626812212</v>
      </c>
      <c r="K25" s="109">
        <f>IF(SER_hh_tes!K25=0,"",SER_hh_tes!K25/SER_hh_fec!K25)</f>
        <v>0.810745062244555</v>
      </c>
      <c r="L25" s="109">
        <f>IF(SER_hh_tes!L25=0,"",SER_hh_tes!L25/SER_hh_fec!L25)</f>
        <v>0.81510142664122509</v>
      </c>
      <c r="M25" s="109">
        <f>IF(SER_hh_tes!M25=0,"",SER_hh_tes!M25/SER_hh_fec!M25)</f>
        <v>0.8231583251477782</v>
      </c>
      <c r="N25" s="109">
        <f>IF(SER_hh_tes!N25=0,"",SER_hh_tes!N25/SER_hh_fec!N25)</f>
        <v>0.8373858657228529</v>
      </c>
      <c r="O25" s="109">
        <f>IF(SER_hh_tes!O25=0,"",SER_hh_tes!O25/SER_hh_fec!O25)</f>
        <v>0.83987324679908371</v>
      </c>
      <c r="P25" s="109">
        <f>IF(SER_hh_tes!P25=0,"",SER_hh_tes!P25/SER_hh_fec!P25)</f>
        <v>0.84252705068403999</v>
      </c>
      <c r="Q25" s="109">
        <f>IF(SER_hh_tes!Q25=0,"",SER_hh_tes!Q25/SER_hh_fec!Q25)</f>
        <v>0.84386399884679208</v>
      </c>
    </row>
    <row r="26" spans="1:17" ht="12" customHeight="1" x14ac:dyDescent="0.25">
      <c r="A26" s="88" t="s">
        <v>30</v>
      </c>
      <c r="B26" s="112">
        <f>IF(SER_hh_tes!B26=0,"",SER_hh_tes!B26/SER_hh_fec!B26)</f>
        <v>0.74567363810222642</v>
      </c>
      <c r="C26" s="112">
        <f>IF(SER_hh_tes!C26=0,"",SER_hh_tes!C26/SER_hh_fec!C26)</f>
        <v>0.74826560079039128</v>
      </c>
      <c r="D26" s="112">
        <f>IF(SER_hh_tes!D26=0,"",SER_hh_tes!D26/SER_hh_fec!D26)</f>
        <v>0.75510870998872348</v>
      </c>
      <c r="E26" s="112">
        <f>IF(SER_hh_tes!E26=0,"",SER_hh_tes!E26/SER_hh_fec!E26)</f>
        <v>0.75740475134439966</v>
      </c>
      <c r="F26" s="112">
        <f>IF(SER_hh_tes!F26=0,"",SER_hh_tes!F26/SER_hh_fec!F26)</f>
        <v>0.76496463504294909</v>
      </c>
      <c r="G26" s="112">
        <f>IF(SER_hh_tes!G26=0,"",SER_hh_tes!G26/SER_hh_fec!G26)</f>
        <v>0.77091781041703833</v>
      </c>
      <c r="H26" s="112">
        <f>IF(SER_hh_tes!H26=0,"",SER_hh_tes!H26/SER_hh_fec!H26)</f>
        <v>0.7840482442797897</v>
      </c>
      <c r="I26" s="112">
        <f>IF(SER_hh_tes!I26=0,"",SER_hh_tes!I26/SER_hh_fec!I26)</f>
        <v>0.78856469870181378</v>
      </c>
      <c r="J26" s="112">
        <f>IF(SER_hh_tes!J26=0,"",SER_hh_tes!J26/SER_hh_fec!J26)</f>
        <v>0.79249924672341654</v>
      </c>
      <c r="K26" s="112">
        <f>IF(SER_hh_tes!K26=0,"",SER_hh_tes!K26/SER_hh_fec!K26)</f>
        <v>0.79518736786912447</v>
      </c>
      <c r="L26" s="112">
        <f>IF(SER_hh_tes!L26=0,"",SER_hh_tes!L26/SER_hh_fec!L26)</f>
        <v>0.79935705923715594</v>
      </c>
      <c r="M26" s="112">
        <f>IF(SER_hh_tes!M26=0,"",SER_hh_tes!M26/SER_hh_fec!M26)</f>
        <v>0.80151138791154752</v>
      </c>
      <c r="N26" s="112">
        <f>IF(SER_hh_tes!N26=0,"",SER_hh_tes!N26/SER_hh_fec!N26)</f>
        <v>0.80404154011440943</v>
      </c>
      <c r="O26" s="112">
        <f>IF(SER_hh_tes!O26=0,"",SER_hh_tes!O26/SER_hh_fec!O26)</f>
        <v>0.80598460636894431</v>
      </c>
      <c r="P26" s="112">
        <f>IF(SER_hh_tes!P26=0,"",SER_hh_tes!P26/SER_hh_fec!P26)</f>
        <v>0.8076728406358511</v>
      </c>
      <c r="Q26" s="112">
        <f>IF(SER_hh_tes!Q26=0,"",SER_hh_tes!Q26/SER_hh_fec!Q26)</f>
        <v>0.80930633949329756</v>
      </c>
    </row>
    <row r="27" spans="1:17" ht="12" customHeight="1" x14ac:dyDescent="0.25">
      <c r="A27" s="93" t="s">
        <v>33</v>
      </c>
      <c r="B27" s="111">
        <f>IF(SER_hh_tes!B27=0,"",SER_hh_tes!B27/SER_hh_fec!B27)</f>
        <v>1.0000000000000002</v>
      </c>
      <c r="C27" s="111">
        <f>IF(SER_hh_tes!C27=0,"",SER_hh_tes!C27/SER_hh_fec!C27)</f>
        <v>1.0000000000000002</v>
      </c>
      <c r="D27" s="111">
        <f>IF(SER_hh_tes!D27=0,"",SER_hh_tes!D27/SER_hh_fec!D27)</f>
        <v>1</v>
      </c>
      <c r="E27" s="111">
        <f>IF(SER_hh_tes!E27=0,"",SER_hh_tes!E27/SER_hh_fec!E27)</f>
        <v>1.0000000000000002</v>
      </c>
      <c r="F27" s="111">
        <f>IF(SER_hh_tes!F27=0,"",SER_hh_tes!F27/SER_hh_fec!F27)</f>
        <v>1.0000000000000002</v>
      </c>
      <c r="G27" s="111">
        <f>IF(SER_hh_tes!G27=0,"",SER_hh_tes!G27/SER_hh_fec!G27)</f>
        <v>0.99999999999999978</v>
      </c>
      <c r="H27" s="111">
        <f>IF(SER_hh_tes!H27=0,"",SER_hh_tes!H27/SER_hh_fec!H27)</f>
        <v>1</v>
      </c>
      <c r="I27" s="111">
        <f>IF(SER_hh_tes!I27=0,"",SER_hh_tes!I27/SER_hh_fec!I27)</f>
        <v>0.99999999999999978</v>
      </c>
      <c r="J27" s="111">
        <f>IF(SER_hh_tes!J27=0,"",SER_hh_tes!J27/SER_hh_fec!J27)</f>
        <v>1.0000000000000002</v>
      </c>
      <c r="K27" s="111">
        <f>IF(SER_hh_tes!K27=0,"",SER_hh_tes!K27/SER_hh_fec!K27)</f>
        <v>1.0000000000000002</v>
      </c>
      <c r="L27" s="111">
        <f>IF(SER_hh_tes!L27=0,"",SER_hh_tes!L27/SER_hh_fec!L27)</f>
        <v>1</v>
      </c>
      <c r="M27" s="111">
        <f>IF(SER_hh_tes!M27=0,"",SER_hh_tes!M27/SER_hh_fec!M27)</f>
        <v>0.99999999999999978</v>
      </c>
      <c r="N27" s="111">
        <f>IF(SER_hh_tes!N27=0,"",SER_hh_tes!N27/SER_hh_fec!N27)</f>
        <v>1</v>
      </c>
      <c r="O27" s="111">
        <f>IF(SER_hh_tes!O27=0,"",SER_hh_tes!O27/SER_hh_fec!O27)</f>
        <v>1</v>
      </c>
      <c r="P27" s="111">
        <f>IF(SER_hh_tes!P27=0,"",SER_hh_tes!P27/SER_hh_fec!P27)</f>
        <v>1.0000000000000004</v>
      </c>
      <c r="Q27" s="111">
        <f>IF(SER_hh_tes!Q27=0,"",SER_hh_tes!Q27/SER_hh_fec!Q27)</f>
        <v>1.0000000000000002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0.53179320425574395</v>
      </c>
      <c r="C29" s="110">
        <f>IF(SER_hh_tes!C29=0,"",SER_hh_tes!C29/SER_hh_fec!C29)</f>
        <v>0.53227926248279311</v>
      </c>
      <c r="D29" s="110">
        <f>IF(SER_hh_tes!D29=0,"",SER_hh_tes!D29/SER_hh_fec!D29)</f>
        <v>0.54881797421945655</v>
      </c>
      <c r="E29" s="110">
        <f>IF(SER_hh_tes!E29=0,"",SER_hh_tes!E29/SER_hh_fec!E29)</f>
        <v>0.55744127098120122</v>
      </c>
      <c r="F29" s="110">
        <f>IF(SER_hh_tes!F29=0,"",SER_hh_tes!F29/SER_hh_fec!F29)</f>
        <v>0.56054902656175942</v>
      </c>
      <c r="G29" s="110">
        <f>IF(SER_hh_tes!G29=0,"",SER_hh_tes!G29/SER_hh_fec!G29)</f>
        <v>0.56809239657421762</v>
      </c>
      <c r="H29" s="110">
        <f>IF(SER_hh_tes!H29=0,"",SER_hh_tes!H29/SER_hh_fec!H29)</f>
        <v>0.57878670068565496</v>
      </c>
      <c r="I29" s="110">
        <f>IF(SER_hh_tes!I29=0,"",SER_hh_tes!I29/SER_hh_fec!I29)</f>
        <v>0.59512801222581713</v>
      </c>
      <c r="J29" s="110">
        <f>IF(SER_hh_tes!J29=0,"",SER_hh_tes!J29/SER_hh_fec!J29)</f>
        <v>0.59104470182547375</v>
      </c>
      <c r="K29" s="110">
        <f>IF(SER_hh_tes!K29=0,"",SER_hh_tes!K29/SER_hh_fec!K29)</f>
        <v>0.58873913422912416</v>
      </c>
      <c r="L29" s="110">
        <f>IF(SER_hh_tes!L29=0,"",SER_hh_tes!L29/SER_hh_fec!L29)</f>
        <v>0.57854383999696191</v>
      </c>
      <c r="M29" s="110">
        <f>IF(SER_hh_tes!M29=0,"",SER_hh_tes!M29/SER_hh_fec!M29)</f>
        <v>0.60198604700760638</v>
      </c>
      <c r="N29" s="110">
        <f>IF(SER_hh_tes!N29=0,"",SER_hh_tes!N29/SER_hh_fec!N29)</f>
        <v>0.61235358327075795</v>
      </c>
      <c r="O29" s="110">
        <f>IF(SER_hh_tes!O29=0,"",SER_hh_tes!O29/SER_hh_fec!O29)</f>
        <v>0.61402169969681442</v>
      </c>
      <c r="P29" s="110">
        <f>IF(SER_hh_tes!P29=0,"",SER_hh_tes!P29/SER_hh_fec!P29)</f>
        <v>0.61934991747153445</v>
      </c>
      <c r="Q29" s="110">
        <f>IF(SER_hh_tes!Q29=0,"",SER_hh_tes!Q29/SER_hh_fec!Q29)</f>
        <v>0.62525001726830642</v>
      </c>
    </row>
    <row r="30" spans="1:17" ht="12" customHeight="1" x14ac:dyDescent="0.25">
      <c r="A30" s="88" t="s">
        <v>66</v>
      </c>
      <c r="B30" s="109">
        <f>IF(SER_hh_tes!B30=0,"",SER_hh_tes!B30/SER_hh_fec!B30)</f>
        <v>0.46373466975298633</v>
      </c>
      <c r="C30" s="109">
        <f>IF(SER_hh_tes!C30=0,"",SER_hh_tes!C30/SER_hh_fec!C30)</f>
        <v>0.46480565116393557</v>
      </c>
      <c r="D30" s="109">
        <f>IF(SER_hh_tes!D30=0,"",SER_hh_tes!D30/SER_hh_fec!D30)</f>
        <v>0.46520040930877965</v>
      </c>
      <c r="E30" s="109">
        <f>IF(SER_hh_tes!E30=0,"",SER_hh_tes!E30/SER_hh_fec!E30)</f>
        <v>0.46565357222859072</v>
      </c>
      <c r="F30" s="109">
        <f>IF(SER_hh_tes!F30=0,"",SER_hh_tes!F30/SER_hh_fec!F30)</f>
        <v>0.46911644736224511</v>
      </c>
      <c r="G30" s="109">
        <f>IF(SER_hh_tes!G30=0,"",SER_hh_tes!G30/SER_hh_fec!G30)</f>
        <v>0.47014271649985945</v>
      </c>
      <c r="H30" s="109">
        <f>IF(SER_hh_tes!H30=0,"",SER_hh_tes!H30/SER_hh_fec!H30)</f>
        <v>0.4724260277904776</v>
      </c>
      <c r="I30" s="109">
        <f>IF(SER_hh_tes!I30=0,"",SER_hh_tes!I30/SER_hh_fec!I30)</f>
        <v>0.48455472247073705</v>
      </c>
      <c r="J30" s="109">
        <f>IF(SER_hh_tes!J30=0,"",SER_hh_tes!J30/SER_hh_fec!J30)</f>
        <v>0.49794672622426661</v>
      </c>
      <c r="K30" s="109">
        <f>IF(SER_hh_tes!K30=0,"",SER_hh_tes!K30/SER_hh_fec!K30)</f>
        <v>0.50236716844368989</v>
      </c>
      <c r="L30" s="109">
        <f>IF(SER_hh_tes!L30=0,"",SER_hh_tes!L30/SER_hh_fec!L30)</f>
        <v>0.50425536091362066</v>
      </c>
      <c r="M30" s="109">
        <f>IF(SER_hh_tes!M30=0,"",SER_hh_tes!M30/SER_hh_fec!M30)</f>
        <v>0.50497015053567373</v>
      </c>
      <c r="N30" s="109">
        <f>IF(SER_hh_tes!N30=0,"",SER_hh_tes!N30/SER_hh_fec!N30)</f>
        <v>0.50575632485571842</v>
      </c>
      <c r="O30" s="109">
        <f>IF(SER_hh_tes!O30=0,"",SER_hh_tes!O30/SER_hh_fec!O30)</f>
        <v>0.50587598548681412</v>
      </c>
      <c r="P30" s="109">
        <f>IF(SER_hh_tes!P30=0,"",SER_hh_tes!P30/SER_hh_fec!P30)</f>
        <v>0.50667904999386026</v>
      </c>
      <c r="Q30" s="109">
        <f>IF(SER_hh_tes!Q30=0,"",SER_hh_tes!Q30/SER_hh_fec!Q30)</f>
        <v>0.50679522957338796</v>
      </c>
    </row>
    <row r="31" spans="1:17" ht="12" customHeight="1" x14ac:dyDescent="0.25">
      <c r="A31" s="88" t="s">
        <v>98</v>
      </c>
      <c r="B31" s="109">
        <f>IF(SER_hh_tes!B31=0,"",SER_hh_tes!B31/SER_hh_fec!B31)</f>
        <v>0.49940656742629286</v>
      </c>
      <c r="C31" s="109">
        <f>IF(SER_hh_tes!C31=0,"",SER_hh_tes!C31/SER_hh_fec!C31)</f>
        <v>0.50142650007502776</v>
      </c>
      <c r="D31" s="109">
        <f>IF(SER_hh_tes!D31=0,"",SER_hh_tes!D31/SER_hh_fec!D31)</f>
        <v>0.50345174274030491</v>
      </c>
      <c r="E31" s="109">
        <f>IF(SER_hh_tes!E31=0,"",SER_hh_tes!E31/SER_hh_fec!E31)</f>
        <v>0.50593019807820971</v>
      </c>
      <c r="F31" s="109">
        <f>IF(SER_hh_tes!F31=0,"",SER_hh_tes!F31/SER_hh_fec!F31)</f>
        <v>0.50855461453175166</v>
      </c>
      <c r="G31" s="109">
        <f>IF(SER_hh_tes!G31=0,"",SER_hh_tes!G31/SER_hh_fec!G31)</f>
        <v>0.51102964108722793</v>
      </c>
      <c r="H31" s="109">
        <f>IF(SER_hh_tes!H31=0,"",SER_hh_tes!H31/SER_hh_fec!H31)</f>
        <v>0.51354220517548244</v>
      </c>
      <c r="I31" s="109">
        <f>IF(SER_hh_tes!I31=0,"",SER_hh_tes!I31/SER_hh_fec!I31)</f>
        <v>0.51550824574995258</v>
      </c>
      <c r="J31" s="109">
        <f>IF(SER_hh_tes!J31=0,"",SER_hh_tes!J31/SER_hh_fec!J31)</f>
        <v>0.51844132730727843</v>
      </c>
      <c r="K31" s="109">
        <f>IF(SER_hh_tes!K31=0,"",SER_hh_tes!K31/SER_hh_fec!K31)</f>
        <v>0.52252520746519215</v>
      </c>
      <c r="L31" s="109">
        <f>IF(SER_hh_tes!L31=0,"",SER_hh_tes!L31/SER_hh_fec!L31)</f>
        <v>0.52782868360483637</v>
      </c>
      <c r="M31" s="109">
        <f>IF(SER_hh_tes!M31=0,"",SER_hh_tes!M31/SER_hh_fec!M31)</f>
        <v>0.53212171378254269</v>
      </c>
      <c r="N31" s="109">
        <f>IF(SER_hh_tes!N31=0,"",SER_hh_tes!N31/SER_hh_fec!N31)</f>
        <v>0.53609555636070583</v>
      </c>
      <c r="O31" s="109">
        <f>IF(SER_hh_tes!O31=0,"",SER_hh_tes!O31/SER_hh_fec!O31)</f>
        <v>0.54003264111473648</v>
      </c>
      <c r="P31" s="109">
        <f>IF(SER_hh_tes!P31=0,"",SER_hh_tes!P31/SER_hh_fec!P31)</f>
        <v>0.54305780583490093</v>
      </c>
      <c r="Q31" s="109">
        <f>IF(SER_hh_tes!Q31=0,"",SER_hh_tes!Q31/SER_hh_fec!Q31)</f>
        <v>0.54653436994553906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>
        <f>IF(SER_hh_tes!J32=0,"",SER_hh_tes!J32/SER_hh_fec!J32)</f>
        <v>0.3873569618686602</v>
      </c>
      <c r="K32" s="109">
        <f>IF(SER_hh_tes!K32=0,"",SER_hh_tes!K32/SER_hh_fec!K32)</f>
        <v>0.3873569618686602</v>
      </c>
      <c r="L32" s="109">
        <f>IF(SER_hh_tes!L32=0,"",SER_hh_tes!L32/SER_hh_fec!L32)</f>
        <v>0.38735696186865998</v>
      </c>
      <c r="M32" s="109">
        <f>IF(SER_hh_tes!M32=0,"",SER_hh_tes!M32/SER_hh_fec!M32)</f>
        <v>0.38735696186866009</v>
      </c>
      <c r="N32" s="109">
        <f>IF(SER_hh_tes!N32=0,"",SER_hh_tes!N32/SER_hh_fec!N32)</f>
        <v>0.38735696186866003</v>
      </c>
      <c r="O32" s="109">
        <f>IF(SER_hh_tes!O32=0,"",SER_hh_tes!O32/SER_hh_fec!O32)</f>
        <v>0.38735696186866009</v>
      </c>
      <c r="P32" s="109">
        <f>IF(SER_hh_tes!P32=0,"",SER_hh_tes!P32/SER_hh_fec!P32)</f>
        <v>0.38735696186865992</v>
      </c>
      <c r="Q32" s="109">
        <f>IF(SER_hh_tes!Q32=0,"",SER_hh_tes!Q32/SER_hh_fec!Q32)</f>
        <v>0.38735696186866014</v>
      </c>
    </row>
    <row r="33" spans="1:17" ht="12" customHeight="1" x14ac:dyDescent="0.25">
      <c r="A33" s="49" t="s">
        <v>30</v>
      </c>
      <c r="B33" s="108">
        <f>IF(SER_hh_tes!B33=0,"",SER_hh_tes!B33/SER_hh_fec!B33)</f>
        <v>0.67946471758679305</v>
      </c>
      <c r="C33" s="108">
        <f>IF(SER_hh_tes!C33=0,"",SER_hh_tes!C33/SER_hh_fec!C33)</f>
        <v>0.68090614516062775</v>
      </c>
      <c r="D33" s="108">
        <f>IF(SER_hh_tes!D33=0,"",SER_hh_tes!D33/SER_hh_fec!D33)</f>
        <v>0.6897453947415032</v>
      </c>
      <c r="E33" s="108">
        <f>IF(SER_hh_tes!E33=0,"",SER_hh_tes!E33/SER_hh_fec!E33)</f>
        <v>0.69342422905786549</v>
      </c>
      <c r="F33" s="108">
        <f>IF(SER_hh_tes!F33=0,"",SER_hh_tes!F33/SER_hh_fec!F33)</f>
        <v>0.69677782845264691</v>
      </c>
      <c r="G33" s="108">
        <f>IF(SER_hh_tes!G33=0,"",SER_hh_tes!G33/SER_hh_fec!G33)</f>
        <v>0.70112293369109946</v>
      </c>
      <c r="H33" s="108">
        <f>IF(SER_hh_tes!H33=0,"",SER_hh_tes!H33/SER_hh_fec!H33)</f>
        <v>0.70624910124085649</v>
      </c>
      <c r="I33" s="108">
        <f>IF(SER_hh_tes!I33=0,"",SER_hh_tes!I33/SER_hh_fec!I33)</f>
        <v>0.712668253203536</v>
      </c>
      <c r="J33" s="108">
        <f>IF(SER_hh_tes!J33=0,"",SER_hh_tes!J33/SER_hh_fec!J33)</f>
        <v>0.71418035959160564</v>
      </c>
      <c r="K33" s="108">
        <f>IF(SER_hh_tes!K33=0,"",SER_hh_tes!K33/SER_hh_fec!K33)</f>
        <v>0.71662434753600424</v>
      </c>
      <c r="L33" s="108">
        <f>IF(SER_hh_tes!L33=0,"",SER_hh_tes!L33/SER_hh_fec!L33)</f>
        <v>0.71968067468703989</v>
      </c>
      <c r="M33" s="108">
        <f>IF(SER_hh_tes!M33=0,"",SER_hh_tes!M33/SER_hh_fec!M33)</f>
        <v>0.72496084615790324</v>
      </c>
      <c r="N33" s="108">
        <f>IF(SER_hh_tes!N33=0,"",SER_hh_tes!N33/SER_hh_fec!N33)</f>
        <v>0.72876741418075197</v>
      </c>
      <c r="O33" s="108">
        <f>IF(SER_hh_tes!O33=0,"",SER_hh_tes!O33/SER_hh_fec!O33)</f>
        <v>0.72878140271967951</v>
      </c>
      <c r="P33" s="108">
        <f>IF(SER_hh_tes!P33=0,"",SER_hh_tes!P33/SER_hh_fec!P33)</f>
        <v>0.74117688031554096</v>
      </c>
      <c r="Q33" s="108">
        <f>IF(SER_hh_tes!Q33=0,"",SER_hh_tes!Q33/SER_hh_fec!Q33)</f>
        <v>0.74465232585356445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6278.9324983898723</v>
      </c>
      <c r="C3" s="106">
        <f t="shared" ref="C3:Q3" si="1">SUM(C4,C16,C19,C29)</f>
        <v>6583.1176521832331</v>
      </c>
      <c r="D3" s="106">
        <f t="shared" si="1"/>
        <v>7295.8407461683573</v>
      </c>
      <c r="E3" s="106">
        <f t="shared" si="1"/>
        <v>7896.7570542004123</v>
      </c>
      <c r="F3" s="106">
        <f t="shared" si="1"/>
        <v>8119.8982804159095</v>
      </c>
      <c r="G3" s="106">
        <f t="shared" si="1"/>
        <v>8112.7628535203903</v>
      </c>
      <c r="H3" s="106">
        <f t="shared" si="1"/>
        <v>7379.8196239854733</v>
      </c>
      <c r="I3" s="106">
        <f t="shared" si="1"/>
        <v>6108.5557307080799</v>
      </c>
      <c r="J3" s="106">
        <f t="shared" si="1"/>
        <v>7543.1935830987723</v>
      </c>
      <c r="K3" s="106">
        <f t="shared" si="1"/>
        <v>6974.0672991668298</v>
      </c>
      <c r="L3" s="106">
        <f t="shared" si="1"/>
        <v>7894.6779810056742</v>
      </c>
      <c r="M3" s="106">
        <f t="shared" si="1"/>
        <v>6481.972076271476</v>
      </c>
      <c r="N3" s="106">
        <f t="shared" si="1"/>
        <v>6664.9004301152763</v>
      </c>
      <c r="O3" s="106">
        <f t="shared" si="1"/>
        <v>7458.4235367363945</v>
      </c>
      <c r="P3" s="106">
        <f t="shared" si="1"/>
        <v>5877.5730380954301</v>
      </c>
      <c r="Q3" s="106">
        <f t="shared" si="1"/>
        <v>6685.2226903113442</v>
      </c>
    </row>
    <row r="4" spans="1:17" ht="12.95" customHeight="1" x14ac:dyDescent="0.25">
      <c r="A4" s="90" t="s">
        <v>44</v>
      </c>
      <c r="B4" s="101">
        <f t="shared" ref="B4" si="2">SUM(B5:B15)</f>
        <v>4943.8981433664212</v>
      </c>
      <c r="C4" s="101">
        <f t="shared" ref="C4:Q4" si="3">SUM(C5:C15)</f>
        <v>5237.1031569589732</v>
      </c>
      <c r="D4" s="101">
        <f t="shared" si="3"/>
        <v>5980.4066632141876</v>
      </c>
      <c r="E4" s="101">
        <f t="shared" si="3"/>
        <v>6598.8532962942099</v>
      </c>
      <c r="F4" s="101">
        <f t="shared" si="3"/>
        <v>6729.8119031626511</v>
      </c>
      <c r="G4" s="101">
        <f t="shared" si="3"/>
        <v>6731.6842335250312</v>
      </c>
      <c r="H4" s="101">
        <f t="shared" si="3"/>
        <v>6097.2622007629689</v>
      </c>
      <c r="I4" s="101">
        <f t="shared" si="3"/>
        <v>4885.971151155255</v>
      </c>
      <c r="J4" s="101">
        <f t="shared" si="3"/>
        <v>6288.7103446347755</v>
      </c>
      <c r="K4" s="101">
        <f t="shared" si="3"/>
        <v>5721.4190783730846</v>
      </c>
      <c r="L4" s="101">
        <f t="shared" si="3"/>
        <v>6560.2111144867467</v>
      </c>
      <c r="M4" s="101">
        <f t="shared" si="3"/>
        <v>5236.3497740874818</v>
      </c>
      <c r="N4" s="101">
        <f t="shared" si="3"/>
        <v>5449.8562862138251</v>
      </c>
      <c r="O4" s="101">
        <f t="shared" si="3"/>
        <v>6235.4703736636784</v>
      </c>
      <c r="P4" s="101">
        <f t="shared" si="3"/>
        <v>4644.2250820108566</v>
      </c>
      <c r="Q4" s="101">
        <f t="shared" si="3"/>
        <v>5455.9944026229741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2107.0095484047642</v>
      </c>
      <c r="C7" s="100">
        <v>2178.9029049225292</v>
      </c>
      <c r="D7" s="100">
        <v>3015.6071042210483</v>
      </c>
      <c r="E7" s="100">
        <v>3523.265867474518</v>
      </c>
      <c r="F7" s="100">
        <v>3491.2740799273465</v>
      </c>
      <c r="G7" s="100">
        <v>3485.7997896967545</v>
      </c>
      <c r="H7" s="100">
        <v>2974.9331530781901</v>
      </c>
      <c r="I7" s="100">
        <v>2466.4942955953161</v>
      </c>
      <c r="J7" s="100">
        <v>3095.719669652367</v>
      </c>
      <c r="K7" s="100">
        <v>2452.0356976582134</v>
      </c>
      <c r="L7" s="100">
        <v>2782.1949177670695</v>
      </c>
      <c r="M7" s="100">
        <v>2303.0504490502212</v>
      </c>
      <c r="N7" s="100">
        <v>2272.3442686822527</v>
      </c>
      <c r="O7" s="100">
        <v>2517.515997886836</v>
      </c>
      <c r="P7" s="100">
        <v>1915.7865873966332</v>
      </c>
      <c r="Q7" s="100">
        <v>2323.5276532951525</v>
      </c>
    </row>
    <row r="8" spans="1:17" ht="12" customHeight="1" x14ac:dyDescent="0.25">
      <c r="A8" s="88" t="s">
        <v>101</v>
      </c>
      <c r="B8" s="100">
        <v>1.9113450661576685</v>
      </c>
      <c r="C8" s="100">
        <v>2.1688980234536426</v>
      </c>
      <c r="D8" s="100">
        <v>2.2017356729671658</v>
      </c>
      <c r="E8" s="100">
        <v>2.3791766324265695</v>
      </c>
      <c r="F8" s="100">
        <v>2.5764298279703595</v>
      </c>
      <c r="G8" s="100">
        <v>2.6569296262323503</v>
      </c>
      <c r="H8" s="100">
        <v>2.8521841340259155</v>
      </c>
      <c r="I8" s="100">
        <v>2.3460348904194444</v>
      </c>
      <c r="J8" s="100">
        <v>3.145255464391421</v>
      </c>
      <c r="K8" s="100">
        <v>3.2530364638112976</v>
      </c>
      <c r="L8" s="100">
        <v>3.7780161967196757</v>
      </c>
      <c r="M8" s="100">
        <v>3.2038221077892679</v>
      </c>
      <c r="N8" s="100">
        <v>3.5573211849559643</v>
      </c>
      <c r="O8" s="100">
        <v>4.3184514204520239</v>
      </c>
      <c r="P8" s="100">
        <v>3.5585897880514969</v>
      </c>
      <c r="Q8" s="100">
        <v>4.3408938741137089</v>
      </c>
    </row>
    <row r="9" spans="1:17" ht="12" customHeight="1" x14ac:dyDescent="0.25">
      <c r="A9" s="88" t="s">
        <v>106</v>
      </c>
      <c r="B9" s="100">
        <v>2834.9772498954994</v>
      </c>
      <c r="C9" s="100">
        <v>3056.0313540129905</v>
      </c>
      <c r="D9" s="100">
        <v>2962.5978233201722</v>
      </c>
      <c r="E9" s="100">
        <v>3073.2082521872649</v>
      </c>
      <c r="F9" s="100">
        <v>3211.4320865080945</v>
      </c>
      <c r="G9" s="100">
        <v>3212.3394668256615</v>
      </c>
      <c r="H9" s="100">
        <v>3088.9187622684722</v>
      </c>
      <c r="I9" s="100">
        <v>2391.3860677270391</v>
      </c>
      <c r="J9" s="100">
        <v>3189.8454195180166</v>
      </c>
      <c r="K9" s="100">
        <v>3266.1303442510593</v>
      </c>
      <c r="L9" s="100">
        <v>3774.2381805229579</v>
      </c>
      <c r="M9" s="100">
        <v>2930.0955029294714</v>
      </c>
      <c r="N9" s="100">
        <v>3173.9546963466164</v>
      </c>
      <c r="O9" s="100">
        <v>3713.6359243563902</v>
      </c>
      <c r="P9" s="100">
        <v>2724.8799048261717</v>
      </c>
      <c r="Q9" s="100">
        <v>3128.125855453708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24.529306899240005</v>
      </c>
      <c r="G10" s="100">
        <v>30.888047376383291</v>
      </c>
      <c r="H10" s="100">
        <v>30.558101282280003</v>
      </c>
      <c r="I10" s="100">
        <v>25.744752942479995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4.8098991417142488E-2</v>
      </c>
      <c r="C16" s="101">
        <f t="shared" ref="C16:Q16" si="5">SUM(C17:C18)</f>
        <v>6.6460385916453063E-2</v>
      </c>
      <c r="D16" s="101">
        <f t="shared" si="5"/>
        <v>9.7417200515782967E-2</v>
      </c>
      <c r="E16" s="101">
        <f t="shared" si="5"/>
        <v>0.12051851388754613</v>
      </c>
      <c r="F16" s="101">
        <f t="shared" si="5"/>
        <v>0.16914968398764152</v>
      </c>
      <c r="G16" s="101">
        <f t="shared" si="5"/>
        <v>0.23698956353893483</v>
      </c>
      <c r="H16" s="101">
        <f t="shared" si="5"/>
        <v>0.33072327744981533</v>
      </c>
      <c r="I16" s="101">
        <f t="shared" si="5"/>
        <v>0.39818318272549363</v>
      </c>
      <c r="J16" s="101">
        <f t="shared" si="5"/>
        <v>0.53742424525156551</v>
      </c>
      <c r="K16" s="101">
        <f t="shared" si="5"/>
        <v>0.67533463576797714</v>
      </c>
      <c r="L16" s="101">
        <f t="shared" si="5"/>
        <v>0.78254636745588746</v>
      </c>
      <c r="M16" s="101">
        <f t="shared" si="5"/>
        <v>0.85236690800920989</v>
      </c>
      <c r="N16" s="101">
        <f t="shared" si="5"/>
        <v>0.96692139232478691</v>
      </c>
      <c r="O16" s="101">
        <f t="shared" si="5"/>
        <v>1.1796088405884024</v>
      </c>
      <c r="P16" s="101">
        <f t="shared" si="5"/>
        <v>1.5494801298856384</v>
      </c>
      <c r="Q16" s="101">
        <f t="shared" si="5"/>
        <v>2.1229397963298267</v>
      </c>
    </row>
    <row r="17" spans="1:17" ht="12.95" customHeight="1" x14ac:dyDescent="0.25">
      <c r="A17" s="88" t="s">
        <v>101</v>
      </c>
      <c r="B17" s="103">
        <v>4.8098991417142488E-2</v>
      </c>
      <c r="C17" s="103">
        <v>6.6460385916453063E-2</v>
      </c>
      <c r="D17" s="103">
        <v>9.7417200515782967E-2</v>
      </c>
      <c r="E17" s="103">
        <v>0.12051851388754613</v>
      </c>
      <c r="F17" s="103">
        <v>0.16914968398764152</v>
      </c>
      <c r="G17" s="103">
        <v>0.23698956353893483</v>
      </c>
      <c r="H17" s="103">
        <v>0.33072327744981533</v>
      </c>
      <c r="I17" s="103">
        <v>0.39818318272549363</v>
      </c>
      <c r="J17" s="103">
        <v>0.53742424525156551</v>
      </c>
      <c r="K17" s="103">
        <v>0.67533463576797714</v>
      </c>
      <c r="L17" s="103">
        <v>0.78254636745588746</v>
      </c>
      <c r="M17" s="103">
        <v>0.85236690800920989</v>
      </c>
      <c r="N17" s="103">
        <v>0.96692139232478691</v>
      </c>
      <c r="O17" s="103">
        <v>1.1796088405884024</v>
      </c>
      <c r="P17" s="103">
        <v>1.5494801298856384</v>
      </c>
      <c r="Q17" s="103">
        <v>2.1229397963298267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731.38008598815259</v>
      </c>
      <c r="C19" s="101">
        <f t="shared" ref="C19:Q19" si="7">SUM(C20:C27)</f>
        <v>731.0973434266233</v>
      </c>
      <c r="D19" s="101">
        <f t="shared" si="7"/>
        <v>736.05416010398994</v>
      </c>
      <c r="E19" s="101">
        <f t="shared" si="7"/>
        <v>741.01028300087501</v>
      </c>
      <c r="F19" s="101">
        <f t="shared" si="7"/>
        <v>819.90335854513023</v>
      </c>
      <c r="G19" s="101">
        <f t="shared" si="7"/>
        <v>825.38890489867003</v>
      </c>
      <c r="H19" s="101">
        <f t="shared" si="7"/>
        <v>755.80974044601953</v>
      </c>
      <c r="I19" s="101">
        <f t="shared" si="7"/>
        <v>739.51004101187209</v>
      </c>
      <c r="J19" s="101">
        <f t="shared" si="7"/>
        <v>731.29676852894409</v>
      </c>
      <c r="K19" s="101">
        <f t="shared" si="7"/>
        <v>704.68201867386472</v>
      </c>
      <c r="L19" s="101">
        <f t="shared" si="7"/>
        <v>696.94990724848037</v>
      </c>
      <c r="M19" s="101">
        <f t="shared" si="7"/>
        <v>702.9192674105866</v>
      </c>
      <c r="N19" s="101">
        <f t="shared" si="7"/>
        <v>704.56941659918175</v>
      </c>
      <c r="O19" s="101">
        <f t="shared" si="7"/>
        <v>705.72176734420896</v>
      </c>
      <c r="P19" s="101">
        <f t="shared" si="7"/>
        <v>703.01387082673341</v>
      </c>
      <c r="Q19" s="101">
        <f t="shared" si="7"/>
        <v>703.76033821548936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31.615860612435839</v>
      </c>
      <c r="C21" s="100">
        <v>32.074901520025335</v>
      </c>
      <c r="D21" s="100">
        <v>35.393941071580741</v>
      </c>
      <c r="E21" s="100">
        <v>37.99227860936297</v>
      </c>
      <c r="F21" s="100">
        <v>37.687064050895238</v>
      </c>
      <c r="G21" s="100">
        <v>37.840092241933775</v>
      </c>
      <c r="H21" s="100">
        <v>37.925574434427482</v>
      </c>
      <c r="I21" s="100">
        <v>39.203077648553666</v>
      </c>
      <c r="J21" s="100">
        <v>41.218974076449619</v>
      </c>
      <c r="K21" s="100">
        <v>43.885797237010259</v>
      </c>
      <c r="L21" s="100">
        <v>44.462867226345246</v>
      </c>
      <c r="M21" s="100">
        <v>44.666195529328427</v>
      </c>
      <c r="N21" s="100">
        <v>45.044035560630277</v>
      </c>
      <c r="O21" s="100">
        <v>43.129731374997434</v>
      </c>
      <c r="P21" s="100">
        <v>40.62504552994065</v>
      </c>
      <c r="Q21" s="100">
        <v>38.32724006104803</v>
      </c>
    </row>
    <row r="22" spans="1:17" ht="12" customHeight="1" x14ac:dyDescent="0.25">
      <c r="A22" s="88" t="s">
        <v>99</v>
      </c>
      <c r="B22" s="100">
        <v>342.02384626780298</v>
      </c>
      <c r="C22" s="100">
        <v>336.8909063362147</v>
      </c>
      <c r="D22" s="100">
        <v>333.05657936482078</v>
      </c>
      <c r="E22" s="100">
        <v>329.97722539447602</v>
      </c>
      <c r="F22" s="100">
        <v>324.01394752916167</v>
      </c>
      <c r="G22" s="100">
        <v>323.41642206070611</v>
      </c>
      <c r="H22" s="100">
        <v>311.53212459087433</v>
      </c>
      <c r="I22" s="100">
        <v>304.63973599434303</v>
      </c>
      <c r="J22" s="100">
        <v>302.6578188079398</v>
      </c>
      <c r="K22" s="100">
        <v>283.21384057811434</v>
      </c>
      <c r="L22" s="100">
        <v>278.89979463355843</v>
      </c>
      <c r="M22" s="100">
        <v>278.3543085153384</v>
      </c>
      <c r="N22" s="100">
        <v>274.541349138839</v>
      </c>
      <c r="O22" s="100">
        <v>272.14388806673674</v>
      </c>
      <c r="P22" s="100">
        <v>271.16534745841068</v>
      </c>
      <c r="Q22" s="100">
        <v>270.56064730635131</v>
      </c>
    </row>
    <row r="23" spans="1:17" ht="12" customHeight="1" x14ac:dyDescent="0.25">
      <c r="A23" s="88" t="s">
        <v>98</v>
      </c>
      <c r="B23" s="100">
        <v>357.74037910791384</v>
      </c>
      <c r="C23" s="100">
        <v>362.13153557038328</v>
      </c>
      <c r="D23" s="100">
        <v>367.60363966758837</v>
      </c>
      <c r="E23" s="100">
        <v>373.04077899703606</v>
      </c>
      <c r="F23" s="100">
        <v>458.20234696507327</v>
      </c>
      <c r="G23" s="100">
        <v>464.13239059603023</v>
      </c>
      <c r="H23" s="100">
        <v>406.35204142071774</v>
      </c>
      <c r="I23" s="100">
        <v>395.66722736897538</v>
      </c>
      <c r="J23" s="100">
        <v>387.41997564455465</v>
      </c>
      <c r="K23" s="100">
        <v>377.58238085874012</v>
      </c>
      <c r="L23" s="100">
        <v>373.58724538857672</v>
      </c>
      <c r="M23" s="100">
        <v>379.89876336591971</v>
      </c>
      <c r="N23" s="100">
        <v>384.98403189971248</v>
      </c>
      <c r="O23" s="100">
        <v>390.44814790247483</v>
      </c>
      <c r="P23" s="100">
        <v>391.22347783838217</v>
      </c>
      <c r="Q23" s="100">
        <v>394.87245084809001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603.60617004388155</v>
      </c>
      <c r="C29" s="101">
        <f t="shared" ref="C29:Q29" si="9">SUM(C30:C33)</f>
        <v>614.85069141171994</v>
      </c>
      <c r="D29" s="101">
        <f t="shared" si="9"/>
        <v>579.28250564966493</v>
      </c>
      <c r="E29" s="101">
        <f t="shared" si="9"/>
        <v>556.77295639143972</v>
      </c>
      <c r="F29" s="101">
        <f t="shared" si="9"/>
        <v>570.01386902414026</v>
      </c>
      <c r="G29" s="101">
        <f t="shared" si="9"/>
        <v>555.45272553314931</v>
      </c>
      <c r="H29" s="101">
        <f t="shared" si="9"/>
        <v>526.41695949903578</v>
      </c>
      <c r="I29" s="101">
        <f t="shared" si="9"/>
        <v>482.6763553582266</v>
      </c>
      <c r="J29" s="101">
        <f t="shared" si="9"/>
        <v>522.64904568980069</v>
      </c>
      <c r="K29" s="101">
        <f t="shared" si="9"/>
        <v>547.29086748411191</v>
      </c>
      <c r="L29" s="101">
        <f t="shared" si="9"/>
        <v>636.73441290299036</v>
      </c>
      <c r="M29" s="101">
        <f t="shared" si="9"/>
        <v>541.85066786539835</v>
      </c>
      <c r="N29" s="101">
        <f t="shared" si="9"/>
        <v>509.50780590994498</v>
      </c>
      <c r="O29" s="101">
        <f t="shared" si="9"/>
        <v>516.05178688791875</v>
      </c>
      <c r="P29" s="101">
        <f t="shared" si="9"/>
        <v>528.78460512795436</v>
      </c>
      <c r="Q29" s="101">
        <f t="shared" si="9"/>
        <v>523.34500967655072</v>
      </c>
    </row>
    <row r="30" spans="1:17" ht="12" customHeight="1" x14ac:dyDescent="0.25">
      <c r="A30" s="88" t="s">
        <v>66</v>
      </c>
      <c r="B30" s="100">
        <v>168.6642612632736</v>
      </c>
      <c r="C30" s="100">
        <v>165.22568984619471</v>
      </c>
      <c r="D30" s="100">
        <v>121.26516665575926</v>
      </c>
      <c r="E30" s="100">
        <v>86.759555274853085</v>
      </c>
      <c r="F30" s="100">
        <v>89.918333740524787</v>
      </c>
      <c r="G30" s="100">
        <v>75.361103913188046</v>
      </c>
      <c r="H30" s="100">
        <v>55.037499930752531</v>
      </c>
      <c r="I30" s="100">
        <v>65.412866116098343</v>
      </c>
      <c r="J30" s="100">
        <v>121.25520830618638</v>
      </c>
      <c r="K30" s="100">
        <v>147.69374365568578</v>
      </c>
      <c r="L30" s="100">
        <v>219.67381771964506</v>
      </c>
      <c r="M30" s="100">
        <v>123.68417431398423</v>
      </c>
      <c r="N30" s="100">
        <v>79.768236707517488</v>
      </c>
      <c r="O30" s="100">
        <v>75.876888769292862</v>
      </c>
      <c r="P30" s="100">
        <v>95.797288490455003</v>
      </c>
      <c r="Q30" s="100">
        <v>89.387306948559058</v>
      </c>
    </row>
    <row r="31" spans="1:17" ht="12" customHeight="1" x14ac:dyDescent="0.25">
      <c r="A31" s="88" t="s">
        <v>98</v>
      </c>
      <c r="B31" s="100">
        <v>434.941908780608</v>
      </c>
      <c r="C31" s="100">
        <v>449.62500156552522</v>
      </c>
      <c r="D31" s="100">
        <v>458.01733899390564</v>
      </c>
      <c r="E31" s="100">
        <v>470.01340111658658</v>
      </c>
      <c r="F31" s="100">
        <v>480.09553528361545</v>
      </c>
      <c r="G31" s="100">
        <v>480.0916216199613</v>
      </c>
      <c r="H31" s="100">
        <v>471.37945956828327</v>
      </c>
      <c r="I31" s="100">
        <v>417.26348924212823</v>
      </c>
      <c r="J31" s="100">
        <v>401.39383738361431</v>
      </c>
      <c r="K31" s="100">
        <v>399.59712382842616</v>
      </c>
      <c r="L31" s="100">
        <v>417.0605951833453</v>
      </c>
      <c r="M31" s="100">
        <v>418.16649355141408</v>
      </c>
      <c r="N31" s="100">
        <v>429.7395692024275</v>
      </c>
      <c r="O31" s="100">
        <v>440.17489811862589</v>
      </c>
      <c r="P31" s="100">
        <v>432.98731663749942</v>
      </c>
      <c r="Q31" s="100">
        <v>433.95770272799172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97071.890790434016</v>
      </c>
      <c r="C3" s="106">
        <f>IF(SER_hh_fec!C3=0,0,1000000/0.086*SER_hh_fec!C3/SER_hh_num!C3)</f>
        <v>101312.62403749289</v>
      </c>
      <c r="D3" s="106">
        <f>IF(SER_hh_fec!D3=0,0,1000000/0.086*SER_hh_fec!D3/SER_hh_num!D3)</f>
        <v>100204.42909472155</v>
      </c>
      <c r="E3" s="106">
        <f>IF(SER_hh_fec!E3=0,0,1000000/0.086*SER_hh_fec!E3/SER_hh_num!E3)</f>
        <v>105430.14008325852</v>
      </c>
      <c r="F3" s="106">
        <f>IF(SER_hh_fec!F3=0,0,1000000/0.086*SER_hh_fec!F3/SER_hh_num!F3)</f>
        <v>106797.65097836356</v>
      </c>
      <c r="G3" s="106">
        <f>IF(SER_hh_fec!G3=0,0,1000000/0.086*SER_hh_fec!G3/SER_hh_num!G3)</f>
        <v>104057.36355543746</v>
      </c>
      <c r="H3" s="106">
        <f>IF(SER_hh_fec!H3=0,0,1000000/0.086*SER_hh_fec!H3/SER_hh_num!H3)</f>
        <v>104659.37436423986</v>
      </c>
      <c r="I3" s="106">
        <f>IF(SER_hh_fec!I3=0,0,1000000/0.086*SER_hh_fec!I3/SER_hh_num!I3)</f>
        <v>89078.728888922531</v>
      </c>
      <c r="J3" s="106">
        <f>IF(SER_hh_fec!J3=0,0,1000000/0.086*SER_hh_fec!J3/SER_hh_num!J3)</f>
        <v>110580.25549856911</v>
      </c>
      <c r="K3" s="106">
        <f>IF(SER_hh_fec!K3=0,0,1000000/0.086*SER_hh_fec!K3/SER_hh_num!K3)</f>
        <v>107479.32237937521</v>
      </c>
      <c r="L3" s="106">
        <f>IF(SER_hh_fec!L3=0,0,1000000/0.086*SER_hh_fec!L3/SER_hh_num!L3)</f>
        <v>117036.34575772831</v>
      </c>
      <c r="M3" s="106">
        <f>IF(SER_hh_fec!M3=0,0,1000000/0.086*SER_hh_fec!M3/SER_hh_num!M3)</f>
        <v>98344.14401450369</v>
      </c>
      <c r="N3" s="106">
        <f>IF(SER_hh_fec!N3=0,0,1000000/0.086*SER_hh_fec!N3/SER_hh_num!N3)</f>
        <v>100013.14572400491</v>
      </c>
      <c r="O3" s="106">
        <f>IF(SER_hh_fec!O3=0,0,1000000/0.086*SER_hh_fec!O3/SER_hh_num!O3)</f>
        <v>109643.51762542363</v>
      </c>
      <c r="P3" s="106">
        <f>IF(SER_hh_fec!P3=0,0,1000000/0.086*SER_hh_fec!P3/SER_hh_num!P3)</f>
        <v>89893.395041543801</v>
      </c>
      <c r="Q3" s="106">
        <f>IF(SER_hh_fec!Q3=0,0,1000000/0.086*SER_hh_fec!Q3/SER_hh_num!Q3)</f>
        <v>98945.273245446253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73742.393329814324</v>
      </c>
      <c r="C4" s="101">
        <f>IF(SER_hh_fec!C4=0,0,1000000/0.086*SER_hh_fec!C4/SER_hh_num!C4)</f>
        <v>77916.835828463474</v>
      </c>
      <c r="D4" s="101">
        <f>IF(SER_hh_fec!D4=0,0,1000000/0.086*SER_hh_fec!D4/SER_hh_num!D4)</f>
        <v>76914.393522884391</v>
      </c>
      <c r="E4" s="101">
        <f>IF(SER_hh_fec!E4=0,0,1000000/0.086*SER_hh_fec!E4/SER_hh_num!E4)</f>
        <v>82140.714455620895</v>
      </c>
      <c r="F4" s="101">
        <f>IF(SER_hh_fec!F4=0,0,1000000/0.086*SER_hh_fec!F4/SER_hh_num!F4)</f>
        <v>83543.136572427073</v>
      </c>
      <c r="G4" s="101">
        <f>IF(SER_hh_fec!G4=0,0,1000000/0.086*SER_hh_fec!G4/SER_hh_num!G4)</f>
        <v>80726.138287336216</v>
      </c>
      <c r="H4" s="101">
        <f>IF(SER_hh_fec!H4=0,0,1000000/0.086*SER_hh_fec!H4/SER_hh_num!H4)</f>
        <v>81590.350168180084</v>
      </c>
      <c r="I4" s="101">
        <f>IF(SER_hh_fec!I4=0,0,1000000/0.086*SER_hh_fec!I4/SER_hh_num!I4)</f>
        <v>66058.046966271722</v>
      </c>
      <c r="J4" s="101">
        <f>IF(SER_hh_fec!J4=0,0,1000000/0.086*SER_hh_fec!J4/SER_hh_num!J4)</f>
        <v>87340.967319729956</v>
      </c>
      <c r="K4" s="101">
        <f>IF(SER_hh_fec!K4=0,0,1000000/0.086*SER_hh_fec!K4/SER_hh_num!K4)</f>
        <v>84172.540603478206</v>
      </c>
      <c r="L4" s="101">
        <f>IF(SER_hh_fec!L4=0,0,1000000/0.086*SER_hh_fec!L4/SER_hh_num!L4)</f>
        <v>93261.797982494085</v>
      </c>
      <c r="M4" s="101">
        <f>IF(SER_hh_fec!M4=0,0,1000000/0.086*SER_hh_fec!M4/SER_hh_num!M4)</f>
        <v>74823.156057216576</v>
      </c>
      <c r="N4" s="101">
        <f>IF(SER_hh_fec!N4=0,0,1000000/0.086*SER_hh_fec!N4/SER_hh_num!N4)</f>
        <v>76482.368325776493</v>
      </c>
      <c r="O4" s="101">
        <f>IF(SER_hh_fec!O4=0,0,1000000/0.086*SER_hh_fec!O4/SER_hh_num!O4)</f>
        <v>86005.085356220719</v>
      </c>
      <c r="P4" s="101">
        <f>IF(SER_hh_fec!P4=0,0,1000000/0.086*SER_hh_fec!P4/SER_hh_num!P4)</f>
        <v>66053.544328467571</v>
      </c>
      <c r="Q4" s="101">
        <f>IF(SER_hh_fec!Q4=0,0,1000000/0.086*SER_hh_fec!Q4/SER_hh_num!Q4)</f>
        <v>74894.053393114533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77929.810360511241</v>
      </c>
      <c r="C7" s="100">
        <f>IF(SER_hh_fec!C7=0,0,1000000/0.086*SER_hh_fec!C7/SER_hh_num!C7)</f>
        <v>80386.05790864442</v>
      </c>
      <c r="D7" s="100">
        <f>IF(SER_hh_fec!D7=0,0,1000000/0.086*SER_hh_fec!D7/SER_hh_num!D7)</f>
        <v>79321.708717275978</v>
      </c>
      <c r="E7" s="100">
        <f>IF(SER_hh_fec!E7=0,0,1000000/0.086*SER_hh_fec!E7/SER_hh_num!E7)</f>
        <v>85745.386380853321</v>
      </c>
      <c r="F7" s="100">
        <f>IF(SER_hh_fec!F7=0,0,1000000/0.086*SER_hh_fec!F7/SER_hh_num!F7)</f>
        <v>84713.395160436121</v>
      </c>
      <c r="G7" s="100">
        <f>IF(SER_hh_fec!G7=0,0,1000000/0.086*SER_hh_fec!G7/SER_hh_num!G7)</f>
        <v>83035.387429230817</v>
      </c>
      <c r="H7" s="100">
        <f>IF(SER_hh_fec!H7=0,0,1000000/0.086*SER_hh_fec!H7/SER_hh_num!H7)</f>
        <v>85572.631778091323</v>
      </c>
      <c r="I7" s="100">
        <f>IF(SER_hh_fec!I7=0,0,1000000/0.086*SER_hh_fec!I7/SER_hh_num!I7)</f>
        <v>70940.844711324899</v>
      </c>
      <c r="J7" s="100">
        <f>IF(SER_hh_fec!J7=0,0,1000000/0.086*SER_hh_fec!J7/SER_hh_num!J7)</f>
        <v>93817.965986183728</v>
      </c>
      <c r="K7" s="100">
        <f>IF(SER_hh_fec!K7=0,0,1000000/0.086*SER_hh_fec!K7/SER_hh_num!K7)</f>
        <v>91346.553080346232</v>
      </c>
      <c r="L7" s="100">
        <f>IF(SER_hh_fec!L7=0,0,1000000/0.086*SER_hh_fec!L7/SER_hh_num!L7)</f>
        <v>101086.98109358249</v>
      </c>
      <c r="M7" s="100">
        <f>IF(SER_hh_fec!M7=0,0,1000000/0.086*SER_hh_fec!M7/SER_hh_num!M7)</f>
        <v>81473.578594470862</v>
      </c>
      <c r="N7" s="100">
        <f>IF(SER_hh_fec!N7=0,0,1000000/0.086*SER_hh_fec!N7/SER_hh_num!N7)</f>
        <v>83252.136487376483</v>
      </c>
      <c r="O7" s="100">
        <f>IF(SER_hh_fec!O7=0,0,1000000/0.086*SER_hh_fec!O7/SER_hh_num!O7)</f>
        <v>93989.879226901845</v>
      </c>
      <c r="P7" s="100">
        <f>IF(SER_hh_fec!P7=0,0,1000000/0.086*SER_hh_fec!P7/SER_hh_num!P7)</f>
        <v>73796.81644753716</v>
      </c>
      <c r="Q7" s="100">
        <f>IF(SER_hh_fec!Q7=0,0,1000000/0.086*SER_hh_fec!Q7/SER_hh_num!Q7)</f>
        <v>84916.267130564971</v>
      </c>
    </row>
    <row r="8" spans="1:17" ht="12" customHeight="1" x14ac:dyDescent="0.25">
      <c r="A8" s="88" t="s">
        <v>101</v>
      </c>
      <c r="B8" s="100">
        <f>IF(SER_hh_fec!B8=0,0,1000000/0.086*SER_hh_fec!B8/SER_hh_num!B8)</f>
        <v>48184.120283493627</v>
      </c>
      <c r="C8" s="100">
        <f>IF(SER_hh_fec!C8=0,0,1000000/0.086*SER_hh_fec!C8/SER_hh_num!C8)</f>
        <v>50973.02441988483</v>
      </c>
      <c r="D8" s="100">
        <f>IF(SER_hh_fec!D8=0,0,1000000/0.086*SER_hh_fec!D8/SER_hh_num!D8)</f>
        <v>49529.821616256144</v>
      </c>
      <c r="E8" s="100">
        <f>IF(SER_hh_fec!E8=0,0,1000000/0.086*SER_hh_fec!E8/SER_hh_num!E8)</f>
        <v>52684.65981758952</v>
      </c>
      <c r="F8" s="100">
        <f>IF(SER_hh_fec!F8=0,0,1000000/0.086*SER_hh_fec!F8/SER_hh_num!F8)</f>
        <v>53854.935818153783</v>
      </c>
      <c r="G8" s="100">
        <f>IF(SER_hh_fec!G8=0,0,1000000/0.086*SER_hh_fec!G8/SER_hh_num!G8)</f>
        <v>51848.705653396748</v>
      </c>
      <c r="H8" s="100">
        <f>IF(SER_hh_fec!H8=0,0,1000000/0.086*SER_hh_fec!H8/SER_hh_num!H8)</f>
        <v>53846.599454704679</v>
      </c>
      <c r="I8" s="100">
        <f>IF(SER_hh_fec!I8=0,0,1000000/0.086*SER_hh_fec!I8/SER_hh_num!I8)</f>
        <v>43925.432480589225</v>
      </c>
      <c r="J8" s="100">
        <f>IF(SER_hh_fec!J8=0,0,1000000/0.086*SER_hh_fec!J8/SER_hh_num!J8)</f>
        <v>58581.530766792661</v>
      </c>
      <c r="K8" s="100">
        <f>IF(SER_hh_fec!K8=0,0,1000000/0.086*SER_hh_fec!K8/SER_hh_num!K8)</f>
        <v>57038.338589698542</v>
      </c>
      <c r="L8" s="100">
        <f>IF(SER_hh_fec!L8=0,0,1000000/0.086*SER_hh_fec!L8/SER_hh_num!L8)</f>
        <v>63120.427210370137</v>
      </c>
      <c r="M8" s="100">
        <f>IF(SER_hh_fec!M8=0,0,1000000/0.086*SER_hh_fec!M8/SER_hh_num!M8)</f>
        <v>50929.42081743342</v>
      </c>
      <c r="N8" s="100">
        <f>IF(SER_hh_fec!N8=0,0,1000000/0.086*SER_hh_fec!N8/SER_hh_num!N8)</f>
        <v>52073.794253572181</v>
      </c>
      <c r="O8" s="100">
        <f>IF(SER_hh_fec!O8=0,0,1000000/0.086*SER_hh_fec!O8/SER_hh_num!O8)</f>
        <v>58758.756397443263</v>
      </c>
      <c r="P8" s="100">
        <f>IF(SER_hh_fec!P8=0,0,1000000/0.086*SER_hh_fec!P8/SER_hh_num!P8)</f>
        <v>46044.919238750525</v>
      </c>
      <c r="Q8" s="100">
        <f>IF(SER_hh_fec!Q8=0,0,1000000/0.086*SER_hh_fec!Q8/SER_hh_num!Q8)</f>
        <v>52829.219291981135</v>
      </c>
    </row>
    <row r="9" spans="1:17" ht="12" customHeight="1" x14ac:dyDescent="0.25">
      <c r="A9" s="88" t="s">
        <v>106</v>
      </c>
      <c r="B9" s="100">
        <f>IF(SER_hh_fec!B9=0,0,1000000/0.086*SER_hh_fec!B9/SER_hh_num!B9)</f>
        <v>71859.402084487636</v>
      </c>
      <c r="C9" s="100">
        <f>IF(SER_hh_fec!C9=0,0,1000000/0.086*SER_hh_fec!C9/SER_hh_num!C9)</f>
        <v>77034.602689172403</v>
      </c>
      <c r="D9" s="100">
        <f>IF(SER_hh_fec!D9=0,0,1000000/0.086*SER_hh_fec!D9/SER_hh_num!D9)</f>
        <v>74223.797548016242</v>
      </c>
      <c r="E9" s="100">
        <f>IF(SER_hh_fec!E9=0,0,1000000/0.086*SER_hh_fec!E9/SER_hh_num!E9)</f>
        <v>78145.320469761995</v>
      </c>
      <c r="F9" s="100">
        <f>IF(SER_hh_fec!F9=0,0,1000000/0.086*SER_hh_fec!F9/SER_hh_num!F9)</f>
        <v>78529.581728928286</v>
      </c>
      <c r="G9" s="100">
        <f>IF(SER_hh_fec!G9=0,0,1000000/0.086*SER_hh_fec!G9/SER_hh_num!G9)</f>
        <v>77714.76261427693</v>
      </c>
      <c r="H9" s="100">
        <f>IF(SER_hh_fec!H9=0,0,1000000/0.086*SER_hh_fec!H9/SER_hh_num!H9)</f>
        <v>81151.789471507218</v>
      </c>
      <c r="I9" s="100">
        <f>IF(SER_hh_fec!I9=0,0,1000000/0.086*SER_hh_fec!I9/SER_hh_num!I9)</f>
        <v>65445.304715281825</v>
      </c>
      <c r="J9" s="100">
        <f>IF(SER_hh_fec!J9=0,0,1000000/0.086*SER_hh_fec!J9/SER_hh_num!J9)</f>
        <v>87815.009499196516</v>
      </c>
      <c r="K9" s="100">
        <f>IF(SER_hh_fec!K9=0,0,1000000/0.086*SER_hh_fec!K9/SER_hh_num!K9)</f>
        <v>85501.730315180568</v>
      </c>
      <c r="L9" s="100">
        <f>IF(SER_hh_fec!L9=0,0,1000000/0.086*SER_hh_fec!L9/SER_hh_num!L9)</f>
        <v>94618.915595391663</v>
      </c>
      <c r="M9" s="100">
        <f>IF(SER_hh_fec!M9=0,0,1000000/0.086*SER_hh_fec!M9/SER_hh_num!M9)</f>
        <v>75230.416998059649</v>
      </c>
      <c r="N9" s="100">
        <f>IF(SER_hh_fec!N9=0,0,1000000/0.086*SER_hh_fec!N9/SER_hh_num!N9)</f>
        <v>79257.657388913241</v>
      </c>
      <c r="O9" s="100">
        <f>IF(SER_hh_fec!O9=0,0,1000000/0.086*SER_hh_fec!O9/SER_hh_num!O9)</f>
        <v>88626.814413902801</v>
      </c>
      <c r="P9" s="100">
        <f>IF(SER_hh_fec!P9=0,0,1000000/0.086*SER_hh_fec!P9/SER_hh_num!P9)</f>
        <v>68668.563990869603</v>
      </c>
      <c r="Q9" s="100">
        <f>IF(SER_hh_fec!Q9=0,0,1000000/0.086*SER_hh_fec!Q9/SER_hh_num!Q9)</f>
        <v>79916.606780458722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0</v>
      </c>
      <c r="C10" s="100">
        <f>IF(SER_hh_fec!C10=0,0,1000000/0.086*SER_hh_fec!C10/SER_hh_num!C10)</f>
        <v>0</v>
      </c>
      <c r="D10" s="100">
        <f>IF(SER_hh_fec!D10=0,0,1000000/0.086*SER_hh_fec!D10/SER_hh_num!D10)</f>
        <v>0</v>
      </c>
      <c r="E10" s="100">
        <f>IF(SER_hh_fec!E10=0,0,1000000/0.086*SER_hh_fec!E10/SER_hh_num!E10)</f>
        <v>0</v>
      </c>
      <c r="F10" s="100">
        <f>IF(SER_hh_fec!F10=0,0,1000000/0.086*SER_hh_fec!F10/SER_hh_num!F10)</f>
        <v>105425.20547122917</v>
      </c>
      <c r="G10" s="100">
        <f>IF(SER_hh_fec!G10=0,0,1000000/0.086*SER_hh_fec!G10/SER_hh_num!G10)</f>
        <v>104974.37432905061</v>
      </c>
      <c r="H10" s="100">
        <f>IF(SER_hh_fec!H10=0,0,1000000/0.086*SER_hh_fec!H10/SER_hh_num!H10)</f>
        <v>102617.04261207202</v>
      </c>
      <c r="I10" s="100">
        <f>IF(SER_hh_fec!I10=0,0,1000000/0.086*SER_hh_fec!I10/SER_hh_num!I10)</f>
        <v>85938.885101412932</v>
      </c>
      <c r="J10" s="100">
        <f>IF(SER_hh_fec!J10=0,0,1000000/0.086*SER_hh_fec!J10/SER_hh_num!J10)</f>
        <v>114613.13315143815</v>
      </c>
      <c r="K10" s="100">
        <f>IF(SER_hh_fec!K10=0,0,1000000/0.086*SER_hh_fec!K10/SER_hh_num!K10)</f>
        <v>111593.92064270987</v>
      </c>
      <c r="L10" s="100">
        <f>IF(SER_hh_fec!L10=0,0,1000000/0.086*SER_hh_fec!L10/SER_hh_num!L10)</f>
        <v>123493.35761193013</v>
      </c>
      <c r="M10" s="100">
        <f>IF(SER_hh_fec!M10=0,0,1000000/0.086*SER_hh_fec!M10/SER_hh_num!M10)</f>
        <v>99149.868285195582</v>
      </c>
      <c r="N10" s="100">
        <f>IF(SER_hh_fec!N10=0,0,1000000/0.086*SER_hh_fec!N10/SER_hh_num!N10)</f>
        <v>105415.36861657276</v>
      </c>
      <c r="O10" s="100">
        <f>IF(SER_hh_fec!O10=0,0,1000000/0.086*SER_hh_fec!O10/SER_hh_num!O10)</f>
        <v>108260.28709269041</v>
      </c>
      <c r="P10" s="100">
        <f>IF(SER_hh_fec!P10=0,0,1000000/0.086*SER_hh_fec!P10/SER_hh_num!P10)</f>
        <v>88354.510850915205</v>
      </c>
      <c r="Q10" s="100">
        <f>IF(SER_hh_fec!Q10=0,0,1000000/0.086*SER_hh_fec!Q10/SER_hh_num!Q10)</f>
        <v>101184.21571728967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61675.673962871857</v>
      </c>
      <c r="C12" s="100">
        <f>IF(SER_hh_fec!C12=0,0,1000000/0.086*SER_hh_fec!C12/SER_hh_num!C12)</f>
        <v>64726.167895507635</v>
      </c>
      <c r="D12" s="100">
        <f>IF(SER_hh_fec!D12=0,0,1000000/0.086*SER_hh_fec!D12/SER_hh_num!D12)</f>
        <v>63903.30229456364</v>
      </c>
      <c r="E12" s="100">
        <f>IF(SER_hh_fec!E12=0,0,1000000/0.086*SER_hh_fec!E12/SER_hh_num!E12)</f>
        <v>63394.97174683171</v>
      </c>
      <c r="F12" s="100">
        <f>IF(SER_hh_fec!F12=0,0,1000000/0.086*SER_hh_fec!F12/SER_hh_num!F12)</f>
        <v>150229.66267985149</v>
      </c>
      <c r="G12" s="100">
        <f>IF(SER_hh_fec!G12=0,0,1000000/0.086*SER_hh_fec!G12/SER_hh_num!G12)</f>
        <v>66366.343236347835</v>
      </c>
      <c r="H12" s="100">
        <f>IF(SER_hh_fec!H12=0,0,1000000/0.086*SER_hh_fec!H12/SER_hh_num!H12)</f>
        <v>68923.647302021986</v>
      </c>
      <c r="I12" s="100">
        <f>IF(SER_hh_fec!I12=0,0,1000000/0.086*SER_hh_fec!I12/SER_hh_num!I12)</f>
        <v>56224.553575154212</v>
      </c>
      <c r="J12" s="100">
        <f>IF(SER_hh_fec!J12=0,0,1000000/0.086*SER_hh_fec!J12/SER_hh_num!J12)</f>
        <v>74984.359381494607</v>
      </c>
      <c r="K12" s="100">
        <f>IF(SER_hh_fec!K12=0,0,1000000/0.086*SER_hh_fec!K12/SER_hh_num!K12)</f>
        <v>73009.073394814142</v>
      </c>
      <c r="L12" s="100">
        <f>IF(SER_hh_fec!L12=0,0,1000000/0.086*SER_hh_fec!L12/SER_hh_num!L12)</f>
        <v>80794.146829273828</v>
      </c>
      <c r="M12" s="100">
        <f>IF(SER_hh_fec!M12=0,0,1000000/0.086*SER_hh_fec!M12/SER_hh_num!M12)</f>
        <v>82829.606686904444</v>
      </c>
      <c r="N12" s="100">
        <f>IF(SER_hh_fec!N12=0,0,1000000/0.086*SER_hh_fec!N12/SER_hh_num!N12)</f>
        <v>46585.044095092067</v>
      </c>
      <c r="O12" s="100">
        <f>IF(SER_hh_fec!O12=0,0,1000000/0.086*SER_hh_fec!O12/SER_hh_num!O12)</f>
        <v>69895.399793036966</v>
      </c>
      <c r="P12" s="100">
        <f>IF(SER_hh_fec!P12=0,0,1000000/0.086*SER_hh_fec!P12/SER_hh_num!P12)</f>
        <v>71646.160404762326</v>
      </c>
      <c r="Q12" s="100">
        <f>IF(SER_hh_fec!Q12=0,0,1000000/0.086*SER_hh_fec!Q12/SER_hh_num!Q12)</f>
        <v>68834.936077172199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39333.505368083373</v>
      </c>
      <c r="C13" s="100">
        <f>IF(SER_hh_fec!C13=0,0,1000000/0.086*SER_hh_fec!C13/SER_hh_num!C13)</f>
        <v>41610.380373090178</v>
      </c>
      <c r="D13" s="100">
        <f>IF(SER_hh_fec!D13=0,0,1000000/0.086*SER_hh_fec!D13/SER_hh_num!D13)</f>
        <v>40413.910871085172</v>
      </c>
      <c r="E13" s="100">
        <f>IF(SER_hh_fec!E13=0,0,1000000/0.086*SER_hh_fec!E13/SER_hh_num!E13)</f>
        <v>42979.486966285061</v>
      </c>
      <c r="F13" s="100">
        <f>IF(SER_hh_fec!F13=0,0,1000000/0.086*SER_hh_fec!F13/SER_hh_num!F13)</f>
        <v>43904.972250505809</v>
      </c>
      <c r="G13" s="100">
        <f>IF(SER_hh_fec!G13=0,0,1000000/0.086*SER_hh_fec!G13/SER_hh_num!G13)</f>
        <v>42295.016770249589</v>
      </c>
      <c r="H13" s="100">
        <f>IF(SER_hh_fec!H13=0,0,1000000/0.086*SER_hh_fec!H13/SER_hh_num!H13)</f>
        <v>43962.607199361468</v>
      </c>
      <c r="I13" s="100">
        <f>IF(SER_hh_fec!I13=0,0,1000000/0.086*SER_hh_fec!I13/SER_hh_num!I13)</f>
        <v>35866.17709381735</v>
      </c>
      <c r="J13" s="100">
        <f>IF(SER_hh_fec!J13=0,0,1000000/0.086*SER_hh_fec!J13/SER_hh_num!J13)</f>
        <v>47833.513307706649</v>
      </c>
      <c r="K13" s="100">
        <f>IF(SER_hh_fec!K13=0,0,1000000/0.086*SER_hh_fec!K13/SER_hh_num!K13)</f>
        <v>46574.965980646746</v>
      </c>
      <c r="L13" s="100">
        <f>IF(SER_hh_fec!L13=0,0,1000000/0.086*SER_hh_fec!L13/SER_hh_num!L13)</f>
        <v>51539.755170578261</v>
      </c>
      <c r="M13" s="100">
        <f>IF(SER_hh_fec!M13=0,0,1000000/0.086*SER_hh_fec!M13/SER_hh_num!M13)</f>
        <v>40889.780063925115</v>
      </c>
      <c r="N13" s="100">
        <f>IF(SER_hh_fec!N13=0,0,1000000/0.086*SER_hh_fec!N13/SER_hh_num!N13)</f>
        <v>40814.300279162831</v>
      </c>
      <c r="O13" s="100">
        <f>IF(SER_hh_fec!O13=0,0,1000000/0.086*SER_hh_fec!O13/SER_hh_num!O13)</f>
        <v>44883.708936645831</v>
      </c>
      <c r="P13" s="100">
        <f>IF(SER_hh_fec!P13=0,0,1000000/0.086*SER_hh_fec!P13/SER_hh_num!P13)</f>
        <v>33465.738427276658</v>
      </c>
      <c r="Q13" s="100">
        <f>IF(SER_hh_fec!Q13=0,0,1000000/0.086*SER_hh_fec!Q13/SER_hh_num!Q13)</f>
        <v>36793.838089349571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65210.811531296094</v>
      </c>
      <c r="C14" s="22">
        <f>IF(SER_hh_fec!C14=0,0,1000000/0.086*SER_hh_fec!C14/SER_hh_num!C14)</f>
        <v>68985.630618544281</v>
      </c>
      <c r="D14" s="22">
        <f>IF(SER_hh_fec!D14=0,0,1000000/0.086*SER_hh_fec!D14/SER_hh_num!D14)</f>
        <v>67002.010128378097</v>
      </c>
      <c r="E14" s="22">
        <f>IF(SER_hh_fec!E14=0,0,1000000/0.086*SER_hh_fec!E14/SER_hh_num!E14)</f>
        <v>71255.465233577896</v>
      </c>
      <c r="F14" s="22">
        <f>IF(SER_hh_fec!F14=0,0,1000000/0.086*SER_hh_fec!F14/SER_hh_num!F14)</f>
        <v>72789.822415312272</v>
      </c>
      <c r="G14" s="22">
        <f>IF(SER_hh_fec!G14=0,0,1000000/0.086*SER_hh_fec!G14/SER_hh_num!G14)</f>
        <v>70120.685698045374</v>
      </c>
      <c r="H14" s="22">
        <f>IF(SER_hh_fec!H14=0,0,1000000/0.086*SER_hh_fec!H14/SER_hh_num!H14)</f>
        <v>72885.375093678245</v>
      </c>
      <c r="I14" s="22">
        <f>IF(SER_hh_fec!I14=0,0,1000000/0.086*SER_hh_fec!I14/SER_hh_num!I14)</f>
        <v>59462.346234486649</v>
      </c>
      <c r="J14" s="22">
        <f>IF(SER_hh_fec!J14=0,0,1000000/0.086*SER_hh_fec!J14/SER_hh_num!J14)</f>
        <v>79302.929957513654</v>
      </c>
      <c r="K14" s="22">
        <f>IF(SER_hh_fec!K14=0,0,1000000/0.086*SER_hh_fec!K14/SER_hh_num!K14)</f>
        <v>77216.390967914311</v>
      </c>
      <c r="L14" s="22">
        <f>IF(SER_hh_fec!L14=0,0,1000000/0.086*SER_hh_fec!L14/SER_hh_num!L14)</f>
        <v>85447.488835432378</v>
      </c>
      <c r="M14" s="22">
        <f>IF(SER_hh_fec!M14=0,0,1000000/0.086*SER_hh_fec!M14/SER_hh_num!M14)</f>
        <v>68957.65097956</v>
      </c>
      <c r="N14" s="22">
        <f>IF(SER_hh_fec!N14=0,0,1000000/0.086*SER_hh_fec!N14/SER_hh_num!N14)</f>
        <v>70609.187157599212</v>
      </c>
      <c r="O14" s="22">
        <f>IF(SER_hh_fec!O14=0,0,1000000/0.086*SER_hh_fec!O14/SER_hh_num!O14)</f>
        <v>79925.859887387967</v>
      </c>
      <c r="P14" s="22">
        <f>IF(SER_hh_fec!P14=0,0,1000000/0.086*SER_hh_fec!P14/SER_hh_num!P14)</f>
        <v>62944.943505554715</v>
      </c>
      <c r="Q14" s="22">
        <f>IF(SER_hh_fec!Q14=0,0,1000000/0.086*SER_hh_fec!Q14/SER_hh_num!Q14)</f>
        <v>72700.431872979287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974.90416673442439</v>
      </c>
      <c r="C15" s="104">
        <f>IF(SER_hh_fec!C15=0,0,1000000/0.086*SER_hh_fec!C15/SER_hh_num!C15)</f>
        <v>1040.9747623579724</v>
      </c>
      <c r="D15" s="104">
        <f>IF(SER_hh_fec!D15=0,0,1000000/0.086*SER_hh_fec!D15/SER_hh_num!D15)</f>
        <v>1027.6388766017169</v>
      </c>
      <c r="E15" s="104">
        <f>IF(SER_hh_fec!E15=0,0,1000000/0.086*SER_hh_fec!E15/SER_hh_num!E15)</f>
        <v>1103.5976574735512</v>
      </c>
      <c r="F15" s="104">
        <f>IF(SER_hh_fec!F15=0,0,1000000/0.086*SER_hh_fec!F15/SER_hh_num!F15)</f>
        <v>990.97773314603455</v>
      </c>
      <c r="G15" s="104">
        <f>IF(SER_hh_fec!G15=0,0,1000000/0.086*SER_hh_fec!G15/SER_hh_num!G15)</f>
        <v>1107.9118676339037</v>
      </c>
      <c r="H15" s="104">
        <f>IF(SER_hh_fec!H15=0,0,1000000/0.086*SER_hh_fec!H15/SER_hh_num!H15)</f>
        <v>1156.461836926135</v>
      </c>
      <c r="I15" s="104">
        <f>IF(SER_hh_fec!I15=0,0,1000000/0.086*SER_hh_fec!I15/SER_hh_num!I15)</f>
        <v>949.36332587868469</v>
      </c>
      <c r="J15" s="104">
        <f>IF(SER_hh_fec!J15=0,0,1000000/0.086*SER_hh_fec!J15/SER_hh_num!J15)</f>
        <v>1274.9309802759562</v>
      </c>
      <c r="K15" s="104">
        <f>IF(SER_hh_fec!K15=0,0,1000000/0.086*SER_hh_fec!K15/SER_hh_num!K15)</f>
        <v>1247.8687092696407</v>
      </c>
      <c r="L15" s="104">
        <f>IF(SER_hh_fec!L15=0,0,1000000/0.086*SER_hh_fec!L15/SER_hh_num!L15)</f>
        <v>1394.6058854919881</v>
      </c>
      <c r="M15" s="104">
        <f>IF(SER_hh_fec!M15=0,0,1000000/0.086*SER_hh_fec!M15/SER_hh_num!M15)</f>
        <v>1114.0325868532393</v>
      </c>
      <c r="N15" s="104">
        <f>IF(SER_hh_fec!N15=0,0,1000000/0.086*SER_hh_fec!N15/SER_hh_num!N15)</f>
        <v>1158.6948828292664</v>
      </c>
      <c r="O15" s="104">
        <f>IF(SER_hh_fec!O15=0,0,1000000/0.086*SER_hh_fec!O15/SER_hh_num!O15)</f>
        <v>1306.3778257573044</v>
      </c>
      <c r="P15" s="104">
        <f>IF(SER_hh_fec!P15=0,0,1000000/0.086*SER_hh_fec!P15/SER_hh_num!P15)</f>
        <v>1020.7650878171063</v>
      </c>
      <c r="Q15" s="104">
        <f>IF(SER_hh_fec!Q15=0,0,1000000/0.086*SER_hh_fec!Q15/SER_hh_num!Q15)</f>
        <v>1186.400397501367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7571.1145878885018</v>
      </c>
      <c r="C16" s="101">
        <f>IF(SER_hh_fec!C16=0,0,1000000/0.086*SER_hh_fec!C16/SER_hh_num!C16)</f>
        <v>7286.8936181599811</v>
      </c>
      <c r="D16" s="101">
        <f>IF(SER_hh_fec!D16=0,0,1000000/0.086*SER_hh_fec!D16/SER_hh_num!D16)</f>
        <v>7066.9510981276408</v>
      </c>
      <c r="E16" s="101">
        <f>IF(SER_hh_fec!E16=0,0,1000000/0.086*SER_hh_fec!E16/SER_hh_num!E16)</f>
        <v>6955.163277090578</v>
      </c>
      <c r="F16" s="101">
        <f>IF(SER_hh_fec!F16=0,0,1000000/0.086*SER_hh_fec!F16/SER_hh_num!F16)</f>
        <v>6880.0786306506707</v>
      </c>
      <c r="G16" s="101">
        <f>IF(SER_hh_fec!G16=0,0,1000000/0.086*SER_hh_fec!G16/SER_hh_num!G16)</f>
        <v>6811.9893285051949</v>
      </c>
      <c r="H16" s="101">
        <f>IF(SER_hh_fec!H16=0,0,1000000/0.086*SER_hh_fec!H16/SER_hh_num!H16)</f>
        <v>6748.7404899231869</v>
      </c>
      <c r="I16" s="101">
        <f>IF(SER_hh_fec!I16=0,0,1000000/0.086*SER_hh_fec!I16/SER_hh_num!I16)</f>
        <v>6705.4989465199151</v>
      </c>
      <c r="J16" s="101">
        <f>IF(SER_hh_fec!J16=0,0,1000000/0.086*SER_hh_fec!J16/SER_hh_num!J16)</f>
        <v>6633.0476868507303</v>
      </c>
      <c r="K16" s="101">
        <f>IF(SER_hh_fec!K16=0,0,1000000/0.086*SER_hh_fec!K16/SER_hh_num!K16)</f>
        <v>6581.75885457195</v>
      </c>
      <c r="L16" s="101">
        <f>IF(SER_hh_fec!L16=0,0,1000000/0.086*SER_hh_fec!L16/SER_hh_num!L16)</f>
        <v>6545.5188916511552</v>
      </c>
      <c r="M16" s="101">
        <f>IF(SER_hh_fec!M16=0,0,1000000/0.086*SER_hh_fec!M16/SER_hh_num!M16)</f>
        <v>6336.0893283050318</v>
      </c>
      <c r="N16" s="101">
        <f>IF(SER_hh_fec!N16=0,0,1000000/0.086*SER_hh_fec!N16/SER_hh_num!N16)</f>
        <v>6224.9817433990311</v>
      </c>
      <c r="O16" s="101">
        <f>IF(SER_hh_fec!O16=0,0,1000000/0.086*SER_hh_fec!O16/SER_hh_num!O16)</f>
        <v>6132.7676602227239</v>
      </c>
      <c r="P16" s="101">
        <f>IF(SER_hh_fec!P16=0,0,1000000/0.086*SER_hh_fec!P16/SER_hh_num!P16)</f>
        <v>6008.2107879251289</v>
      </c>
      <c r="Q16" s="101">
        <f>IF(SER_hh_fec!Q16=0,0,1000000/0.086*SER_hh_fec!Q16/SER_hh_num!Q16)</f>
        <v>5758.0375729052448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538.42556150386611</v>
      </c>
      <c r="C17" s="103">
        <f>IF(SER_hh_fec!C17=0,0,1000000/0.086*SER_hh_fec!C17/SER_hh_num!C17)</f>
        <v>687.64853458600874</v>
      </c>
      <c r="D17" s="103">
        <f>IF(SER_hh_fec!D17=0,0,1000000/0.086*SER_hh_fec!D17/SER_hh_num!D17)</f>
        <v>898.75758189860505</v>
      </c>
      <c r="E17" s="103">
        <f>IF(SER_hh_fec!E17=0,0,1000000/0.086*SER_hh_fec!E17/SER_hh_num!E17)</f>
        <v>1060.1847178222124</v>
      </c>
      <c r="F17" s="103">
        <f>IF(SER_hh_fec!F17=0,0,1000000/0.086*SER_hh_fec!F17/SER_hh_num!F17)</f>
        <v>1266.3344809154728</v>
      </c>
      <c r="G17" s="103">
        <f>IF(SER_hh_fec!G17=0,0,1000000/0.086*SER_hh_fec!G17/SER_hh_num!G17)</f>
        <v>1506.4628342361523</v>
      </c>
      <c r="H17" s="103">
        <f>IF(SER_hh_fec!H17=0,0,1000000/0.086*SER_hh_fec!H17/SER_hh_num!H17)</f>
        <v>1756.8601115003032</v>
      </c>
      <c r="I17" s="103">
        <f>IF(SER_hh_fec!I17=0,0,1000000/0.086*SER_hh_fec!I17/SER_hh_num!I17)</f>
        <v>2062.1433161995783</v>
      </c>
      <c r="J17" s="103">
        <f>IF(SER_hh_fec!J17=0,0,1000000/0.086*SER_hh_fec!J17/SER_hh_num!J17)</f>
        <v>2289.9220689140229</v>
      </c>
      <c r="K17" s="103">
        <f>IF(SER_hh_fec!K17=0,0,1000000/0.086*SER_hh_fec!K17/SER_hh_num!K17)</f>
        <v>2566.1812338188752</v>
      </c>
      <c r="L17" s="103">
        <f>IF(SER_hh_fec!L17=0,0,1000000/0.086*SER_hh_fec!L17/SER_hh_num!L17)</f>
        <v>2810.0018672148412</v>
      </c>
      <c r="M17" s="103">
        <f>IF(SER_hh_fec!M17=0,0,1000000/0.086*SER_hh_fec!M17/SER_hh_num!M17)</f>
        <v>2872.2754206373797</v>
      </c>
      <c r="N17" s="103">
        <f>IF(SER_hh_fec!N17=0,0,1000000/0.086*SER_hh_fec!N17/SER_hh_num!N17)</f>
        <v>2919.2362670965231</v>
      </c>
      <c r="O17" s="103">
        <f>IF(SER_hh_fec!O17=0,0,1000000/0.086*SER_hh_fec!O17/SER_hh_num!O17)</f>
        <v>2994.0228831981494</v>
      </c>
      <c r="P17" s="103">
        <f>IF(SER_hh_fec!P17=0,0,1000000/0.086*SER_hh_fec!P17/SER_hh_num!P17)</f>
        <v>3140.8517260476015</v>
      </c>
      <c r="Q17" s="103">
        <f>IF(SER_hh_fec!Q17=0,0,1000000/0.086*SER_hh_fec!Q17/SER_hh_num!Q17)</f>
        <v>3241.4833987647417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7736.4288517823798</v>
      </c>
      <c r="C18" s="103">
        <f>IF(SER_hh_fec!C18=0,0,1000000/0.086*SER_hh_fec!C18/SER_hh_num!C18)</f>
        <v>7411.5588451502917</v>
      </c>
      <c r="D18" s="103">
        <f>IF(SER_hh_fec!D18=0,0,1000000/0.086*SER_hh_fec!D18/SER_hh_num!D18)</f>
        <v>7159.1119190854351</v>
      </c>
      <c r="E18" s="103">
        <f>IF(SER_hh_fec!E18=0,0,1000000/0.086*SER_hh_fec!E18/SER_hh_num!E18)</f>
        <v>7031.2036351106754</v>
      </c>
      <c r="F18" s="103">
        <f>IF(SER_hh_fec!F18=0,0,1000000/0.086*SER_hh_fec!F18/SER_hh_num!F18)</f>
        <v>6948.6952830751179</v>
      </c>
      <c r="G18" s="103">
        <f>IF(SER_hh_fec!G18=0,0,1000000/0.086*SER_hh_fec!G18/SER_hh_num!G18)</f>
        <v>6874.4204730177962</v>
      </c>
      <c r="H18" s="103">
        <f>IF(SER_hh_fec!H18=0,0,1000000/0.086*SER_hh_fec!H18/SER_hh_num!H18)</f>
        <v>6807.1738426428574</v>
      </c>
      <c r="I18" s="103">
        <f>IF(SER_hh_fec!I18=0,0,1000000/0.086*SER_hh_fec!I18/SER_hh_num!I18)</f>
        <v>6751.5326905298689</v>
      </c>
      <c r="J18" s="103">
        <f>IF(SER_hh_fec!J18=0,0,1000000/0.086*SER_hh_fec!J18/SER_hh_num!J18)</f>
        <v>6678.9915569678942</v>
      </c>
      <c r="K18" s="103">
        <f>IF(SER_hh_fec!K18=0,0,1000000/0.086*SER_hh_fec!K18/SER_hh_num!K18)</f>
        <v>6624.23601226544</v>
      </c>
      <c r="L18" s="103">
        <f>IF(SER_hh_fec!L18=0,0,1000000/0.086*SER_hh_fec!L18/SER_hh_num!L18)</f>
        <v>6582.6996759809326</v>
      </c>
      <c r="M18" s="103">
        <f>IF(SER_hh_fec!M18=0,0,1000000/0.086*SER_hh_fec!M18/SER_hh_num!M18)</f>
        <v>6371.194134690928</v>
      </c>
      <c r="N18" s="103">
        <f>IF(SER_hh_fec!N18=0,0,1000000/0.086*SER_hh_fec!N18/SER_hh_num!N18)</f>
        <v>6262.2676449689989</v>
      </c>
      <c r="O18" s="103">
        <f>IF(SER_hh_fec!O18=0,0,1000000/0.086*SER_hh_fec!O18/SER_hh_num!O18)</f>
        <v>6174.5089965290726</v>
      </c>
      <c r="P18" s="103">
        <f>IF(SER_hh_fec!P18=0,0,1000000/0.086*SER_hh_fec!P18/SER_hh_num!P18)</f>
        <v>6054.637740859016</v>
      </c>
      <c r="Q18" s="103">
        <f>IF(SER_hh_fec!Q18=0,0,1000000/0.086*SER_hh_fec!Q18/SER_hh_num!Q18)</f>
        <v>5810.2989824260367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11754.687601834319</v>
      </c>
      <c r="C19" s="101">
        <f>IF(SER_hh_fec!C19=0,0,1000000/0.086*SER_hh_fec!C19/SER_hh_num!C19)</f>
        <v>11710.011679994142</v>
      </c>
      <c r="D19" s="101">
        <f>IF(SER_hh_fec!D19=0,0,1000000/0.086*SER_hh_fec!D19/SER_hh_num!D19)</f>
        <v>11649.680626936481</v>
      </c>
      <c r="E19" s="101">
        <f>IF(SER_hh_fec!E19=0,0,1000000/0.086*SER_hh_fec!E19/SER_hh_num!E19)</f>
        <v>11639.866027563063</v>
      </c>
      <c r="F19" s="101">
        <f>IF(SER_hh_fec!F19=0,0,1000000/0.086*SER_hh_fec!F19/SER_hh_num!F19)</f>
        <v>11444.480466678424</v>
      </c>
      <c r="G19" s="101">
        <f>IF(SER_hh_fec!G19=0,0,1000000/0.086*SER_hh_fec!G19/SER_hh_num!G19)</f>
        <v>11440.689582292513</v>
      </c>
      <c r="H19" s="101">
        <f>IF(SER_hh_fec!H19=0,0,1000000/0.086*SER_hh_fec!H19/SER_hh_num!H19)</f>
        <v>11200.807847203801</v>
      </c>
      <c r="I19" s="101">
        <f>IF(SER_hh_fec!I19=0,0,1000000/0.086*SER_hh_fec!I19/SER_hh_num!I19)</f>
        <v>11012.568356961405</v>
      </c>
      <c r="J19" s="101">
        <f>IF(SER_hh_fec!J19=0,0,1000000/0.086*SER_hh_fec!J19/SER_hh_num!J19)</f>
        <v>10963.731307713559</v>
      </c>
      <c r="K19" s="101">
        <f>IF(SER_hh_fec!K19=0,0,1000000/0.086*SER_hh_fec!K19/SER_hh_num!K19)</f>
        <v>10747.934910874999</v>
      </c>
      <c r="L19" s="101">
        <f>IF(SER_hh_fec!L19=0,0,1000000/0.086*SER_hh_fec!L19/SER_hh_num!L19)</f>
        <v>10760.580470354815</v>
      </c>
      <c r="M19" s="101">
        <f>IF(SER_hh_fec!M19=0,0,1000000/0.086*SER_hh_fec!M19/SER_hh_num!M19)</f>
        <v>10800.485631142643</v>
      </c>
      <c r="N19" s="101">
        <f>IF(SER_hh_fec!N19=0,0,1000000/0.086*SER_hh_fec!N19/SER_hh_num!N19)</f>
        <v>10924.680360951421</v>
      </c>
      <c r="O19" s="101">
        <f>IF(SER_hh_fec!O19=0,0,1000000/0.086*SER_hh_fec!O19/SER_hh_num!O19)</f>
        <v>11015.429487430967</v>
      </c>
      <c r="P19" s="101">
        <f>IF(SER_hh_fec!P19=0,0,1000000/0.086*SER_hh_fec!P19/SER_hh_num!P19)</f>
        <v>11065.556085510547</v>
      </c>
      <c r="Q19" s="101">
        <f>IF(SER_hh_fec!Q19=0,0,1000000/0.086*SER_hh_fec!Q19/SER_hh_num!Q19)</f>
        <v>11196.403837858921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12461.798014274609</v>
      </c>
      <c r="C21" s="100">
        <f>IF(SER_hh_fec!C21=0,0,1000000/0.086*SER_hh_fec!C21/SER_hh_num!C21)</f>
        <v>12447.469252333771</v>
      </c>
      <c r="D21" s="100">
        <f>IF(SER_hh_fec!D21=0,0,1000000/0.086*SER_hh_fec!D21/SER_hh_num!D21)</f>
        <v>12468.365249193581</v>
      </c>
      <c r="E21" s="100">
        <f>IF(SER_hh_fec!E21=0,0,1000000/0.086*SER_hh_fec!E21/SER_hh_num!E21)</f>
        <v>12462.403916958567</v>
      </c>
      <c r="F21" s="100">
        <f>IF(SER_hh_fec!F21=0,0,1000000/0.086*SER_hh_fec!F21/SER_hh_num!F21)</f>
        <v>12018.351933103069</v>
      </c>
      <c r="G21" s="100">
        <f>IF(SER_hh_fec!G21=0,0,1000000/0.086*SER_hh_fec!G21/SER_hh_num!G21)</f>
        <v>12041.385057704414</v>
      </c>
      <c r="H21" s="100">
        <f>IF(SER_hh_fec!H21=0,0,1000000/0.086*SER_hh_fec!H21/SER_hh_num!H21)</f>
        <v>11997.88112602289</v>
      </c>
      <c r="I21" s="100">
        <f>IF(SER_hh_fec!I21=0,0,1000000/0.086*SER_hh_fec!I21/SER_hh_num!I21)</f>
        <v>11857.492554927041</v>
      </c>
      <c r="J21" s="100">
        <f>IF(SER_hh_fec!J21=0,0,1000000/0.086*SER_hh_fec!J21/SER_hh_num!J21)</f>
        <v>11843.300753282954</v>
      </c>
      <c r="K21" s="100">
        <f>IF(SER_hh_fec!K21=0,0,1000000/0.086*SER_hh_fec!K21/SER_hh_num!K21)</f>
        <v>11600.690863892867</v>
      </c>
      <c r="L21" s="100">
        <f>IF(SER_hh_fec!L21=0,0,1000000/0.086*SER_hh_fec!L21/SER_hh_num!L21)</f>
        <v>11705.371516799976</v>
      </c>
      <c r="M21" s="100">
        <f>IF(SER_hh_fec!M21=0,0,1000000/0.086*SER_hh_fec!M21/SER_hh_num!M21)</f>
        <v>11766.197342465621</v>
      </c>
      <c r="N21" s="100">
        <f>IF(SER_hh_fec!N21=0,0,1000000/0.086*SER_hh_fec!N21/SER_hh_num!N21)</f>
        <v>11936.682951111097</v>
      </c>
      <c r="O21" s="100">
        <f>IF(SER_hh_fec!O21=0,0,1000000/0.086*SER_hh_fec!O21/SER_hh_num!O21)</f>
        <v>12069.476638912918</v>
      </c>
      <c r="P21" s="100">
        <f>IF(SER_hh_fec!P21=0,0,1000000/0.086*SER_hh_fec!P21/SER_hh_num!P21)</f>
        <v>12104.214341084951</v>
      </c>
      <c r="Q21" s="100">
        <f>IF(SER_hh_fec!Q21=0,0,1000000/0.086*SER_hh_fec!Q21/SER_hh_num!Q21)</f>
        <v>12201.481071031194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12817.849386111036</v>
      </c>
      <c r="C22" s="100">
        <f>IF(SER_hh_fec!C22=0,0,1000000/0.086*SER_hh_fec!C22/SER_hh_num!C22)</f>
        <v>12803.111230971885</v>
      </c>
      <c r="D22" s="100">
        <f>IF(SER_hh_fec!D22=0,0,1000000/0.086*SER_hh_fec!D22/SER_hh_num!D22)</f>
        <v>12824.604256313396</v>
      </c>
      <c r="E22" s="100">
        <f>IF(SER_hh_fec!E22=0,0,1000000/0.086*SER_hh_fec!E22/SER_hh_num!E22)</f>
        <v>12712.94119230061</v>
      </c>
      <c r="F22" s="100">
        <f>IF(SER_hh_fec!F22=0,0,1000000/0.086*SER_hh_fec!F22/SER_hh_num!F22)</f>
        <v>12489.009519149355</v>
      </c>
      <c r="G22" s="100">
        <f>IF(SER_hh_fec!G22=0,0,1000000/0.086*SER_hh_fec!G22/SER_hh_num!G22)</f>
        <v>12487.62604820902</v>
      </c>
      <c r="H22" s="100">
        <f>IF(SER_hh_fec!H22=0,0,1000000/0.086*SER_hh_fec!H22/SER_hh_num!H22)</f>
        <v>12340.677729623541</v>
      </c>
      <c r="I22" s="100">
        <f>IF(SER_hh_fec!I22=0,0,1000000/0.086*SER_hh_fec!I22/SER_hh_num!I22)</f>
        <v>12196.27805649638</v>
      </c>
      <c r="J22" s="100">
        <f>IF(SER_hh_fec!J22=0,0,1000000/0.086*SER_hh_fec!J22/SER_hh_num!J22)</f>
        <v>12181.680774805331</v>
      </c>
      <c r="K22" s="100">
        <f>IF(SER_hh_fec!K22=0,0,1000000/0.086*SER_hh_fec!K22/SER_hh_num!K22)</f>
        <v>11932.139174289801</v>
      </c>
      <c r="L22" s="100">
        <f>IF(SER_hh_fec!L22=0,0,1000000/0.086*SER_hh_fec!L22/SER_hh_num!L22)</f>
        <v>12039.810702994266</v>
      </c>
      <c r="M22" s="100">
        <f>IF(SER_hh_fec!M22=0,0,1000000/0.086*SER_hh_fec!M22/SER_hh_num!M22)</f>
        <v>12102.419428273255</v>
      </c>
      <c r="N22" s="100">
        <f>IF(SER_hh_fec!N22=0,0,1000000/0.086*SER_hh_fec!N22/SER_hh_num!N22)</f>
        <v>12275.000305391277</v>
      </c>
      <c r="O22" s="100">
        <f>IF(SER_hh_fec!O22=0,0,1000000/0.086*SER_hh_fec!O22/SER_hh_num!O22)</f>
        <v>12407.082188994431</v>
      </c>
      <c r="P22" s="100">
        <f>IF(SER_hh_fec!P22=0,0,1000000/0.086*SER_hh_fec!P22/SER_hh_num!P22)</f>
        <v>12436.744924234312</v>
      </c>
      <c r="Q22" s="100">
        <f>IF(SER_hh_fec!Q22=0,0,1000000/0.086*SER_hh_fec!Q22/SER_hh_num!Q22)</f>
        <v>12527.991687363394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11963.326093703627</v>
      </c>
      <c r="C23" s="100">
        <f>IF(SER_hh_fec!C23=0,0,1000000/0.086*SER_hh_fec!C23/SER_hh_num!C23)</f>
        <v>11949.570482240424</v>
      </c>
      <c r="D23" s="100">
        <f>IF(SER_hh_fec!D23=0,0,1000000/0.086*SER_hh_fec!D23/SER_hh_num!D23)</f>
        <v>11969.630639225838</v>
      </c>
      <c r="E23" s="100">
        <f>IF(SER_hh_fec!E23=0,0,1000000/0.086*SER_hh_fec!E23/SER_hh_num!E23)</f>
        <v>11963.907760280221</v>
      </c>
      <c r="F23" s="100">
        <f>IF(SER_hh_fec!F23=0,0,1000000/0.086*SER_hh_fec!F23/SER_hh_num!F23)</f>
        <v>11537.617855778948</v>
      </c>
      <c r="G23" s="100">
        <f>IF(SER_hh_fec!G23=0,0,1000000/0.086*SER_hh_fec!G23/SER_hh_num!G23)</f>
        <v>11559.729655396237</v>
      </c>
      <c r="H23" s="100">
        <f>IF(SER_hh_fec!H23=0,0,1000000/0.086*SER_hh_fec!H23/SER_hh_num!H23)</f>
        <v>11517.965880981976</v>
      </c>
      <c r="I23" s="100">
        <f>IF(SER_hh_fec!I23=0,0,1000000/0.086*SER_hh_fec!I23/SER_hh_num!I23)</f>
        <v>11383.192852729953</v>
      </c>
      <c r="J23" s="100">
        <f>IF(SER_hh_fec!J23=0,0,1000000/0.086*SER_hh_fec!J23/SER_hh_num!J23)</f>
        <v>11369.568723151637</v>
      </c>
      <c r="K23" s="100">
        <f>IF(SER_hh_fec!K23=0,0,1000000/0.086*SER_hh_fec!K23/SER_hh_num!K23)</f>
        <v>11136.663229337151</v>
      </c>
      <c r="L23" s="100">
        <f>IF(SER_hh_fec!L23=0,0,1000000/0.086*SER_hh_fec!L23/SER_hh_num!L23)</f>
        <v>11237.156656127991</v>
      </c>
      <c r="M23" s="100">
        <f>IF(SER_hh_fec!M23=0,0,1000000/0.086*SER_hh_fec!M23/SER_hh_num!M23)</f>
        <v>11295.678783901199</v>
      </c>
      <c r="N23" s="100">
        <f>IF(SER_hh_fec!N23=0,0,1000000/0.086*SER_hh_fec!N23/SER_hh_num!N23)</f>
        <v>11456.806793176753</v>
      </c>
      <c r="O23" s="100">
        <f>IF(SER_hh_fec!O23=0,0,1000000/0.086*SER_hh_fec!O23/SER_hh_num!O23)</f>
        <v>11583.158812426953</v>
      </c>
      <c r="P23" s="100">
        <f>IF(SER_hh_fec!P23=0,0,1000000/0.086*SER_hh_fec!P23/SER_hh_num!P23)</f>
        <v>11615.167803658333</v>
      </c>
      <c r="Q23" s="100">
        <f>IF(SER_hh_fec!Q23=0,0,1000000/0.086*SER_hh_fec!Q23/SER_hh_num!Q23)</f>
        <v>11709.418787982853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9421.1192987916147</v>
      </c>
      <c r="C25" s="100">
        <f>IF(SER_hh_fec!C25=0,0,1000000/0.086*SER_hh_fec!C25/SER_hh_num!C25)</f>
        <v>9410.2867547643309</v>
      </c>
      <c r="D25" s="100">
        <f>IF(SER_hh_fec!D25=0,0,1000000/0.086*SER_hh_fec!D25/SER_hh_num!D25)</f>
        <v>9426.0841283903483</v>
      </c>
      <c r="E25" s="100">
        <f>IF(SER_hh_fec!E25=0,0,1000000/0.086*SER_hh_fec!E25/SER_hh_num!E25)</f>
        <v>9421.5773612206794</v>
      </c>
      <c r="F25" s="100">
        <f>IF(SER_hh_fec!F25=0,0,1000000/0.086*SER_hh_fec!F25/SER_hh_num!F25)</f>
        <v>9085.8740614259223</v>
      </c>
      <c r="G25" s="100">
        <f>IF(SER_hh_fec!G25=0,0,1000000/0.086*SER_hh_fec!G25/SER_hh_num!G25)</f>
        <v>9103.2871036245397</v>
      </c>
      <c r="H25" s="100">
        <f>IF(SER_hh_fec!H25=0,0,1000000/0.086*SER_hh_fec!H25/SER_hh_num!H25)</f>
        <v>9070.3981312733067</v>
      </c>
      <c r="I25" s="100">
        <f>IF(SER_hh_fec!I25=0,0,1000000/0.086*SER_hh_fec!I25/SER_hh_num!I25)</f>
        <v>8964.2643715248414</v>
      </c>
      <c r="J25" s="100">
        <f>IF(SER_hh_fec!J25=0,0,1000000/0.086*SER_hh_fec!J25/SER_hh_num!J25)</f>
        <v>8953.5353694819132</v>
      </c>
      <c r="K25" s="100">
        <f>IF(SER_hh_fec!K25=0,0,1000000/0.086*SER_hh_fec!K25/SER_hh_num!K25)</f>
        <v>8770.1222931030097</v>
      </c>
      <c r="L25" s="100">
        <f>IF(SER_hh_fec!L25=0,0,1000000/0.086*SER_hh_fec!L25/SER_hh_num!L25)</f>
        <v>8849.2608667007898</v>
      </c>
      <c r="M25" s="100">
        <f>IF(SER_hh_fec!M25=0,0,1000000/0.086*SER_hh_fec!M25/SER_hh_num!M25)</f>
        <v>10667.892198492538</v>
      </c>
      <c r="N25" s="100">
        <f>IF(SER_hh_fec!N25=0,0,1000000/0.086*SER_hh_fec!N25/SER_hh_num!N25)</f>
        <v>6899.4776776259405</v>
      </c>
      <c r="O25" s="100">
        <f>IF(SER_hh_fec!O25=0,0,1000000/0.086*SER_hh_fec!O25/SER_hh_num!O25)</f>
        <v>9133.3464063772171</v>
      </c>
      <c r="P25" s="100">
        <f>IF(SER_hh_fec!P25=0,0,1000000/0.086*SER_hh_fec!P25/SER_hh_num!P25)</f>
        <v>9167.8282155083289</v>
      </c>
      <c r="Q25" s="100">
        <f>IF(SER_hh_fec!Q25=0,0,1000000/0.086*SER_hh_fec!Q25/SER_hh_num!Q25)</f>
        <v>9253.9158604767526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9747.3962507457472</v>
      </c>
      <c r="C26" s="22">
        <f>IF(SER_hh_fec!C26=0,0,1000000/0.086*SER_hh_fec!C26/SER_hh_num!C26)</f>
        <v>9736.2460605786091</v>
      </c>
      <c r="D26" s="22">
        <f>IF(SER_hh_fec!D26=0,0,1000000/0.086*SER_hh_fec!D26/SER_hh_num!D26)</f>
        <v>9748.1640073177587</v>
      </c>
      <c r="E26" s="22">
        <f>IF(SER_hh_fec!E26=0,0,1000000/0.086*SER_hh_fec!E26/SER_hh_num!E26)</f>
        <v>9832.7078220726125</v>
      </c>
      <c r="F26" s="22">
        <f>IF(SER_hh_fec!F26=0,0,1000000/0.086*SER_hh_fec!F26/SER_hh_num!F26)</f>
        <v>9212.8781674212842</v>
      </c>
      <c r="G26" s="22">
        <f>IF(SER_hh_fec!G26=0,0,1000000/0.086*SER_hh_fec!G26/SER_hh_num!G26)</f>
        <v>9279.2126183953442</v>
      </c>
      <c r="H26" s="22">
        <f>IF(SER_hh_fec!H26=0,0,1000000/0.086*SER_hh_fec!H26/SER_hh_num!H26)</f>
        <v>9385.9645386799548</v>
      </c>
      <c r="I26" s="22">
        <f>IF(SER_hh_fec!I26=0,0,1000000/0.086*SER_hh_fec!I26/SER_hh_num!I26)</f>
        <v>9277.0756660767292</v>
      </c>
      <c r="J26" s="22">
        <f>IF(SER_hh_fec!J26=0,0,1000000/0.086*SER_hh_fec!J26/SER_hh_num!J26)</f>
        <v>9266.0260840834344</v>
      </c>
      <c r="K26" s="22">
        <f>IF(SER_hh_fec!K26=0,0,1000000/0.086*SER_hh_fec!K26/SER_hh_num!K26)</f>
        <v>9076.5066269222807</v>
      </c>
      <c r="L26" s="22">
        <f>IF(SER_hh_fec!L26=0,0,1000000/0.086*SER_hh_fec!L26/SER_hh_num!L26)</f>
        <v>9158.1303303314562</v>
      </c>
      <c r="M26" s="22">
        <f>IF(SER_hh_fec!M26=0,0,1000000/0.086*SER_hh_fec!M26/SER_hh_num!M26)</f>
        <v>9045.8024724097686</v>
      </c>
      <c r="N26" s="22">
        <f>IF(SER_hh_fec!N26=0,0,1000000/0.086*SER_hh_fec!N26/SER_hh_num!N26)</f>
        <v>9468.9067615114709</v>
      </c>
      <c r="O26" s="22">
        <f>IF(SER_hh_fec!O26=0,0,1000000/0.086*SER_hh_fec!O26/SER_hh_num!O26)</f>
        <v>9424.416875361494</v>
      </c>
      <c r="P26" s="22">
        <f>IF(SER_hh_fec!P26=0,0,1000000/0.086*SER_hh_fec!P26/SER_hh_num!P26)</f>
        <v>9555.7038701098336</v>
      </c>
      <c r="Q26" s="22">
        <f>IF(SER_hh_fec!Q26=0,0,1000000/0.086*SER_hh_fec!Q26/SER_hh_num!Q26)</f>
        <v>9797.057964188125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19.169881293317133</v>
      </c>
      <c r="C27" s="116">
        <f>IF(SER_hh_fec!C27=0,0,1000000/0.086*SER_hh_fec!C27/SER_hh_num!C19)</f>
        <v>6.4040270607048164</v>
      </c>
      <c r="D27" s="116">
        <f>IF(SER_hh_fec!D27=0,0,1000000/0.086*SER_hh_fec!D27/SER_hh_num!D19)</f>
        <v>6.5835680111291275</v>
      </c>
      <c r="E27" s="116">
        <f>IF(SER_hh_fec!E27=0,0,1000000/0.086*SER_hh_fec!E27/SER_hh_num!E19)</f>
        <v>9.7657789809549573</v>
      </c>
      <c r="F27" s="116">
        <f>IF(SER_hh_fec!F27=0,0,1000000/0.086*SER_hh_fec!F27/SER_hh_num!F19)</f>
        <v>9.8958379372826766</v>
      </c>
      <c r="G27" s="116">
        <f>IF(SER_hh_fec!G27=0,0,1000000/0.086*SER_hh_fec!G27/SER_hh_num!G19)</f>
        <v>9.6910956344591508</v>
      </c>
      <c r="H27" s="116">
        <f>IF(SER_hh_fec!H27=0,0,1000000/0.086*SER_hh_fec!H27/SER_hh_num!H19)</f>
        <v>12.217677553815628</v>
      </c>
      <c r="I27" s="116">
        <f>IF(SER_hh_fec!I27=0,0,1000000/0.086*SER_hh_fec!I27/SER_hh_num!I19)</f>
        <v>14.915194843732737</v>
      </c>
      <c r="J27" s="116">
        <f>IF(SER_hh_fec!J27=0,0,1000000/0.086*SER_hh_fec!J27/SER_hh_num!J19)</f>
        <v>21.205808477458422</v>
      </c>
      <c r="K27" s="116">
        <f>IF(SER_hh_fec!K27=0,0,1000000/0.086*SER_hh_fec!K27/SER_hh_num!K19)</f>
        <v>44.350785247624565</v>
      </c>
      <c r="L27" s="116">
        <f>IF(SER_hh_fec!L27=0,0,1000000/0.086*SER_hh_fec!L27/SER_hh_num!L19)</f>
        <v>25.594564816720453</v>
      </c>
      <c r="M27" s="116">
        <f>IF(SER_hh_fec!M27=0,0,1000000/0.086*SER_hh_fec!M27/SER_hh_num!M19)</f>
        <v>30.641156891155273</v>
      </c>
      <c r="N27" s="116">
        <f>IF(SER_hh_fec!N27=0,0,1000000/0.086*SER_hh_fec!N27/SER_hh_num!N19)</f>
        <v>22.987918901919038</v>
      </c>
      <c r="O27" s="116">
        <f>IF(SER_hh_fec!O27=0,0,1000000/0.086*SER_hh_fec!O27/SER_hh_num!O19)</f>
        <v>21.503638394362184</v>
      </c>
      <c r="P27" s="116">
        <f>IF(SER_hh_fec!P27=0,0,1000000/0.086*SER_hh_fec!P27/SER_hh_num!P19)</f>
        <v>22.692604565551431</v>
      </c>
      <c r="Q27" s="116">
        <f>IF(SER_hh_fec!Q27=0,0,1000000/0.086*SER_hh_fec!Q27/SER_hh_num!Q19)</f>
        <v>23.946947380387748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4867.0827507681397</v>
      </c>
      <c r="C28" s="117">
        <f>IF(SER_hh_fec!C27=0,0,1000000/0.086*SER_hh_fec!C27/SER_hh_num!C27)</f>
        <v>1594.2217177314476</v>
      </c>
      <c r="D28" s="117">
        <f>IF(SER_hh_fec!D27=0,0,1000000/0.086*SER_hh_fec!D27/SER_hh_num!D27)</f>
        <v>1619.0851336795436</v>
      </c>
      <c r="E28" s="117">
        <f>IF(SER_hh_fec!E27=0,0,1000000/0.086*SER_hh_fec!E27/SER_hh_num!E27)</f>
        <v>2382.4154097615192</v>
      </c>
      <c r="F28" s="117">
        <f>IF(SER_hh_fec!F27=0,0,1000000/0.086*SER_hh_fec!F27/SER_hh_num!F27)</f>
        <v>2321.1671140917551</v>
      </c>
      <c r="G28" s="117">
        <f>IF(SER_hh_fec!G27=0,0,1000000/0.086*SER_hh_fec!G27/SER_hh_num!G27)</f>
        <v>2213.6265438192577</v>
      </c>
      <c r="H28" s="117">
        <f>IF(SER_hh_fec!H27=0,0,1000000/0.086*SER_hh_fec!H27/SER_hh_num!H27)</f>
        <v>2733.7321840702093</v>
      </c>
      <c r="I28" s="117">
        <f>IF(SER_hh_fec!I27=0,0,1000000/0.086*SER_hh_fec!I27/SER_hh_num!I27)</f>
        <v>2730.0979032503151</v>
      </c>
      <c r="J28" s="117">
        <f>IF(SER_hh_fec!J27=0,0,1000000/0.086*SER_hh_fec!J27/SER_hh_num!J27)</f>
        <v>2752.8076082010475</v>
      </c>
      <c r="K28" s="117">
        <f>IF(SER_hh_fec!K27=0,0,1000000/0.086*SER_hh_fec!K27/SER_hh_num!K27)</f>
        <v>4388.6973991932537</v>
      </c>
      <c r="L28" s="117">
        <f>IF(SER_hh_fec!L27=0,0,1000000/0.086*SER_hh_fec!L27/SER_hh_num!L27)</f>
        <v>2539.9972896146851</v>
      </c>
      <c r="M28" s="117">
        <f>IF(SER_hh_fec!M27=0,0,1000000/0.086*SER_hh_fec!M27/SER_hh_num!M27)</f>
        <v>3085.1319921128807</v>
      </c>
      <c r="N28" s="117">
        <f>IF(SER_hh_fec!N27=0,0,1000000/0.086*SER_hh_fec!N27/SER_hh_num!N27)</f>
        <v>2284.6986433144652</v>
      </c>
      <c r="O28" s="117">
        <f>IF(SER_hh_fec!O27=0,0,1000000/0.086*SER_hh_fec!O27/SER_hh_num!O27)</f>
        <v>2118.6201401142207</v>
      </c>
      <c r="P28" s="117">
        <f>IF(SER_hh_fec!P27=0,0,1000000/0.086*SER_hh_fec!P27/SER_hh_num!P27)</f>
        <v>2246.2075853372517</v>
      </c>
      <c r="Q28" s="117">
        <f>IF(SER_hh_fec!Q27=0,0,1000000/0.086*SER_hh_fec!Q27/SER_hh_num!Q27)</f>
        <v>2348.9548655877561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11137.098355593474</v>
      </c>
      <c r="C29" s="101">
        <f>IF(SER_hh_fec!C29=0,0,1000000/0.086*SER_hh_fec!C29/SER_hh_num!C29)</f>
        <v>11126.742455731761</v>
      </c>
      <c r="D29" s="101">
        <f>IF(SER_hh_fec!D29=0,0,1000000/0.086*SER_hh_fec!D29/SER_hh_num!D29)</f>
        <v>10909.679858418778</v>
      </c>
      <c r="E29" s="101">
        <f>IF(SER_hh_fec!E29=0,0,1000000/0.086*SER_hh_fec!E29/SER_hh_num!E29)</f>
        <v>10787.635776251769</v>
      </c>
      <c r="F29" s="101">
        <f>IF(SER_hh_fec!F29=0,0,1000000/0.086*SER_hh_fec!F29/SER_hh_num!F29)</f>
        <v>10780.457313004517</v>
      </c>
      <c r="G29" s="101">
        <f>IF(SER_hh_fec!G29=0,0,1000000/0.086*SER_hh_fec!G29/SER_hh_num!G29)</f>
        <v>10665.645645731409</v>
      </c>
      <c r="H29" s="101">
        <f>IF(SER_hh_fec!H29=0,0,1000000/0.086*SER_hh_fec!H29/SER_hh_num!H29)</f>
        <v>10439.612971320275</v>
      </c>
      <c r="I29" s="101">
        <f>IF(SER_hh_fec!I29=0,0,1000000/0.086*SER_hh_fec!I29/SER_hh_num!I29)</f>
        <v>10331.264802642721</v>
      </c>
      <c r="J29" s="101">
        <f>IF(SER_hh_fec!J29=0,0,1000000/0.086*SER_hh_fec!J29/SER_hh_num!J29)</f>
        <v>10413.280324600617</v>
      </c>
      <c r="K29" s="101">
        <f>IF(SER_hh_fec!K29=0,0,1000000/0.086*SER_hh_fec!K29/SER_hh_num!K29)</f>
        <v>10471.720036329158</v>
      </c>
      <c r="L29" s="101">
        <f>IF(SER_hh_fec!L29=0,0,1000000/0.086*SER_hh_fec!L29/SER_hh_num!L29)</f>
        <v>10728.472112707941</v>
      </c>
      <c r="M29" s="101">
        <f>IF(SER_hh_fec!M29=0,0,1000000/0.086*SER_hh_fec!M29/SER_hh_num!M29)</f>
        <v>10435.873733687038</v>
      </c>
      <c r="N29" s="101">
        <f>IF(SER_hh_fec!N29=0,0,1000000/0.086*SER_hh_fec!N29/SER_hh_num!N29)</f>
        <v>10354.995548126188</v>
      </c>
      <c r="O29" s="101">
        <f>IF(SER_hh_fec!O29=0,0,1000000/0.086*SER_hh_fec!O29/SER_hh_num!O29)</f>
        <v>10393.806700010498</v>
      </c>
      <c r="P29" s="101">
        <f>IF(SER_hh_fec!P29=0,0,1000000/0.086*SER_hh_fec!P29/SER_hh_num!P29)</f>
        <v>10524.128351952313</v>
      </c>
      <c r="Q29" s="101">
        <f>IF(SER_hh_fec!Q29=0,0,1000000/0.086*SER_hh_fec!Q29/SER_hh_num!Q29)</f>
        <v>10619.248562731953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12774.707981455977</v>
      </c>
      <c r="C30" s="100">
        <f>IF(SER_hh_fec!C30=0,0,1000000/0.086*SER_hh_fec!C30/SER_hh_num!C30)</f>
        <v>12733.273753323767</v>
      </c>
      <c r="D30" s="100">
        <f>IF(SER_hh_fec!D30=0,0,1000000/0.086*SER_hh_fec!D30/SER_hh_num!D30)</f>
        <v>12790.085441338735</v>
      </c>
      <c r="E30" s="100">
        <f>IF(SER_hh_fec!E30=0,0,1000000/0.086*SER_hh_fec!E30/SER_hh_num!E30)</f>
        <v>11979.833711406862</v>
      </c>
      <c r="F30" s="100">
        <f>IF(SER_hh_fec!F30=0,0,1000000/0.086*SER_hh_fec!F30/SER_hh_num!F30)</f>
        <v>12777.918012902037</v>
      </c>
      <c r="G30" s="100">
        <f>IF(SER_hh_fec!G30=0,0,1000000/0.086*SER_hh_fec!G30/SER_hh_num!G30)</f>
        <v>12751.433844178608</v>
      </c>
      <c r="H30" s="100">
        <f>IF(SER_hh_fec!H30=0,0,1000000/0.086*SER_hh_fec!H30/SER_hh_num!H30)</f>
        <v>12630.845942258033</v>
      </c>
      <c r="I30" s="100">
        <f>IF(SER_hh_fec!I30=0,0,1000000/0.086*SER_hh_fec!I30/SER_hh_num!I30)</f>
        <v>12745.178727413089</v>
      </c>
      <c r="J30" s="100">
        <f>IF(SER_hh_fec!J30=0,0,1000000/0.086*SER_hh_fec!J30/SER_hh_num!J30)</f>
        <v>12674.417291185437</v>
      </c>
      <c r="K30" s="100">
        <f>IF(SER_hh_fec!K30=0,0,1000000/0.086*SER_hh_fec!K30/SER_hh_num!K30)</f>
        <v>12613.100872485729</v>
      </c>
      <c r="L30" s="100">
        <f>IF(SER_hh_fec!L30=0,0,1000000/0.086*SER_hh_fec!L30/SER_hh_num!L30)</f>
        <v>18676.405014811848</v>
      </c>
      <c r="M30" s="100">
        <f>IF(SER_hh_fec!M30=0,0,1000000/0.086*SER_hh_fec!M30/SER_hh_num!M30)</f>
        <v>12691.434792984135</v>
      </c>
      <c r="N30" s="100">
        <f>IF(SER_hh_fec!N30=0,0,1000000/0.086*SER_hh_fec!N30/SER_hh_num!N30)</f>
        <v>12761.603797464697</v>
      </c>
      <c r="O30" s="100">
        <f>IF(SER_hh_fec!O30=0,0,1000000/0.086*SER_hh_fec!O30/SER_hh_num!O30)</f>
        <v>12801.636547983504</v>
      </c>
      <c r="P30" s="100">
        <f>IF(SER_hh_fec!P30=0,0,1000000/0.086*SER_hh_fec!P30/SER_hh_num!P30)</f>
        <v>14165.203038536183</v>
      </c>
      <c r="Q30" s="100">
        <f>IF(SER_hh_fec!Q30=0,0,1000000/0.086*SER_hh_fec!Q30/SER_hh_num!Q30)</f>
        <v>12952.728104240334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11862.228839923411</v>
      </c>
      <c r="C31" s="100">
        <f>IF(SER_hh_fec!C31=0,0,1000000/0.086*SER_hh_fec!C31/SER_hh_num!C31)</f>
        <v>11823.754199514919</v>
      </c>
      <c r="D31" s="100">
        <f>IF(SER_hh_fec!D31=0,0,1000000/0.086*SER_hh_fec!D31/SER_hh_num!D31)</f>
        <v>11876.507909814551</v>
      </c>
      <c r="E31" s="100">
        <f>IF(SER_hh_fec!E31=0,0,1000000/0.086*SER_hh_fec!E31/SER_hh_num!E31)</f>
        <v>11868.831481805395</v>
      </c>
      <c r="F31" s="100">
        <f>IF(SER_hh_fec!F31=0,0,1000000/0.086*SER_hh_fec!F31/SER_hh_num!F31)</f>
        <v>11865.209583409031</v>
      </c>
      <c r="G31" s="100">
        <f>IF(SER_hh_fec!G31=0,0,1000000/0.086*SER_hh_fec!G31/SER_hh_num!G31)</f>
        <v>11840.617141023002</v>
      </c>
      <c r="H31" s="100">
        <f>IF(SER_hh_fec!H31=0,0,1000000/0.086*SER_hh_fec!H31/SER_hh_num!H31)</f>
        <v>11728.642660668173</v>
      </c>
      <c r="I31" s="100">
        <f>IF(SER_hh_fec!I31=0,0,1000000/0.086*SER_hh_fec!I31/SER_hh_num!I31)</f>
        <v>11834.808818312153</v>
      </c>
      <c r="J31" s="100">
        <f>IF(SER_hh_fec!J31=0,0,1000000/0.086*SER_hh_fec!J31/SER_hh_num!J31)</f>
        <v>11769.101770386476</v>
      </c>
      <c r="K31" s="100">
        <f>IF(SER_hh_fec!K31=0,0,1000000/0.086*SER_hh_fec!K31/SER_hh_num!K31)</f>
        <v>11712.165095879598</v>
      </c>
      <c r="L31" s="100">
        <f>IF(SER_hh_fec!L31=0,0,1000000/0.086*SER_hh_fec!L31/SER_hh_num!L31)</f>
        <v>11694.837454102502</v>
      </c>
      <c r="M31" s="100">
        <f>IF(SER_hh_fec!M31=0,0,1000000/0.086*SER_hh_fec!M31/SER_hh_num!M31)</f>
        <v>11784.888735120516</v>
      </c>
      <c r="N31" s="100">
        <f>IF(SER_hh_fec!N31=0,0,1000000/0.086*SER_hh_fec!N31/SER_hh_num!N31)</f>
        <v>11849.306210058956</v>
      </c>
      <c r="O31" s="100">
        <f>IF(SER_hh_fec!O31=0,0,1000000/0.086*SER_hh_fec!O31/SER_hh_num!O31)</f>
        <v>11885.591499396684</v>
      </c>
      <c r="P31" s="100">
        <f>IF(SER_hh_fec!P31=0,0,1000000/0.086*SER_hh_fec!P31/SER_hh_num!P31)</f>
        <v>11946.302046635861</v>
      </c>
      <c r="Q31" s="100">
        <f>IF(SER_hh_fec!Q31=0,0,1000000/0.086*SER_hh_fec!Q31/SER_hh_num!Q31)</f>
        <v>12023.518553591537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16476.742478541073</v>
      </c>
      <c r="K32" s="100">
        <f>IF(SER_hh_fec!K32=0,0,1000000/0.086*SER_hh_fec!K32/SER_hh_num!K32)</f>
        <v>16397.031134231445</v>
      </c>
      <c r="L32" s="100">
        <f>IF(SER_hh_fec!L32=0,0,1000000/0.086*SER_hh_fec!L32/SER_hh_num!L32)</f>
        <v>16372.772435743507</v>
      </c>
      <c r="M32" s="100">
        <f>IF(SER_hh_fec!M32=0,0,1000000/0.086*SER_hh_fec!M32/SER_hh_num!M32)</f>
        <v>16498.845059142302</v>
      </c>
      <c r="N32" s="100">
        <f>IF(SER_hh_fec!N32=0,0,1000000/0.086*SER_hh_fec!N32/SER_hh_num!N32)</f>
        <v>16594.522265099527</v>
      </c>
      <c r="O32" s="100">
        <f>IF(SER_hh_fec!O32=0,0,1000000/0.086*SER_hh_fec!O32/SER_hh_num!O32)</f>
        <v>16653.368999164908</v>
      </c>
      <c r="P32" s="100">
        <f>IF(SER_hh_fec!P32=0,0,1000000/0.086*SER_hh_fec!P32/SER_hh_num!P32)</f>
        <v>16749.070148362585</v>
      </c>
      <c r="Q32" s="100">
        <f>IF(SER_hh_fec!Q32=0,0,1000000/0.086*SER_hh_fec!Q32/SER_hh_num!Q32)</f>
        <v>16870.281883309304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8711.1767925780077</v>
      </c>
      <c r="C33" s="18">
        <f>IF(SER_hh_fec!C33=0,0,1000000/0.086*SER_hh_fec!C33/SER_hh_num!C33)</f>
        <v>8682.8893394914394</v>
      </c>
      <c r="D33" s="18">
        <f>IF(SER_hh_fec!D33=0,0,1000000/0.086*SER_hh_fec!D33/SER_hh_num!D33)</f>
        <v>8718.3683319429438</v>
      </c>
      <c r="E33" s="18">
        <f>IF(SER_hh_fec!E33=0,0,1000000/0.086*SER_hh_fec!E33/SER_hh_num!E33)</f>
        <v>8846.2731574764639</v>
      </c>
      <c r="F33" s="18">
        <f>IF(SER_hh_fec!F33=0,0,1000000/0.086*SER_hh_fec!F33/SER_hh_num!F33)</f>
        <v>8707.7232242001355</v>
      </c>
      <c r="G33" s="18">
        <f>IF(SER_hh_fec!G33=0,0,1000000/0.086*SER_hh_fec!G33/SER_hh_num!G33)</f>
        <v>8674.3159013116765</v>
      </c>
      <c r="H33" s="18">
        <f>IF(SER_hh_fec!H33=0,0,1000000/0.086*SER_hh_fec!H33/SER_hh_num!H33)</f>
        <v>8601.296684346762</v>
      </c>
      <c r="I33" s="18">
        <f>IF(SER_hh_fec!I33=0,0,1000000/0.086*SER_hh_fec!I33/SER_hh_num!I33)</f>
        <v>8683.3120722795356</v>
      </c>
      <c r="J33" s="18">
        <f>IF(SER_hh_fec!J33=0,0,1000000/0.086*SER_hh_fec!J33/SER_hh_num!J33)</f>
        <v>8635.1907259042255</v>
      </c>
      <c r="K33" s="18">
        <f>IF(SER_hh_fec!K33=0,0,1000000/0.086*SER_hh_fec!K33/SER_hh_num!K33)</f>
        <v>8592.7009099927054</v>
      </c>
      <c r="L33" s="18">
        <f>IF(SER_hh_fec!L33=0,0,1000000/0.086*SER_hh_fec!L33/SER_hh_num!L33)</f>
        <v>7332.0637210393779</v>
      </c>
      <c r="M33" s="18">
        <f>IF(SER_hh_fec!M33=0,0,1000000/0.086*SER_hh_fec!M33/SER_hh_num!M33)</f>
        <v>8640.0019416717387</v>
      </c>
      <c r="N33" s="18">
        <f>IF(SER_hh_fec!N33=0,0,1000000/0.086*SER_hh_fec!N33/SER_hh_num!N33)</f>
        <v>8665.2133925832477</v>
      </c>
      <c r="O33" s="18">
        <f>IF(SER_hh_fec!O33=0,0,1000000/0.086*SER_hh_fec!O33/SER_hh_num!O33)</f>
        <v>8693.9796736096196</v>
      </c>
      <c r="P33" s="18">
        <f>IF(SER_hh_fec!P33=0,0,1000000/0.086*SER_hh_fec!P33/SER_hh_num!P33)</f>
        <v>8701.2707914080875</v>
      </c>
      <c r="Q33" s="18">
        <f>IF(SER_hh_fec!Q33=0,0,1000000/0.086*SER_hh_fec!Q33/SER_hh_num!Q33)</f>
        <v>9013.2984728387528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2018-07-16T15:35:22Z</dcterms:created>
  <dcterms:modified xsi:type="dcterms:W3CDTF">2018-07-16T15:35:22Z</dcterms:modified>
</cp:coreProperties>
</file>