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N14" i="35"/>
  <c r="J14" i="35"/>
  <c r="F14" i="35"/>
  <c r="N14" i="34"/>
  <c r="J14" i="34"/>
  <c r="F14" i="34"/>
  <c r="P10" i="33"/>
  <c r="L10" i="33"/>
  <c r="N14" i="33"/>
  <c r="J14" i="33"/>
  <c r="F14" i="33"/>
  <c r="N14" i="32"/>
  <c r="J14" i="32"/>
  <c r="F14" i="32"/>
  <c r="N14" i="31"/>
  <c r="J14" i="31"/>
  <c r="F14" i="31"/>
  <c r="N14" i="30"/>
  <c r="J14" i="30"/>
  <c r="F14" i="30"/>
  <c r="C14" i="32"/>
  <c r="B14" i="33" l="1"/>
  <c r="G14" i="30"/>
  <c r="K14" i="30"/>
  <c r="O14" i="30"/>
  <c r="G14" i="31"/>
  <c r="K14" i="31"/>
  <c r="O14" i="31"/>
  <c r="G14" i="32"/>
  <c r="K14" i="32"/>
  <c r="O14" i="32"/>
  <c r="G14" i="33"/>
  <c r="K14" i="33"/>
  <c r="O14" i="33"/>
  <c r="G14" i="34"/>
  <c r="K14" i="34"/>
  <c r="O14" i="34"/>
  <c r="G14" i="35"/>
  <c r="K14" i="35"/>
  <c r="O14" i="35"/>
  <c r="D10" i="33"/>
  <c r="C14" i="30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H37" i="29"/>
  <c r="N36" i="29"/>
  <c r="J36" i="29"/>
  <c r="F36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M15" i="6"/>
  <c r="L15" i="6"/>
  <c r="I15" i="6"/>
  <c r="H15" i="6"/>
  <c r="E15" i="6"/>
  <c r="D15" i="6"/>
  <c r="C15" i="6"/>
  <c r="B15" i="6"/>
  <c r="J15" i="6" l="1"/>
  <c r="N15" i="6"/>
  <c r="F15" i="6"/>
  <c r="G15" i="6"/>
  <c r="K15" i="6"/>
  <c r="O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37" i="4"/>
  <c r="B35" i="4"/>
  <c r="B29" i="4"/>
  <c r="B43" i="4"/>
  <c r="B23" i="4"/>
  <c r="B14" i="4"/>
  <c r="B44" i="4"/>
  <c r="B13" i="4"/>
  <c r="B12" i="4"/>
  <c r="B21" i="4"/>
  <c r="B15" i="4"/>
  <c r="B28" i="4"/>
  <c r="B9" i="4"/>
  <c r="B34" i="4"/>
  <c r="B16" i="4"/>
  <c r="B4" i="4"/>
  <c r="B11" i="4"/>
  <c r="B17" i="4"/>
  <c r="B24" i="4"/>
  <c r="B36" i="4"/>
  <c r="B7" i="4"/>
  <c r="B39" i="4"/>
  <c r="B45" i="4"/>
  <c r="B33" i="4"/>
  <c r="B38" i="4"/>
  <c r="B26" i="4"/>
  <c r="B20" i="4"/>
  <c r="B30" i="4"/>
  <c r="B42" i="4"/>
  <c r="B10" i="4"/>
  <c r="B8" i="4"/>
  <c r="B22" i="4"/>
  <c r="B27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<sst xmlns="http://schemas.openxmlformats.org/spreadsheetml/2006/main" count="1166" uniqueCount="231">
  <si>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</si>
  <si>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</si>
  <si>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</si>
  <si>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</si>
  <si>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</si>
  <si>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</si>
  <si>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</si>
  <si>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</si>
  <si>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</si>
  <si>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</si>
  <si>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</si>
  <si>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</si>
  <si>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</si>
  <si>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</si>
  <si>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</si>
  <si>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</si>
  <si>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</si>
  <si>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</si>
  <si>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</si>
  <si>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</si>
  <si>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</si>
  <si>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</si>
  <si>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</si>
  <si>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</si>
  <si>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</si>
  <si>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</si>
  <si>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</si>
  <si>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</si>
  <si>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</si>
  <si>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</si>
  <si>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</si>
  <si>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</si>
  <si>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</si>
  <si>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</si>
  <si>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</si>
  <si>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</si>
  <si>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</si>
  <si>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</si>
  <si>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</si>
  <si>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</si>
  <si>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</si>
  <si>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</si>
  <si>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</si>
  <si>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</si>
  <si>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</si>
  <si>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</si>
  <si>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</si>
  <si>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</si>
  <si>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</si>
  <si>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</si>
  <si>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</si>
  <si>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</si>
  <si>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</si>
  <si>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</si>
  <si>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</si>
  <si>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</si>
  <si>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</si>
  <si>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</si>
  <si>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</si>
  <si>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</si>
  <si>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</si>
  <si>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</si>
  <si>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</si>
  <si>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</si>
  <si>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</si>
  <si>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</si>
  <si>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</si>
  <si>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</si>
  <si>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</si>
  <si>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</si>
  <si>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</si>
  <si>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</si>
  <si>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</si>
  <si>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</si>
  <si>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</si>
  <si>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</si>
  <si>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</si>
  <si>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</si>
  <si>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</si>
  <si>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</si>
  <si>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</si>
  <si>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</si>
  <si>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</si>
  <si>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</si>
  <si>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</si>
  <si>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</si>
  <si>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</si>
  <si>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</si>
  <si>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</si>
  <si>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</si>
  <si>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</si>
  <si>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</si>
  <si>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</si>
  <si>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</si>
  <si>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</si>
  <si>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</si>
  <si>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</si>
  <si>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</si>
  <si>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</si>
  <si>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</si>
  <si>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</si>
  <si>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</si>
  <si>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</si>
  <si>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</si>
  <si>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</si>
  <si>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</si>
  <si>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</si>
  <si>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</si>
  <si>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</si>
  <si>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</si>
  <si>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</si>
  <si>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</si>
  <si>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</si>
  <si>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</si>
  <si>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</si>
  <si>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</si>
  <si>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</si>
  <si>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</si>
  <si>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</si>
  <si>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</si>
  <si>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</si>
  <si>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</si>
  <si>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</si>
  <si>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</si>
  <si>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</si>
  <si>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</si>
  <si>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</si>
  <si>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</si>
  <si>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</si>
  <si>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</si>
  <si>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</si>
  <si>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</si>
  <si>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</si>
  <si>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</si>
  <si>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</si>
  <si>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</si>
  <si>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</si>
  <si>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</si>
  <si>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</si>
  <si>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</si>
  <si>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</si>
  <si>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</si>
  <si>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</si>
  <si>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</si>
  <si>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</si>
  <si>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</si>
  <si>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</si>
  <si>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</si>
  <si>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</si>
  <si>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</si>
  <si>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</si>
  <si>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</si>
  <si>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</si>
  <si>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</si>
  <si>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</si>
  <si>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</si>
  <si>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</si>
  <si>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</si>
  <si>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</si>
  <si>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</si>
  <si>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</si>
  <si>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</si>
  <si>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</si>
  <si>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</si>
  <si>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</si>
  <si>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</si>
  <si>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</si>
  <si>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</si>
  <si>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</si>
  <si>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</si>
  <si>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</si>
  <si>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</si>
  <si>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</si>
  <si>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</si>
  <si>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</si>
  <si>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</si>
  <si>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</si>
  <si>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</si>
  <si>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</si>
  <si>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</si>
  <si>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</si>
  <si>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</si>
  <si>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</si>
  <si>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</si>
  <si>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</si>
  <si>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</si>
  <si>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</si>
  <si>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</si>
  <si>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</si>
  <si>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</si>
  <si>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</si>
  <si>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</si>
  <si>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</si>
  <si>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</si>
  <si>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</si>
  <si>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BG</t>
  </si>
  <si>
    <t>Bulgaria</t>
  </si>
  <si>
    <t>BG - Services sector summary</t>
  </si>
  <si>
    <t>BG - Number of buildings</t>
  </si>
  <si>
    <t>BG - Final energy consumption</t>
  </si>
  <si>
    <t>BG - Thermal energy service</t>
  </si>
  <si>
    <t>BG - System efficiency indicators of total stock</t>
  </si>
  <si>
    <t>BG - CO2 emissions</t>
  </si>
  <si>
    <t>BG - Final energy consumption per building</t>
  </si>
  <si>
    <t>BG - Thermal energy service per building</t>
  </si>
  <si>
    <t>BG - CO2 emissions per building</t>
  </si>
  <si>
    <t>BG - Final energy consumption per useful surface area</t>
  </si>
  <si>
    <t>BG - Thermal energy service per useful surface area</t>
  </si>
  <si>
    <t>BG - CO2 emissions per useful surface area</t>
  </si>
  <si>
    <t>BG - Number of new and renovated buildings</t>
  </si>
  <si>
    <t>BG - Final energy consumption in new and renovated buildings</t>
  </si>
  <si>
    <t>BG - Thermal energy service in new and renovated buildings</t>
  </si>
  <si>
    <t>BG - System efficiency indicators in new and renovated buildings</t>
  </si>
  <si>
    <t>BG - CO2 emissions in new and renovated buildings</t>
  </si>
  <si>
    <t>BG - Final energy consumption in new and renovated buildings (per building)</t>
  </si>
  <si>
    <t>BG - Thermal energy service in new and renovated buildings (per building)</t>
  </si>
  <si>
    <t>BG - CO2 emissions in new and renovated buildings (per building)</t>
  </si>
  <si>
    <t>BG - Final energy consumption in new and renovated buildings (per surface area)</t>
  </si>
  <si>
    <t>BG - Thermal energy service in new and renovated buildings (per surface area)</t>
  </si>
  <si>
    <t>BG - CO2 emissions in new and renovated buildings (per surface area)</t>
  </si>
  <si>
    <t>BG - Specific electric uses in services</t>
  </si>
  <si>
    <t>BG - Ventilation and others</t>
  </si>
  <si>
    <t>BG - Street lighting</t>
  </si>
  <si>
    <t>BG - Building lighting</t>
  </si>
  <si>
    <t>BG - Commercial refrigeration</t>
  </si>
  <si>
    <t>BG - Miscellaneous building technologies</t>
  </si>
  <si>
    <t>BG - ICT and multimedia</t>
  </si>
  <si>
    <t>BG - Agriculture</t>
  </si>
  <si>
    <t>BG - Agriculture - final energy consumption</t>
  </si>
  <si>
    <t>BG - Agriculture - useful energy demand</t>
  </si>
  <si>
    <t>BG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</si>
</sst>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43297.733229166668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28768.117092565564</v>
      </c>
      <c r="C3" s="106">
        <f>IF(SER_hh_tes!C3=0,0,1000000/0.086*SER_hh_tes!C3/SER_hh_num!C3)</f>
        <v>35245.27113649543</v>
      </c>
      <c r="D3" s="106">
        <f>IF(SER_hh_tes!D3=0,0,1000000/0.086*SER_hh_tes!D3/SER_hh_num!D3)</f>
        <v>32878.882111743187</v>
      </c>
      <c r="E3" s="106">
        <f>IF(SER_hh_tes!E3=0,0,1000000/0.086*SER_hh_tes!E3/SER_hh_num!E3)</f>
        <v>32943.223072518937</v>
      </c>
      <c r="F3" s="106">
        <f>IF(SER_hh_tes!F3=0,0,1000000/0.086*SER_hh_tes!F3/SER_hh_num!F3)</f>
        <v>27891.554426493763</v>
      </c>
      <c r="G3" s="106">
        <f>IF(SER_hh_tes!G3=0,0,1000000/0.086*SER_hh_tes!G3/SER_hh_num!G3)</f>
        <v>34105.566394548514</v>
      </c>
      <c r="H3" s="106">
        <f>IF(SER_hh_tes!H3=0,0,1000000/0.086*SER_hh_tes!H3/SER_hh_num!H3)</f>
        <v>38736.581813376739</v>
      </c>
      <c r="I3" s="106">
        <f>IF(SER_hh_tes!I3=0,0,1000000/0.086*SER_hh_tes!I3/SER_hh_num!I3)</f>
        <v>33966.909738399307</v>
      </c>
      <c r="J3" s="106">
        <f>IF(SER_hh_tes!J3=0,0,1000000/0.086*SER_hh_tes!J3/SER_hh_num!J3)</f>
        <v>35608.145625385885</v>
      </c>
      <c r="K3" s="106">
        <f>IF(SER_hh_tes!K3=0,0,1000000/0.086*SER_hh_tes!K3/SER_hh_num!K3)</f>
        <v>34463.251319984811</v>
      </c>
      <c r="L3" s="106">
        <f>IF(SER_hh_tes!L3=0,0,1000000/0.086*SER_hh_tes!L3/SER_hh_num!L3)</f>
        <v>37268.516430980475</v>
      </c>
      <c r="M3" s="106">
        <f>IF(SER_hh_tes!M3=0,0,1000000/0.086*SER_hh_tes!M3/SER_hh_num!M3)</f>
        <v>39607.414400407819</v>
      </c>
      <c r="N3" s="106">
        <f>IF(SER_hh_tes!N3=0,0,1000000/0.086*SER_hh_tes!N3/SER_hh_num!N3)</f>
        <v>36973.604380677294</v>
      </c>
      <c r="O3" s="106">
        <f>IF(SER_hh_tes!O3=0,0,1000000/0.086*SER_hh_tes!O3/SER_hh_num!O3)</f>
        <v>33853.110310615368</v>
      </c>
      <c r="P3" s="106">
        <f>IF(SER_hh_tes!P3=0,0,1000000/0.086*SER_hh_tes!P3/SER_hh_num!P3)</f>
        <v>32097.929815685937</v>
      </c>
      <c r="Q3" s="106">
        <f>IF(SER_hh_tes!Q3=0,0,1000000/0.086*SER_hh_tes!Q3/SER_hh_num!Q3)</f>
        <v>35900.346590982925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15934.172889196674</v>
      </c>
      <c r="C4" s="101">
        <f>IF(SER_hh_tes!C4=0,0,1000000/0.086*SER_hh_tes!C4/SER_hh_num!C4)</f>
        <v>22172.422857912028</v>
      </c>
      <c r="D4" s="101">
        <f>IF(SER_hh_tes!D4=0,0,1000000/0.086*SER_hh_tes!D4/SER_hh_num!D4)</f>
        <v>19874.106768941336</v>
      </c>
      <c r="E4" s="101">
        <f>IF(SER_hh_tes!E4=0,0,1000000/0.086*SER_hh_tes!E4/SER_hh_num!E4)</f>
        <v>19731.990027256092</v>
      </c>
      <c r="F4" s="101">
        <f>IF(SER_hh_tes!F4=0,0,1000000/0.086*SER_hh_tes!F4/SER_hh_num!F4)</f>
        <v>14112.192637553948</v>
      </c>
      <c r="G4" s="101">
        <f>IF(SER_hh_tes!G4=0,0,1000000/0.086*SER_hh_tes!G4/SER_hh_num!G4)</f>
        <v>19743.635482739217</v>
      </c>
      <c r="H4" s="101">
        <f>IF(SER_hh_tes!H4=0,0,1000000/0.086*SER_hh_tes!H4/SER_hh_num!H4)</f>
        <v>23917.977874510889</v>
      </c>
      <c r="I4" s="101">
        <f>IF(SER_hh_tes!I4=0,0,1000000/0.086*SER_hh_tes!I4/SER_hh_num!I4)</f>
        <v>18504.965746692564</v>
      </c>
      <c r="J4" s="101">
        <f>IF(SER_hh_tes!J4=0,0,1000000/0.086*SER_hh_tes!J4/SER_hh_num!J4)</f>
        <v>19633.799023192329</v>
      </c>
      <c r="K4" s="101">
        <f>IF(SER_hh_tes!K4=0,0,1000000/0.086*SER_hh_tes!K4/SER_hh_num!K4)</f>
        <v>18202.358288231968</v>
      </c>
      <c r="L4" s="101">
        <f>IF(SER_hh_tes!L4=0,0,1000000/0.086*SER_hh_tes!L4/SER_hh_num!L4)</f>
        <v>20703.078754139664</v>
      </c>
      <c r="M4" s="101">
        <f>IF(SER_hh_tes!M4=0,0,1000000/0.086*SER_hh_tes!M4/SER_hh_num!M4)</f>
        <v>22693.523940064293</v>
      </c>
      <c r="N4" s="101">
        <f>IF(SER_hh_tes!N4=0,0,1000000/0.086*SER_hh_tes!N4/SER_hh_num!N4)</f>
        <v>19950.89655404069</v>
      </c>
      <c r="O4" s="101">
        <f>IF(SER_hh_tes!O4=0,0,1000000/0.086*SER_hh_tes!O4/SER_hh_num!O4)</f>
        <v>16707.454617257117</v>
      </c>
      <c r="P4" s="101">
        <f>IF(SER_hh_tes!P4=0,0,1000000/0.086*SER_hh_tes!P4/SER_hh_num!P4)</f>
        <v>14533.605929414563</v>
      </c>
      <c r="Q4" s="101">
        <f>IF(SER_hh_tes!Q4=0,0,1000000/0.086*SER_hh_tes!Q4/SER_hh_num!Q4)</f>
        <v>18032.701143835053</v>
      </c>
    </row>
    <row r="5" spans="1:17" ht="12" customHeight="1" x14ac:dyDescent="0.25">
      <c r="A5" s="88" t="s">
        <v>38</v>
      </c>
      <c r="B5" s="100">
        <f>IF(SER_hh_tes!B5=0,0,1000000/0.086*SER_hh_tes!B5/SER_hh_num!B5)</f>
        <v>15776.398013441185</v>
      </c>
      <c r="C5" s="100">
        <f>IF(SER_hh_tes!C5=0,0,1000000/0.086*SER_hh_tes!C5/SER_hh_num!C5)</f>
        <v>22799.75680714909</v>
      </c>
      <c r="D5" s="100">
        <f>IF(SER_hh_tes!D5=0,0,1000000/0.086*SER_hh_tes!D5/SER_hh_num!D5)</f>
        <v>20934.658695511796</v>
      </c>
      <c r="E5" s="100">
        <f>IF(SER_hh_tes!E5=0,0,1000000/0.086*SER_hh_tes!E5/SER_hh_num!E5)</f>
        <v>20742.505403390631</v>
      </c>
      <c r="F5" s="100">
        <f>IF(SER_hh_tes!F5=0,0,1000000/0.086*SER_hh_tes!F5/SER_hh_num!F5)</f>
        <v>14831.21009797314</v>
      </c>
      <c r="G5" s="100">
        <f>IF(SER_hh_tes!G5=0,0,1000000/0.086*SER_hh_tes!G5/SER_hh_num!G5)</f>
        <v>20165.588286684608</v>
      </c>
      <c r="H5" s="100">
        <f>IF(SER_hh_tes!H5=0,0,1000000/0.086*SER_hh_tes!H5/SER_hh_num!H5)</f>
        <v>24095.460528783249</v>
      </c>
      <c r="I5" s="100">
        <f>IF(SER_hh_tes!I5=0,0,1000000/0.086*SER_hh_tes!I5/SER_hh_num!I5)</f>
        <v>12994.808581260291</v>
      </c>
      <c r="J5" s="100">
        <f>IF(SER_hh_tes!J5=0,0,1000000/0.086*SER_hh_tes!J5/SER_hh_num!J5)</f>
        <v>25306.200328912142</v>
      </c>
      <c r="K5" s="100">
        <f>IF(SER_hh_tes!K5=0,0,1000000/0.086*SER_hh_tes!K5/SER_hh_num!K5)</f>
        <v>21454.334305224751</v>
      </c>
      <c r="L5" s="100">
        <f>IF(SER_hh_tes!L5=0,0,1000000/0.086*SER_hh_tes!L5/SER_hh_num!L5)</f>
        <v>20202.601632187871</v>
      </c>
      <c r="M5" s="100">
        <f>IF(SER_hh_tes!M5=0,0,1000000/0.086*SER_hh_tes!M5/SER_hh_num!M5)</f>
        <v>23962.157323489624</v>
      </c>
      <c r="N5" s="100">
        <f>IF(SER_hh_tes!N5=0,0,1000000/0.086*SER_hh_tes!N5/SER_hh_num!N5)</f>
        <v>19236.817863010343</v>
      </c>
      <c r="O5" s="100">
        <f>IF(SER_hh_tes!O5=0,0,1000000/0.086*SER_hh_tes!O5/SER_hh_num!O5)</f>
        <v>22554.840273980481</v>
      </c>
      <c r="P5" s="100">
        <f>IF(SER_hh_tes!P5=0,0,1000000/0.086*SER_hh_tes!P5/SER_hh_num!P5)</f>
        <v>9694.0427852161629</v>
      </c>
      <c r="Q5" s="100">
        <f>IF(SER_hh_tes!Q5=0,0,1000000/0.086*SER_hh_tes!Q5/SER_hh_num!Q5)</f>
        <v>17623.707341247726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15621.727444681941</v>
      </c>
      <c r="C7" s="100">
        <f>IF(SER_hh_tes!C7=0,0,1000000/0.086*SER_hh_tes!C7/SER_hh_num!C7)</f>
        <v>22192.160099866775</v>
      </c>
      <c r="D7" s="100">
        <f>IF(SER_hh_tes!D7=0,0,1000000/0.086*SER_hh_tes!D7/SER_hh_num!D7)</f>
        <v>19811.046229663913</v>
      </c>
      <c r="E7" s="100">
        <f>IF(SER_hh_tes!E7=0,0,1000000/0.086*SER_hh_tes!E7/SER_hh_num!E7)</f>
        <v>20150.194883464013</v>
      </c>
      <c r="F7" s="100">
        <f>IF(SER_hh_tes!F7=0,0,1000000/0.086*SER_hh_tes!F7/SER_hh_num!F7)</f>
        <v>14472.893331073243</v>
      </c>
      <c r="G7" s="100">
        <f>IF(SER_hh_tes!G7=0,0,1000000/0.086*SER_hh_tes!G7/SER_hh_num!G7)</f>
        <v>19665.929452669432</v>
      </c>
      <c r="H7" s="100">
        <f>IF(SER_hh_tes!H7=0,0,1000000/0.086*SER_hh_tes!H7/SER_hh_num!H7)</f>
        <v>25473.395066908681</v>
      </c>
      <c r="I7" s="100">
        <f>IF(SER_hh_tes!I7=0,0,1000000/0.086*SER_hh_tes!I7/SER_hh_num!I7)</f>
        <v>17598.542296327534</v>
      </c>
      <c r="J7" s="100">
        <f>IF(SER_hh_tes!J7=0,0,1000000/0.086*SER_hh_tes!J7/SER_hh_num!J7)</f>
        <v>19410.894855121514</v>
      </c>
      <c r="K7" s="100">
        <f>IF(SER_hh_tes!K7=0,0,1000000/0.086*SER_hh_tes!K7/SER_hh_num!K7)</f>
        <v>18055.081677090762</v>
      </c>
      <c r="L7" s="100">
        <f>IF(SER_hh_tes!L7=0,0,1000000/0.086*SER_hh_tes!L7/SER_hh_num!L7)</f>
        <v>20790.715275520015</v>
      </c>
      <c r="M7" s="100">
        <f>IF(SER_hh_tes!M7=0,0,1000000/0.086*SER_hh_tes!M7/SER_hh_num!M7)</f>
        <v>22885.35155934182</v>
      </c>
      <c r="N7" s="100">
        <f>IF(SER_hh_tes!N7=0,0,1000000/0.086*SER_hh_tes!N7/SER_hh_num!N7)</f>
        <v>19855.152328508244</v>
      </c>
      <c r="O7" s="100">
        <f>IF(SER_hh_tes!O7=0,0,1000000/0.086*SER_hh_tes!O7/SER_hh_num!O7)</f>
        <v>16502.052169428389</v>
      </c>
      <c r="P7" s="100">
        <f>IF(SER_hh_tes!P7=0,0,1000000/0.086*SER_hh_tes!P7/SER_hh_num!P7)</f>
        <v>14217.421297099741</v>
      </c>
      <c r="Q7" s="100">
        <f>IF(SER_hh_tes!Q7=0,0,1000000/0.086*SER_hh_tes!Q7/SER_hh_num!Q7)</f>
        <v>17715.203760140728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15621.727444681934</v>
      </c>
      <c r="C9" s="100">
        <f>IF(SER_hh_tes!C9=0,0,1000000/0.086*SER_hh_tes!C9/SER_hh_num!C9)</f>
        <v>21823.836630033449</v>
      </c>
      <c r="D9" s="100">
        <f>IF(SER_hh_tes!D9=0,0,1000000/0.086*SER_hh_tes!D9/SER_hh_num!D9)</f>
        <v>19605.38266338945</v>
      </c>
      <c r="E9" s="100">
        <f>IF(SER_hh_tes!E9=0,0,1000000/0.086*SER_hh_tes!E9/SER_hh_num!E9)</f>
        <v>19584.358534152063</v>
      </c>
      <c r="F9" s="100">
        <f>IF(SER_hh_tes!F9=0,0,1000000/0.086*SER_hh_tes!F9/SER_hh_num!F9)</f>
        <v>14310.549920954269</v>
      </c>
      <c r="G9" s="100">
        <f>IF(SER_hh_tes!G9=0,0,1000000/0.086*SER_hh_tes!G9/SER_hh_num!G9)</f>
        <v>18993.213566320192</v>
      </c>
      <c r="H9" s="100">
        <f>IF(SER_hh_tes!H9=0,0,1000000/0.086*SER_hh_tes!H9/SER_hh_num!H9)</f>
        <v>25679.804912081323</v>
      </c>
      <c r="I9" s="100">
        <f>IF(SER_hh_tes!I9=0,0,1000000/0.086*SER_hh_tes!I9/SER_hh_num!I9)</f>
        <v>18582.56609181876</v>
      </c>
      <c r="J9" s="100">
        <f>IF(SER_hh_tes!J9=0,0,1000000/0.086*SER_hh_tes!J9/SER_hh_num!J9)</f>
        <v>22401.183573970044</v>
      </c>
      <c r="K9" s="100">
        <f>IF(SER_hh_tes!K9=0,0,1000000/0.086*SER_hh_tes!K9/SER_hh_num!K9)</f>
        <v>14050.010236476377</v>
      </c>
      <c r="L9" s="100">
        <f>IF(SER_hh_tes!L9=0,0,1000000/0.086*SER_hh_tes!L9/SER_hh_num!L9)</f>
        <v>19118.62946701395</v>
      </c>
      <c r="M9" s="100">
        <f>IF(SER_hh_tes!M9=0,0,1000000/0.086*SER_hh_tes!M9/SER_hh_num!M9)</f>
        <v>15998.914460840871</v>
      </c>
      <c r="N9" s="100">
        <f>IF(SER_hh_tes!N9=0,0,1000000/0.086*SER_hh_tes!N9/SER_hh_num!N9)</f>
        <v>13602.466008521835</v>
      </c>
      <c r="O9" s="100">
        <f>IF(SER_hh_tes!O9=0,0,1000000/0.086*SER_hh_tes!O9/SER_hh_num!O9)</f>
        <v>12116.078754971075</v>
      </c>
      <c r="P9" s="100">
        <f>IF(SER_hh_tes!P9=0,0,1000000/0.086*SER_hh_tes!P9/SER_hh_num!P9)</f>
        <v>12314.979811892499</v>
      </c>
      <c r="Q9" s="100">
        <f>IF(SER_hh_tes!Q9=0,0,1000000/0.086*SER_hh_tes!Q9/SER_hh_num!Q9)</f>
        <v>17636.221181771303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15776.398013441178</v>
      </c>
      <c r="C10" s="100">
        <f>IF(SER_hh_tes!C10=0,0,1000000/0.086*SER_hh_tes!C10/SER_hh_num!C10)</f>
        <v>21555.520027876559</v>
      </c>
      <c r="D10" s="100">
        <f>IF(SER_hh_tes!D10=0,0,1000000/0.086*SER_hh_tes!D10/SER_hh_num!D10)</f>
        <v>19187.583027382425</v>
      </c>
      <c r="E10" s="100">
        <f>IF(SER_hh_tes!E10=0,0,1000000/0.086*SER_hh_tes!E10/SER_hh_num!E10)</f>
        <v>19849.242877033314</v>
      </c>
      <c r="F10" s="100">
        <f>IF(SER_hh_tes!F10=0,0,1000000/0.086*SER_hh_tes!F10/SER_hh_num!F10)</f>
        <v>14007.227996914453</v>
      </c>
      <c r="G10" s="100">
        <f>IF(SER_hh_tes!G10=0,0,1000000/0.086*SER_hh_tes!G10/SER_hh_num!G10)</f>
        <v>19443.741514377951</v>
      </c>
      <c r="H10" s="100">
        <f>IF(SER_hh_tes!H10=0,0,1000000/0.086*SER_hh_tes!H10/SER_hh_num!H10)</f>
        <v>23539.849074283073</v>
      </c>
      <c r="I10" s="100">
        <f>IF(SER_hh_tes!I10=0,0,1000000/0.086*SER_hh_tes!I10/SER_hh_num!I10)</f>
        <v>18207.133670690189</v>
      </c>
      <c r="J10" s="100">
        <f>IF(SER_hh_tes!J10=0,0,1000000/0.086*SER_hh_tes!J10/SER_hh_num!J10)</f>
        <v>19326.89708146036</v>
      </c>
      <c r="K10" s="100">
        <f>IF(SER_hh_tes!K10=0,0,1000000/0.086*SER_hh_tes!K10/SER_hh_num!K10)</f>
        <v>18292.017996844534</v>
      </c>
      <c r="L10" s="100">
        <f>IF(SER_hh_tes!L10=0,0,1000000/0.086*SER_hh_tes!L10/SER_hh_num!L10)</f>
        <v>20573.114845829707</v>
      </c>
      <c r="M10" s="100">
        <f>IF(SER_hh_tes!M10=0,0,1000000/0.086*SER_hh_tes!M10/SER_hh_num!M10)</f>
        <v>22803.859933973148</v>
      </c>
      <c r="N10" s="100">
        <f>IF(SER_hh_tes!N10=0,0,1000000/0.086*SER_hh_tes!N10/SER_hh_num!N10)</f>
        <v>72981.801617036937</v>
      </c>
      <c r="O10" s="100">
        <f>IF(SER_hh_tes!O10=0,0,1000000/0.086*SER_hh_tes!O10/SER_hh_num!O10)</f>
        <v>37693.77501606509</v>
      </c>
      <c r="P10" s="100">
        <f>IF(SER_hh_tes!P10=0,0,1000000/0.086*SER_hh_tes!P10/SER_hh_num!P10)</f>
        <v>5315.3734890655342</v>
      </c>
      <c r="Q10" s="100">
        <f>IF(SER_hh_tes!Q10=0,0,1000000/0.086*SER_hh_tes!Q10/SER_hh_num!Q10)</f>
        <v>17084.059809177532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23618.384370732769</v>
      </c>
      <c r="H11" s="100">
        <f>IF(SER_hh_tes!H11=0,0,1000000/0.086*SER_hh_tes!H11/SER_hh_num!H11)</f>
        <v>23306.566811346238</v>
      </c>
      <c r="I11" s="100">
        <f>IF(SER_hh_tes!I11=0,0,1000000/0.086*SER_hh_tes!I11/SER_hh_num!I11)</f>
        <v>22330.939046453412</v>
      </c>
      <c r="J11" s="100">
        <f>IF(SER_hh_tes!J11=0,0,1000000/0.086*SER_hh_tes!J11/SER_hh_num!J11)</f>
        <v>22194.079680551189</v>
      </c>
      <c r="K11" s="100">
        <f>IF(SER_hh_tes!K11=0,0,1000000/0.086*SER_hh_tes!K11/SER_hh_num!K11)</f>
        <v>22011.762369545242</v>
      </c>
      <c r="L11" s="100">
        <f>IF(SER_hh_tes!L11=0,0,1000000/0.086*SER_hh_tes!L11/SER_hh_num!L11)</f>
        <v>21764.088365096533</v>
      </c>
      <c r="M11" s="100">
        <f>IF(SER_hh_tes!M11=0,0,1000000/0.086*SER_hh_tes!M11/SER_hh_num!M11)</f>
        <v>21645.603932635553</v>
      </c>
      <c r="N11" s="100">
        <f>IF(SER_hh_tes!N11=0,0,1000000/0.086*SER_hh_tes!N11/SER_hh_num!N11)</f>
        <v>21859.833111125427</v>
      </c>
      <c r="O11" s="100">
        <f>IF(SER_hh_tes!O11=0,0,1000000/0.086*SER_hh_tes!O11/SER_hh_num!O11)</f>
        <v>20632.926950528603</v>
      </c>
      <c r="P11" s="100">
        <f>IF(SER_hh_tes!P11=0,0,1000000/0.086*SER_hh_tes!P11/SER_hh_num!P11)</f>
        <v>19721.499259000964</v>
      </c>
      <c r="Q11" s="100">
        <f>IF(SER_hh_tes!Q11=0,0,1000000/0.086*SER_hh_tes!Q11/SER_hh_num!Q11)</f>
        <v>19392.821672610597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15854.887555796604</v>
      </c>
      <c r="C12" s="100">
        <f>IF(SER_hh_tes!C12=0,0,1000000/0.086*SER_hh_tes!C12/SER_hh_num!C12)</f>
        <v>21751.578262942352</v>
      </c>
      <c r="D12" s="100">
        <f>IF(SER_hh_tes!D12=0,0,1000000/0.086*SER_hh_tes!D12/SER_hh_num!D12)</f>
        <v>19216.293393408287</v>
      </c>
      <c r="E12" s="100">
        <f>IF(SER_hh_tes!E12=0,0,1000000/0.086*SER_hh_tes!E12/SER_hh_num!E12)</f>
        <v>18934.683012469934</v>
      </c>
      <c r="F12" s="100">
        <f>IF(SER_hh_tes!F12=0,0,1000000/0.086*SER_hh_tes!F12/SER_hh_num!F12)</f>
        <v>13660.778238157407</v>
      </c>
      <c r="G12" s="100">
        <f>IF(SER_hh_tes!G12=0,0,1000000/0.086*SER_hh_tes!G12/SER_hh_num!G12)</f>
        <v>18676.95915796599</v>
      </c>
      <c r="H12" s="100">
        <f>IF(SER_hh_tes!H12=0,0,1000000/0.086*SER_hh_tes!H12/SER_hh_num!H12)</f>
        <v>22514.142263863305</v>
      </c>
      <c r="I12" s="100">
        <f>IF(SER_hh_tes!I12=0,0,1000000/0.086*SER_hh_tes!I12/SER_hh_num!I12)</f>
        <v>17278.383201818975</v>
      </c>
      <c r="J12" s="100">
        <f>IF(SER_hh_tes!J12=0,0,1000000/0.086*SER_hh_tes!J12/SER_hh_num!J12)</f>
        <v>16905.048399413106</v>
      </c>
      <c r="K12" s="100">
        <f>IF(SER_hh_tes!K12=0,0,1000000/0.086*SER_hh_tes!K12/SER_hh_num!K12)</f>
        <v>18330.478484471852</v>
      </c>
      <c r="L12" s="100">
        <f>IF(SER_hh_tes!L12=0,0,1000000/0.086*SER_hh_tes!L12/SER_hh_num!L12)</f>
        <v>19253.202707359786</v>
      </c>
      <c r="M12" s="100">
        <f>IF(SER_hh_tes!M12=0,0,1000000/0.086*SER_hh_tes!M12/SER_hh_num!M12)</f>
        <v>26206.909123638256</v>
      </c>
      <c r="N12" s="100">
        <f>IF(SER_hh_tes!N12=0,0,1000000/0.086*SER_hh_tes!N12/SER_hh_num!N12)</f>
        <v>17827.24889402476</v>
      </c>
      <c r="O12" s="100">
        <f>IF(SER_hh_tes!O12=0,0,1000000/0.086*SER_hh_tes!O12/SER_hh_num!O12)</f>
        <v>15529.345534989099</v>
      </c>
      <c r="P12" s="100">
        <f>IF(SER_hh_tes!P12=0,0,1000000/0.086*SER_hh_tes!P12/SER_hh_num!P12)</f>
        <v>14481.224615230998</v>
      </c>
      <c r="Q12" s="100">
        <f>IF(SER_hh_tes!Q12=0,0,1000000/0.086*SER_hh_tes!Q12/SER_hh_num!Q12)</f>
        <v>16782.082594755306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15934.152154102132</v>
      </c>
      <c r="C13" s="100">
        <f>IF(SER_hh_tes!C13=0,0,1000000/0.086*SER_hh_tes!C13/SER_hh_num!C13)</f>
        <v>21909.775306323681</v>
      </c>
      <c r="D13" s="100">
        <f>IF(SER_hh_tes!D13=0,0,1000000/0.086*SER_hh_tes!D13/SER_hh_num!D13)</f>
        <v>19718.186592028247</v>
      </c>
      <c r="E13" s="100">
        <f>IF(SER_hh_tes!E13=0,0,1000000/0.086*SER_hh_tes!E13/SER_hh_num!E13)</f>
        <v>19340.997804579405</v>
      </c>
      <c r="F13" s="100">
        <f>IF(SER_hh_tes!F13=0,0,1000000/0.086*SER_hh_tes!F13/SER_hh_num!F13)</f>
        <v>13778.939294434698</v>
      </c>
      <c r="G13" s="100">
        <f>IF(SER_hh_tes!G13=0,0,1000000/0.086*SER_hh_tes!G13/SER_hh_num!G13)</f>
        <v>18743.349858074725</v>
      </c>
      <c r="H13" s="100">
        <f>IF(SER_hh_tes!H13=0,0,1000000/0.086*SER_hh_tes!H13/SER_hh_num!H13)</f>
        <v>22424.021400073758</v>
      </c>
      <c r="I13" s="100">
        <f>IF(SER_hh_tes!I13=0,0,1000000/0.086*SER_hh_tes!I13/SER_hh_num!I13)</f>
        <v>17174.415075652138</v>
      </c>
      <c r="J13" s="100">
        <f>IF(SER_hh_tes!J13=0,0,1000000/0.086*SER_hh_tes!J13/SER_hh_num!J13)</f>
        <v>18085.966278013311</v>
      </c>
      <c r="K13" s="100">
        <f>IF(SER_hh_tes!K13=0,0,1000000/0.086*SER_hh_tes!K13/SER_hh_num!K13)</f>
        <v>16725.741825800949</v>
      </c>
      <c r="L13" s="100">
        <f>IF(SER_hh_tes!L13=0,0,1000000/0.086*SER_hh_tes!L13/SER_hh_num!L13)</f>
        <v>21165.675134936355</v>
      </c>
      <c r="M13" s="100">
        <f>IF(SER_hh_tes!M13=0,0,1000000/0.086*SER_hh_tes!M13/SER_hh_num!M13)</f>
        <v>24004.598970565476</v>
      </c>
      <c r="N13" s="100">
        <f>IF(SER_hh_tes!N13=0,0,1000000/0.086*SER_hh_tes!N13/SER_hh_num!N13)</f>
        <v>21744.720126591099</v>
      </c>
      <c r="O13" s="100">
        <f>IF(SER_hh_tes!O13=0,0,1000000/0.086*SER_hh_tes!O13/SER_hh_num!O13)</f>
        <v>18188.401950921074</v>
      </c>
      <c r="P13" s="100">
        <f>IF(SER_hh_tes!P13=0,0,1000000/0.086*SER_hh_tes!P13/SER_hh_num!P13)</f>
        <v>15805.998458204416</v>
      </c>
      <c r="Q13" s="100">
        <f>IF(SER_hh_tes!Q13=0,0,1000000/0.086*SER_hh_tes!Q13/SER_hh_num!Q13)</f>
        <v>19594.297428405494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15934.152154102127</v>
      </c>
      <c r="C14" s="22">
        <f>IF(SER_hh_tes!C14=0,0,1000000/0.086*SER_hh_tes!C14/SER_hh_num!C14)</f>
        <v>21774.528631075747</v>
      </c>
      <c r="D14" s="22">
        <f>IF(SER_hh_tes!D14=0,0,1000000/0.086*SER_hh_tes!D14/SER_hh_num!D14)</f>
        <v>20212.66450388564</v>
      </c>
      <c r="E14" s="22">
        <f>IF(SER_hh_tes!E14=0,0,1000000/0.086*SER_hh_tes!E14/SER_hh_num!E14)</f>
        <v>20054.809825679749</v>
      </c>
      <c r="F14" s="22">
        <f>IF(SER_hh_tes!F14=0,0,1000000/0.086*SER_hh_tes!F14/SER_hh_num!F14)</f>
        <v>14328.004649259759</v>
      </c>
      <c r="G14" s="22">
        <f>IF(SER_hh_tes!G14=0,0,1000000/0.086*SER_hh_tes!G14/SER_hh_num!G14)</f>
        <v>19964.331057516363</v>
      </c>
      <c r="H14" s="22">
        <f>IF(SER_hh_tes!H14=0,0,1000000/0.086*SER_hh_tes!H14/SER_hh_num!H14)</f>
        <v>24250.228489108762</v>
      </c>
      <c r="I14" s="22">
        <f>IF(SER_hh_tes!I14=0,0,1000000/0.086*SER_hh_tes!I14/SER_hh_num!I14)</f>
        <v>18744.362830288774</v>
      </c>
      <c r="J14" s="22">
        <f>IF(SER_hh_tes!J14=0,0,1000000/0.086*SER_hh_tes!J14/SER_hh_num!J14)</f>
        <v>19837.48506226925</v>
      </c>
      <c r="K14" s="22">
        <f>IF(SER_hh_tes!K14=0,0,1000000/0.086*SER_hh_tes!K14/SER_hh_num!K14)</f>
        <v>18366.90707850314</v>
      </c>
      <c r="L14" s="22">
        <f>IF(SER_hh_tes!L14=0,0,1000000/0.086*SER_hh_tes!L14/SER_hh_num!L14)</f>
        <v>21626.163912476775</v>
      </c>
      <c r="M14" s="22">
        <f>IF(SER_hh_tes!M14=0,0,1000000/0.086*SER_hh_tes!M14/SER_hh_num!M14)</f>
        <v>22960.993549577437</v>
      </c>
      <c r="N14" s="22">
        <f>IF(SER_hh_tes!N14=0,0,1000000/0.086*SER_hh_tes!N14/SER_hh_num!N14)</f>
        <v>20093.064853881071</v>
      </c>
      <c r="O14" s="22">
        <f>IF(SER_hh_tes!O14=0,0,1000000/0.086*SER_hh_tes!O14/SER_hh_num!O14)</f>
        <v>16858.642898005699</v>
      </c>
      <c r="P14" s="22">
        <f>IF(SER_hh_tes!P14=0,0,1000000/0.086*SER_hh_tes!P14/SER_hh_num!P14)</f>
        <v>14699.127868869573</v>
      </c>
      <c r="Q14" s="22">
        <f>IF(SER_hh_tes!Q14=0,0,1000000/0.086*SER_hh_tes!Q14/SER_hh_num!Q14)</f>
        <v>18211.940039490844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188.99888585030766</v>
      </c>
      <c r="C15" s="104">
        <f>IF(SER_hh_tes!C15=0,0,1000000/0.086*SER_hh_tes!C15/SER_hh_num!C15)</f>
        <v>293.29612973145674</v>
      </c>
      <c r="D15" s="104">
        <f>IF(SER_hh_tes!D15=0,0,1000000/0.086*SER_hh_tes!D15/SER_hh_num!D15)</f>
        <v>233.31578531361484</v>
      </c>
      <c r="E15" s="104">
        <f>IF(SER_hh_tes!E15=0,0,1000000/0.086*SER_hh_tes!E15/SER_hh_num!E15)</f>
        <v>196.14804862369132</v>
      </c>
      <c r="F15" s="104">
        <f>IF(SER_hh_tes!F15=0,0,1000000/0.086*SER_hh_tes!F15/SER_hh_num!F15)</f>
        <v>127.0876109577934</v>
      </c>
      <c r="G15" s="104">
        <f>IF(SER_hh_tes!G15=0,0,1000000/0.086*SER_hh_tes!G15/SER_hh_num!G15)</f>
        <v>160.55701855481595</v>
      </c>
      <c r="H15" s="104">
        <f>IF(SER_hh_tes!H15=0,0,1000000/0.086*SER_hh_tes!H15/SER_hh_num!H15)</f>
        <v>236.63032474838747</v>
      </c>
      <c r="I15" s="104">
        <f>IF(SER_hh_tes!I15=0,0,1000000/0.086*SER_hh_tes!I15/SER_hh_num!I15)</f>
        <v>186.69754876590625</v>
      </c>
      <c r="J15" s="104">
        <f>IF(SER_hh_tes!J15=0,0,1000000/0.086*SER_hh_tes!J15/SER_hh_num!J15)</f>
        <v>220.52337961187487</v>
      </c>
      <c r="K15" s="104">
        <f>IF(SER_hh_tes!K15=0,0,1000000/0.086*SER_hh_tes!K15/SER_hh_num!K15)</f>
        <v>196.06667110084334</v>
      </c>
      <c r="L15" s="104">
        <f>IF(SER_hh_tes!L15=0,0,1000000/0.086*SER_hh_tes!L15/SER_hh_num!L15)</f>
        <v>209.58712346362839</v>
      </c>
      <c r="M15" s="104">
        <f>IF(SER_hh_tes!M15=0,0,1000000/0.086*SER_hh_tes!M15/SER_hh_num!M15)</f>
        <v>210.01383544030119</v>
      </c>
      <c r="N15" s="104">
        <f>IF(SER_hh_tes!N15=0,0,1000000/0.086*SER_hh_tes!N15/SER_hh_num!N15)</f>
        <v>195.50079451378451</v>
      </c>
      <c r="O15" s="104">
        <f>IF(SER_hh_tes!O15=0,0,1000000/0.086*SER_hh_tes!O15/SER_hh_num!O15)</f>
        <v>159.06415138314108</v>
      </c>
      <c r="P15" s="104">
        <f>IF(SER_hh_tes!P15=0,0,1000000/0.086*SER_hh_tes!P15/SER_hh_num!P15)</f>
        <v>139.59552783472532</v>
      </c>
      <c r="Q15" s="104">
        <f>IF(SER_hh_tes!Q15=0,0,1000000/0.086*SER_hh_tes!Q15/SER_hh_num!Q15)</f>
        <v>190.82920929117367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10199.404775610812</v>
      </c>
      <c r="C16" s="101">
        <f>IF(SER_hh_tes!C16=0,0,1000000/0.086*SER_hh_tes!C16/SER_hh_num!C16)</f>
        <v>10260.79978584984</v>
      </c>
      <c r="D16" s="101">
        <f>IF(SER_hh_tes!D16=0,0,1000000/0.086*SER_hh_tes!D16/SER_hh_num!D16)</f>
        <v>10292.448375953119</v>
      </c>
      <c r="E16" s="101">
        <f>IF(SER_hh_tes!E16=0,0,1000000/0.086*SER_hh_tes!E16/SER_hh_num!E16)</f>
        <v>10360.474773816873</v>
      </c>
      <c r="F16" s="101">
        <f>IF(SER_hh_tes!F16=0,0,1000000/0.086*SER_hh_tes!F16/SER_hh_num!F16)</f>
        <v>10437.172868344527</v>
      </c>
      <c r="G16" s="101">
        <f>IF(SER_hh_tes!G16=0,0,1000000/0.086*SER_hh_tes!G16/SER_hh_num!G16)</f>
        <v>10467.985189755513</v>
      </c>
      <c r="H16" s="101">
        <f>IF(SER_hh_tes!H16=0,0,1000000/0.086*SER_hh_tes!H16/SER_hh_num!H16)</f>
        <v>10540.345454435923</v>
      </c>
      <c r="I16" s="101">
        <f>IF(SER_hh_tes!I16=0,0,1000000/0.086*SER_hh_tes!I16/SER_hh_num!I16)</f>
        <v>10650.518597557173</v>
      </c>
      <c r="J16" s="101">
        <f>IF(SER_hh_tes!J16=0,0,1000000/0.086*SER_hh_tes!J16/SER_hh_num!J16)</f>
        <v>10688.256709797437</v>
      </c>
      <c r="K16" s="101">
        <f>IF(SER_hh_tes!K16=0,0,1000000/0.086*SER_hh_tes!K16/SER_hh_num!K16)</f>
        <v>10655.070084210607</v>
      </c>
      <c r="L16" s="101">
        <f>IF(SER_hh_tes!L16=0,0,1000000/0.086*SER_hh_tes!L16/SER_hh_num!L16)</f>
        <v>10648.289408484821</v>
      </c>
      <c r="M16" s="101">
        <f>IF(SER_hh_tes!M16=0,0,1000000/0.086*SER_hh_tes!M16/SER_hh_num!M16)</f>
        <v>10797.218936492673</v>
      </c>
      <c r="N16" s="101">
        <f>IF(SER_hh_tes!N16=0,0,1000000/0.086*SER_hh_tes!N16/SER_hh_num!N16)</f>
        <v>10999.899312275575</v>
      </c>
      <c r="O16" s="101">
        <f>IF(SER_hh_tes!O16=0,0,1000000/0.086*SER_hh_tes!O16/SER_hh_num!O16)</f>
        <v>11277.463493263074</v>
      </c>
      <c r="P16" s="101">
        <f>IF(SER_hh_tes!P16=0,0,1000000/0.086*SER_hh_tes!P16/SER_hh_num!P16)</f>
        <v>11817.670680019963</v>
      </c>
      <c r="Q16" s="101">
        <f>IF(SER_hh_tes!Q16=0,0,1000000/0.086*SER_hh_tes!Q16/SER_hh_num!Q16)</f>
        <v>12280.013457706513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10199.404775610812</v>
      </c>
      <c r="C18" s="103">
        <f>IF(SER_hh_tes!C18=0,0,1000000/0.086*SER_hh_tes!C18/SER_hh_num!C18)</f>
        <v>10260.79978584984</v>
      </c>
      <c r="D18" s="103">
        <f>IF(SER_hh_tes!D18=0,0,1000000/0.086*SER_hh_tes!D18/SER_hh_num!D18)</f>
        <v>10292.448375953119</v>
      </c>
      <c r="E18" s="103">
        <f>IF(SER_hh_tes!E18=0,0,1000000/0.086*SER_hh_tes!E18/SER_hh_num!E18)</f>
        <v>10360.474773816873</v>
      </c>
      <c r="F18" s="103">
        <f>IF(SER_hh_tes!F18=0,0,1000000/0.086*SER_hh_tes!F18/SER_hh_num!F18)</f>
        <v>10437.172868344527</v>
      </c>
      <c r="G18" s="103">
        <f>IF(SER_hh_tes!G18=0,0,1000000/0.086*SER_hh_tes!G18/SER_hh_num!G18)</f>
        <v>10467.985189755513</v>
      </c>
      <c r="H18" s="103">
        <f>IF(SER_hh_tes!H18=0,0,1000000/0.086*SER_hh_tes!H18/SER_hh_num!H18)</f>
        <v>10540.345454435923</v>
      </c>
      <c r="I18" s="103">
        <f>IF(SER_hh_tes!I18=0,0,1000000/0.086*SER_hh_tes!I18/SER_hh_num!I18)</f>
        <v>10650.518597557173</v>
      </c>
      <c r="J18" s="103">
        <f>IF(SER_hh_tes!J18=0,0,1000000/0.086*SER_hh_tes!J18/SER_hh_num!J18)</f>
        <v>10688.256709797437</v>
      </c>
      <c r="K18" s="103">
        <f>IF(SER_hh_tes!K18=0,0,1000000/0.086*SER_hh_tes!K18/SER_hh_num!K18)</f>
        <v>10655.070084210607</v>
      </c>
      <c r="L18" s="103">
        <f>IF(SER_hh_tes!L18=0,0,1000000/0.086*SER_hh_tes!L18/SER_hh_num!L18)</f>
        <v>10648.289408484821</v>
      </c>
      <c r="M18" s="103">
        <f>IF(SER_hh_tes!M18=0,0,1000000/0.086*SER_hh_tes!M18/SER_hh_num!M18)</f>
        <v>10797.218936492673</v>
      </c>
      <c r="N18" s="103">
        <f>IF(SER_hh_tes!N18=0,0,1000000/0.086*SER_hh_tes!N18/SER_hh_num!N18)</f>
        <v>10999.899312275575</v>
      </c>
      <c r="O18" s="103">
        <f>IF(SER_hh_tes!O18=0,0,1000000/0.086*SER_hh_tes!O18/SER_hh_num!O18)</f>
        <v>11277.463493263074</v>
      </c>
      <c r="P18" s="103">
        <f>IF(SER_hh_tes!P18=0,0,1000000/0.086*SER_hh_tes!P18/SER_hh_num!P18)</f>
        <v>11817.670680019963</v>
      </c>
      <c r="Q18" s="103">
        <f>IF(SER_hh_tes!Q18=0,0,1000000/0.086*SER_hh_tes!Q18/SER_hh_num!Q18)</f>
        <v>12280.013457706513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5598.7789330212445</v>
      </c>
      <c r="C19" s="101">
        <f>IF(SER_hh_tes!C19=0,0,1000000/0.086*SER_hh_tes!C19/SER_hh_num!C19)</f>
        <v>5657.0757002395585</v>
      </c>
      <c r="D19" s="101">
        <f>IF(SER_hh_tes!D19=0,0,1000000/0.086*SER_hh_tes!D19/SER_hh_num!D19)</f>
        <v>5382.3414540789518</v>
      </c>
      <c r="E19" s="101">
        <f>IF(SER_hh_tes!E19=0,0,1000000/0.086*SER_hh_tes!E19/SER_hh_num!E19)</f>
        <v>5302.7986687236034</v>
      </c>
      <c r="F19" s="101">
        <f>IF(SER_hh_tes!F19=0,0,1000000/0.086*SER_hh_tes!F19/SER_hh_num!F19)</f>
        <v>5255.3290066520431</v>
      </c>
      <c r="G19" s="101">
        <f>IF(SER_hh_tes!G19=0,0,1000000/0.086*SER_hh_tes!G19/SER_hh_num!G19)</f>
        <v>5567.5654914234083</v>
      </c>
      <c r="H19" s="101">
        <f>IF(SER_hh_tes!H19=0,0,1000000/0.086*SER_hh_tes!H19/SER_hh_num!H19)</f>
        <v>5765.928537758592</v>
      </c>
      <c r="I19" s="101">
        <f>IF(SER_hh_tes!I19=0,0,1000000/0.086*SER_hh_tes!I19/SER_hh_num!I19)</f>
        <v>5930.903508984853</v>
      </c>
      <c r="J19" s="101">
        <f>IF(SER_hh_tes!J19=0,0,1000000/0.086*SER_hh_tes!J19/SER_hh_num!J19)</f>
        <v>6042.5257296822192</v>
      </c>
      <c r="K19" s="101">
        <f>IF(SER_hh_tes!K19=0,0,1000000/0.086*SER_hh_tes!K19/SER_hh_num!K19)</f>
        <v>5962.8211057242006</v>
      </c>
      <c r="L19" s="101">
        <f>IF(SER_hh_tes!L19=0,0,1000000/0.086*SER_hh_tes!L19/SER_hh_num!L19)</f>
        <v>6161.3231679028295</v>
      </c>
      <c r="M19" s="101">
        <f>IF(SER_hh_tes!M19=0,0,1000000/0.086*SER_hh_tes!M19/SER_hh_num!M19)</f>
        <v>6346.9824998613094</v>
      </c>
      <c r="N19" s="101">
        <f>IF(SER_hh_tes!N19=0,0,1000000/0.086*SER_hh_tes!N19/SER_hh_num!N19)</f>
        <v>6432.0577662094065</v>
      </c>
      <c r="O19" s="101">
        <f>IF(SER_hh_tes!O19=0,0,1000000/0.086*SER_hh_tes!O19/SER_hh_num!O19)</f>
        <v>6588.2802744620712</v>
      </c>
      <c r="P19" s="101">
        <f>IF(SER_hh_tes!P19=0,0,1000000/0.086*SER_hh_tes!P19/SER_hh_num!P19)</f>
        <v>6662.1140311158397</v>
      </c>
      <c r="Q19" s="101">
        <f>IF(SER_hh_tes!Q19=0,0,1000000/0.086*SER_hh_tes!Q19/SER_hh_num!Q19)</f>
        <v>6800.6440653764603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5598.7808329788304</v>
      </c>
      <c r="C22" s="100">
        <f>IF(SER_hh_tes!C22=0,0,1000000/0.086*SER_hh_tes!C22/SER_hh_num!C22)</f>
        <v>5683.7221881017795</v>
      </c>
      <c r="D22" s="100">
        <f>IF(SER_hh_tes!D22=0,0,1000000/0.086*SER_hh_tes!D22/SER_hh_num!D22)</f>
        <v>5406.0657079772018</v>
      </c>
      <c r="E22" s="100">
        <f>IF(SER_hh_tes!E22=0,0,1000000/0.086*SER_hh_tes!E22/SER_hh_num!E22)</f>
        <v>5291.3769287835321</v>
      </c>
      <c r="F22" s="100">
        <f>IF(SER_hh_tes!F22=0,0,1000000/0.086*SER_hh_tes!F22/SER_hh_num!F22)</f>
        <v>5208.9436513215187</v>
      </c>
      <c r="G22" s="100">
        <f>IF(SER_hh_tes!G22=0,0,1000000/0.086*SER_hh_tes!G22/SER_hh_num!G22)</f>
        <v>5515.5773161800944</v>
      </c>
      <c r="H22" s="100">
        <f>IF(SER_hh_tes!H22=0,0,1000000/0.086*SER_hh_tes!H22/SER_hh_num!H22)</f>
        <v>5729.4051015666246</v>
      </c>
      <c r="I22" s="100">
        <f>IF(SER_hh_tes!I22=0,0,1000000/0.086*SER_hh_tes!I22/SER_hh_num!I22)</f>
        <v>5923.6355267401141</v>
      </c>
      <c r="J22" s="100">
        <f>IF(SER_hh_tes!J22=0,0,1000000/0.086*SER_hh_tes!J22/SER_hh_num!J22)</f>
        <v>6087.4179084015414</v>
      </c>
      <c r="K22" s="100">
        <f>IF(SER_hh_tes!K22=0,0,1000000/0.086*SER_hh_tes!K22/SER_hh_num!K22)</f>
        <v>6060.6607573461333</v>
      </c>
      <c r="L22" s="100">
        <f>IF(SER_hh_tes!L22=0,0,1000000/0.086*SER_hh_tes!L22/SER_hh_num!L22)</f>
        <v>5986.235865822463</v>
      </c>
      <c r="M22" s="100">
        <f>IF(SER_hh_tes!M22=0,0,1000000/0.086*SER_hh_tes!M22/SER_hh_num!M22)</f>
        <v>6017.3609143525673</v>
      </c>
      <c r="N22" s="100">
        <f>IF(SER_hh_tes!N22=0,0,1000000/0.086*SER_hh_tes!N22/SER_hh_num!N22)</f>
        <v>5994.1110382529396</v>
      </c>
      <c r="O22" s="100">
        <f>IF(SER_hh_tes!O22=0,0,1000000/0.086*SER_hh_tes!O22/SER_hh_num!O22)</f>
        <v>5947.5624075580645</v>
      </c>
      <c r="P22" s="100">
        <f>IF(SER_hh_tes!P22=0,0,1000000/0.086*SER_hh_tes!P22/SER_hh_num!P22)</f>
        <v>5971.3101213870405</v>
      </c>
      <c r="Q22" s="100">
        <f>IF(SER_hh_tes!Q22=0,0,1000000/0.086*SER_hh_tes!Q22/SER_hh_num!Q22)</f>
        <v>5912.1427389727614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5598.7808329788304</v>
      </c>
      <c r="C23" s="100">
        <f>IF(SER_hh_tes!C23=0,0,1000000/0.086*SER_hh_tes!C23/SER_hh_num!C23)</f>
        <v>5783.8917407560557</v>
      </c>
      <c r="D23" s="100">
        <f>IF(SER_hh_tes!D23=0,0,1000000/0.086*SER_hh_tes!D23/SER_hh_num!D23)</f>
        <v>5587.8613538464961</v>
      </c>
      <c r="E23" s="100">
        <f>IF(SER_hh_tes!E23=0,0,1000000/0.086*SER_hh_tes!E23/SER_hh_num!E23)</f>
        <v>5599.7014094574806</v>
      </c>
      <c r="F23" s="100">
        <f>IF(SER_hh_tes!F23=0,0,1000000/0.086*SER_hh_tes!F23/SER_hh_num!F23)</f>
        <v>5562.6227469511687</v>
      </c>
      <c r="G23" s="100">
        <f>IF(SER_hh_tes!G23=0,0,1000000/0.086*SER_hh_tes!G23/SER_hh_num!G23)</f>
        <v>5871.8126785636177</v>
      </c>
      <c r="H23" s="100">
        <f>IF(SER_hh_tes!H23=0,0,1000000/0.086*SER_hh_tes!H23/SER_hh_num!H23)</f>
        <v>6085.4671936767127</v>
      </c>
      <c r="I23" s="100">
        <f>IF(SER_hh_tes!I23=0,0,1000000/0.086*SER_hh_tes!I23/SER_hh_num!I23)</f>
        <v>6243.6699519907288</v>
      </c>
      <c r="J23" s="100">
        <f>IF(SER_hh_tes!J23=0,0,1000000/0.086*SER_hh_tes!J23/SER_hh_num!J23)</f>
        <v>6348.4075470496491</v>
      </c>
      <c r="K23" s="100">
        <f>IF(SER_hh_tes!K23=0,0,1000000/0.086*SER_hh_tes!K23/SER_hh_num!K23)</f>
        <v>6101.9322907235482</v>
      </c>
      <c r="L23" s="100">
        <f>IF(SER_hh_tes!L23=0,0,1000000/0.086*SER_hh_tes!L23/SER_hh_num!L23)</f>
        <v>6034.6251541046495</v>
      </c>
      <c r="M23" s="100">
        <f>IF(SER_hh_tes!M23=0,0,1000000/0.086*SER_hh_tes!M23/SER_hh_num!M23)</f>
        <v>6006.2187459705247</v>
      </c>
      <c r="N23" s="100">
        <f>IF(SER_hh_tes!N23=0,0,1000000/0.086*SER_hh_tes!N23/SER_hh_num!N23)</f>
        <v>5965.8481164501472</v>
      </c>
      <c r="O23" s="100">
        <f>IF(SER_hh_tes!O23=0,0,1000000/0.086*SER_hh_tes!O23/SER_hh_num!O23)</f>
        <v>5866.1977640503301</v>
      </c>
      <c r="P23" s="100">
        <f>IF(SER_hh_tes!P23=0,0,1000000/0.086*SER_hh_tes!P23/SER_hh_num!P23)</f>
        <v>5891.7038391060123</v>
      </c>
      <c r="Q23" s="100">
        <f>IF(SER_hh_tes!Q23=0,0,1000000/0.086*SER_hh_tes!Q23/SER_hh_num!Q23)</f>
        <v>5843.8006042744519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5598.7808329788295</v>
      </c>
      <c r="C25" s="100">
        <f>IF(SER_hh_tes!C25=0,0,1000000/0.086*SER_hh_tes!C25/SER_hh_num!C25)</f>
        <v>5620.515496094994</v>
      </c>
      <c r="D25" s="100">
        <f>IF(SER_hh_tes!D25=0,0,1000000/0.086*SER_hh_tes!D25/SER_hh_num!D25)</f>
        <v>5336.4450095119073</v>
      </c>
      <c r="E25" s="100">
        <f>IF(SER_hh_tes!E25=0,0,1000000/0.086*SER_hh_tes!E25/SER_hh_num!E25)</f>
        <v>5270.3654643981045</v>
      </c>
      <c r="F25" s="100">
        <f>IF(SER_hh_tes!F25=0,0,1000000/0.086*SER_hh_tes!F25/SER_hh_num!F25)</f>
        <v>5177.8873949182607</v>
      </c>
      <c r="G25" s="100">
        <f>IF(SER_hh_tes!G25=0,0,1000000/0.086*SER_hh_tes!G25/SER_hh_num!G25)</f>
        <v>5434.6163591784143</v>
      </c>
      <c r="H25" s="100">
        <f>IF(SER_hh_tes!H25=0,0,1000000/0.086*SER_hh_tes!H25/SER_hh_num!H25)</f>
        <v>5593.1022252039647</v>
      </c>
      <c r="I25" s="100">
        <f>IF(SER_hh_tes!I25=0,0,1000000/0.086*SER_hh_tes!I25/SER_hh_num!I25)</f>
        <v>5690.9467011043171</v>
      </c>
      <c r="J25" s="100">
        <f>IF(SER_hh_tes!J25=0,0,1000000/0.086*SER_hh_tes!J25/SER_hh_num!J25)</f>
        <v>5747.0961255481334</v>
      </c>
      <c r="K25" s="100">
        <f>IF(SER_hh_tes!K25=0,0,1000000/0.086*SER_hh_tes!K25/SER_hh_num!K25)</f>
        <v>5638.4821248790968</v>
      </c>
      <c r="L25" s="100">
        <f>IF(SER_hh_tes!L25=0,0,1000000/0.086*SER_hh_tes!L25/SER_hh_num!L25)</f>
        <v>5531.3382972341587</v>
      </c>
      <c r="M25" s="100">
        <f>IF(SER_hh_tes!M25=0,0,1000000/0.086*SER_hh_tes!M25/SER_hh_num!M25)</f>
        <v>5545.6097340127944</v>
      </c>
      <c r="N25" s="100">
        <f>IF(SER_hh_tes!N25=0,0,1000000/0.086*SER_hh_tes!N25/SER_hh_num!N25)</f>
        <v>5571.6773092160229</v>
      </c>
      <c r="O25" s="100">
        <f>IF(SER_hh_tes!O25=0,0,1000000/0.086*SER_hh_tes!O25/SER_hh_num!O25)</f>
        <v>5561.818677044751</v>
      </c>
      <c r="P25" s="100">
        <f>IF(SER_hh_tes!P25=0,0,1000000/0.086*SER_hh_tes!P25/SER_hh_num!P25)</f>
        <v>5673.1078703921348</v>
      </c>
      <c r="Q25" s="100">
        <f>IF(SER_hh_tes!Q25=0,0,1000000/0.086*SER_hh_tes!Q25/SER_hh_num!Q25)</f>
        <v>5699.2392453768261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5598.7773756865381</v>
      </c>
      <c r="C26" s="22">
        <f>IF(SER_hh_tes!C26=0,0,1000000/0.086*SER_hh_tes!C26/SER_hh_num!C26)</f>
        <v>5662.82539109965</v>
      </c>
      <c r="D26" s="22">
        <f>IF(SER_hh_tes!D26=0,0,1000000/0.086*SER_hh_tes!D26/SER_hh_num!D26)</f>
        <v>5387.9993829308232</v>
      </c>
      <c r="E26" s="22">
        <f>IF(SER_hh_tes!E26=0,0,1000000/0.086*SER_hh_tes!E26/SER_hh_num!E26)</f>
        <v>5297.0027298599589</v>
      </c>
      <c r="F26" s="22">
        <f>IF(SER_hh_tes!F26=0,0,1000000/0.086*SER_hh_tes!F26/SER_hh_num!F26)</f>
        <v>5274.1055653950471</v>
      </c>
      <c r="G26" s="22">
        <f>IF(SER_hh_tes!G26=0,0,1000000/0.086*SER_hh_tes!G26/SER_hh_num!G26)</f>
        <v>5609.0774371265325</v>
      </c>
      <c r="H26" s="22">
        <f>IF(SER_hh_tes!H26=0,0,1000000/0.086*SER_hh_tes!H26/SER_hh_num!H26)</f>
        <v>5814.3182700987509</v>
      </c>
      <c r="I26" s="22">
        <f>IF(SER_hh_tes!I26=0,0,1000000/0.086*SER_hh_tes!I26/SER_hh_num!I26)</f>
        <v>5990.0884024261368</v>
      </c>
      <c r="J26" s="22">
        <f>IF(SER_hh_tes!J26=0,0,1000000/0.086*SER_hh_tes!J26/SER_hh_num!J26)</f>
        <v>6112.2609627828806</v>
      </c>
      <c r="K26" s="22">
        <f>IF(SER_hh_tes!K26=0,0,1000000/0.086*SER_hh_tes!K26/SER_hh_num!K26)</f>
        <v>6064.7408894548471</v>
      </c>
      <c r="L26" s="22">
        <f>IF(SER_hh_tes!L26=0,0,1000000/0.086*SER_hh_tes!L26/SER_hh_num!L26)</f>
        <v>5947.4097665609861</v>
      </c>
      <c r="M26" s="22">
        <f>IF(SER_hh_tes!M26=0,0,1000000/0.086*SER_hh_tes!M26/SER_hh_num!M26)</f>
        <v>5989.4424781206199</v>
      </c>
      <c r="N26" s="22">
        <f>IF(SER_hh_tes!N26=0,0,1000000/0.086*SER_hh_tes!N26/SER_hh_num!N26)</f>
        <v>5975.2986316239994</v>
      </c>
      <c r="O26" s="22">
        <f>IF(SER_hh_tes!O26=0,0,1000000/0.086*SER_hh_tes!O26/SER_hh_num!O26)</f>
        <v>5920.7589758660506</v>
      </c>
      <c r="P26" s="22">
        <f>IF(SER_hh_tes!P26=0,0,1000000/0.086*SER_hh_tes!P26/SER_hh_num!P26)</f>
        <v>5992.0413289855842</v>
      </c>
      <c r="Q26" s="22">
        <f>IF(SER_hh_tes!Q26=0,0,1000000/0.086*SER_hh_tes!Q26/SER_hh_num!Q26)</f>
        <v>6019.7458910903079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299.83245718188317</v>
      </c>
      <c r="M27" s="116">
        <f>IF(SER_hh_tes!M27=0,0,1000000/0.086*SER_hh_tes!M27/SER_hh_num!M19)</f>
        <v>453.7030340346758</v>
      </c>
      <c r="N27" s="116">
        <f>IF(SER_hh_tes!N27=0,0,1000000/0.086*SER_hh_tes!N27/SER_hh_num!N19)</f>
        <v>545.49934180399021</v>
      </c>
      <c r="O27" s="116">
        <f>IF(SER_hh_tes!O27=0,0,1000000/0.086*SER_hh_tes!O27/SER_hh_num!O19)</f>
        <v>757.50033674901022</v>
      </c>
      <c r="P27" s="116">
        <f>IF(SER_hh_tes!P27=0,0,1000000/0.086*SER_hh_tes!P27/SER_hh_num!P19)</f>
        <v>755.1236414353491</v>
      </c>
      <c r="Q27" s="116">
        <f>IF(SER_hh_tes!Q27=0,0,1000000/0.086*SER_hh_tes!Q27/SER_hh_num!Q19)</f>
        <v>875.27012531255093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2592.4883670433128</v>
      </c>
      <c r="M28" s="117">
        <f>IF(SER_hh_tes!M27=0,0,1000000/0.086*SER_hh_tes!M27/SER_hh_num!M27)</f>
        <v>2649.0743352200839</v>
      </c>
      <c r="N28" s="117">
        <f>IF(SER_hh_tes!N27=0,0,1000000/0.086*SER_hh_tes!N27/SER_hh_num!N27)</f>
        <v>2684.9892882222566</v>
      </c>
      <c r="O28" s="117">
        <f>IF(SER_hh_tes!O27=0,0,1000000/0.086*SER_hh_tes!O27/SER_hh_num!O27)</f>
        <v>2747.3031145041427</v>
      </c>
      <c r="P28" s="117">
        <f>IF(SER_hh_tes!P27=0,0,1000000/0.086*SER_hh_tes!P27/SER_hh_num!P27)</f>
        <v>2782.4307034092676</v>
      </c>
      <c r="Q28" s="117">
        <f>IF(SER_hh_tes!Q27=0,0,1000000/0.086*SER_hh_tes!Q27/SER_hh_num!Q27)</f>
        <v>2837.59013431415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5699.4596443387454</v>
      </c>
      <c r="C29" s="101">
        <f>IF(SER_hh_tes!C29=0,0,1000000/0.086*SER_hh_tes!C29/SER_hh_num!C29)</f>
        <v>5684.158613575768</v>
      </c>
      <c r="D29" s="101">
        <f>IF(SER_hh_tes!D29=0,0,1000000/0.086*SER_hh_tes!D29/SER_hh_num!D29)</f>
        <v>5743.0861374868437</v>
      </c>
      <c r="E29" s="101">
        <f>IF(SER_hh_tes!E29=0,0,1000000/0.086*SER_hh_tes!E29/SER_hh_num!E29)</f>
        <v>5787.2412677322673</v>
      </c>
      <c r="F29" s="101">
        <f>IF(SER_hh_tes!F29=0,0,1000000/0.086*SER_hh_tes!F29/SER_hh_num!F29)</f>
        <v>6060.7654916180354</v>
      </c>
      <c r="G29" s="101">
        <f>IF(SER_hh_tes!G29=0,0,1000000/0.086*SER_hh_tes!G29/SER_hh_num!G29)</f>
        <v>6119.9265717585104</v>
      </c>
      <c r="H29" s="101">
        <f>IF(SER_hh_tes!H29=0,0,1000000/0.086*SER_hh_tes!H29/SER_hh_num!H29)</f>
        <v>6130.477813902653</v>
      </c>
      <c r="I29" s="101">
        <f>IF(SER_hh_tes!I29=0,0,1000000/0.086*SER_hh_tes!I29/SER_hh_num!I29)</f>
        <v>6220.7236295526473</v>
      </c>
      <c r="J29" s="101">
        <f>IF(SER_hh_tes!J29=0,0,1000000/0.086*SER_hh_tes!J29/SER_hh_num!J29)</f>
        <v>6410.0942966929824</v>
      </c>
      <c r="K29" s="101">
        <f>IF(SER_hh_tes!K29=0,0,1000000/0.086*SER_hh_tes!K29/SER_hh_num!K29)</f>
        <v>6595.7927245382225</v>
      </c>
      <c r="L29" s="101">
        <f>IF(SER_hh_tes!L29=0,0,1000000/0.086*SER_hh_tes!L29/SER_hh_num!L29)</f>
        <v>6594.7851052836468</v>
      </c>
      <c r="M29" s="101">
        <f>IF(SER_hh_tes!M29=0,0,1000000/0.086*SER_hh_tes!M29/SER_hh_num!M29)</f>
        <v>6742.2266324174343</v>
      </c>
      <c r="N29" s="101">
        <f>IF(SER_hh_tes!N29=0,0,1000000/0.086*SER_hh_tes!N29/SER_hh_num!N29)</f>
        <v>6681.4081539887939</v>
      </c>
      <c r="O29" s="101">
        <f>IF(SER_hh_tes!O29=0,0,1000000/0.086*SER_hh_tes!O29/SER_hh_num!O29)</f>
        <v>6466.3301294284474</v>
      </c>
      <c r="P29" s="101">
        <f>IF(SER_hh_tes!P29=0,0,1000000/0.086*SER_hh_tes!P29/SER_hh_num!P29)</f>
        <v>6522.2391399778708</v>
      </c>
      <c r="Q29" s="101">
        <f>IF(SER_hh_tes!Q29=0,0,1000000/0.086*SER_hh_tes!Q29/SER_hh_num!Q29)</f>
        <v>6380.5297675466327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5699.4630463900849</v>
      </c>
      <c r="C30" s="100">
        <f>IF(SER_hh_tes!C30=0,0,1000000/0.086*SER_hh_tes!C30/SER_hh_num!C30)</f>
        <v>6220.0595086020139</v>
      </c>
      <c r="D30" s="100">
        <f>IF(SER_hh_tes!D30=0,0,1000000/0.086*SER_hh_tes!D30/SER_hh_num!D30)</f>
        <v>6053.0529376108925</v>
      </c>
      <c r="E30" s="100">
        <f>IF(SER_hh_tes!E30=0,0,1000000/0.086*SER_hh_tes!E30/SER_hh_num!E30)</f>
        <v>6367.2383033397873</v>
      </c>
      <c r="F30" s="100">
        <f>IF(SER_hh_tes!F30=0,0,1000000/0.086*SER_hh_tes!F30/SER_hh_num!F30)</f>
        <v>6394.5641830385848</v>
      </c>
      <c r="G30" s="100">
        <f>IF(SER_hh_tes!G30=0,0,1000000/0.086*SER_hh_tes!G30/SER_hh_num!G30)</f>
        <v>0</v>
      </c>
      <c r="H30" s="100">
        <f>IF(SER_hh_tes!H30=0,0,1000000/0.086*SER_hh_tes!H30/SER_hh_num!H30)</f>
        <v>0</v>
      </c>
      <c r="I30" s="100">
        <f>IF(SER_hh_tes!I30=0,0,1000000/0.086*SER_hh_tes!I30/SER_hh_num!I30)</f>
        <v>0</v>
      </c>
      <c r="J30" s="100">
        <f>IF(SER_hh_tes!J30=0,0,1000000/0.086*SER_hh_tes!J30/SER_hh_num!J30)</f>
        <v>0</v>
      </c>
      <c r="K30" s="100">
        <f>IF(SER_hh_tes!K30=0,0,1000000/0.086*SER_hh_tes!K30/SER_hh_num!K30)</f>
        <v>0</v>
      </c>
      <c r="L30" s="100">
        <f>IF(SER_hh_tes!L30=0,0,1000000/0.086*SER_hh_tes!L30/SER_hh_num!L30)</f>
        <v>6726.2267627141127</v>
      </c>
      <c r="M30" s="100">
        <f>IF(SER_hh_tes!M30=0,0,1000000/0.086*SER_hh_tes!M30/SER_hh_num!M30)</f>
        <v>6766.2447738228075</v>
      </c>
      <c r="N30" s="100">
        <f>IF(SER_hh_tes!N30=0,0,1000000/0.086*SER_hh_tes!N30/SER_hh_num!N30)</f>
        <v>6827.5143131820068</v>
      </c>
      <c r="O30" s="100">
        <f>IF(SER_hh_tes!O30=0,0,1000000/0.086*SER_hh_tes!O30/SER_hh_num!O30)</f>
        <v>6677.0396767287739</v>
      </c>
      <c r="P30" s="100">
        <f>IF(SER_hh_tes!P30=0,0,1000000/0.086*SER_hh_tes!P30/SER_hh_num!P30)</f>
        <v>6419.6696719609554</v>
      </c>
      <c r="Q30" s="100">
        <f>IF(SER_hh_tes!Q30=0,0,1000000/0.086*SER_hh_tes!Q30/SER_hh_num!Q30)</f>
        <v>6453.0492676055992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5699.4630463900858</v>
      </c>
      <c r="C31" s="100">
        <f>IF(SER_hh_tes!C31=0,0,1000000/0.086*SER_hh_tes!C31/SER_hh_num!C31)</f>
        <v>5762.0956563687078</v>
      </c>
      <c r="D31" s="100">
        <f>IF(SER_hh_tes!D31=0,0,1000000/0.086*SER_hh_tes!D31/SER_hh_num!D31)</f>
        <v>5908.7972382395246</v>
      </c>
      <c r="E31" s="100">
        <f>IF(SER_hh_tes!E31=0,0,1000000/0.086*SER_hh_tes!E31/SER_hh_num!E31)</f>
        <v>6046.0394065212622</v>
      </c>
      <c r="F31" s="100">
        <f>IF(SER_hh_tes!F31=0,0,1000000/0.086*SER_hh_tes!F31/SER_hh_num!F31)</f>
        <v>6096.287989752389</v>
      </c>
      <c r="G31" s="100">
        <f>IF(SER_hh_tes!G31=0,0,1000000/0.086*SER_hh_tes!G31/SER_hh_num!G31)</f>
        <v>6181.795057759151</v>
      </c>
      <c r="H31" s="100">
        <f>IF(SER_hh_tes!H31=0,0,1000000/0.086*SER_hh_tes!H31/SER_hh_num!H31)</f>
        <v>6221.1497014464621</v>
      </c>
      <c r="I31" s="100">
        <f>IF(SER_hh_tes!I31=0,0,1000000/0.086*SER_hh_tes!I31/SER_hh_num!I31)</f>
        <v>6298.7498582917342</v>
      </c>
      <c r="J31" s="100">
        <f>IF(SER_hh_tes!J31=0,0,1000000/0.086*SER_hh_tes!J31/SER_hh_num!J31)</f>
        <v>6484.9191534559595</v>
      </c>
      <c r="K31" s="100">
        <f>IF(SER_hh_tes!K31=0,0,1000000/0.086*SER_hh_tes!K31/SER_hh_num!K31)</f>
        <v>6463.2121709598568</v>
      </c>
      <c r="L31" s="100">
        <f>IF(SER_hh_tes!L31=0,0,1000000/0.086*SER_hh_tes!L31/SER_hh_num!L31)</f>
        <v>6473.6000253649254</v>
      </c>
      <c r="M31" s="100">
        <f>IF(SER_hh_tes!M31=0,0,1000000/0.086*SER_hh_tes!M31/SER_hh_num!M31)</f>
        <v>6527.5595938826427</v>
      </c>
      <c r="N31" s="100">
        <f>IF(SER_hh_tes!N31=0,0,1000000/0.086*SER_hh_tes!N31/SER_hh_num!N31)</f>
        <v>6604.1495586558667</v>
      </c>
      <c r="O31" s="100">
        <f>IF(SER_hh_tes!O31=0,0,1000000/0.086*SER_hh_tes!O31/SER_hh_num!O31)</f>
        <v>6496.8205584276729</v>
      </c>
      <c r="P31" s="100">
        <f>IF(SER_hh_tes!P31=0,0,1000000/0.086*SER_hh_tes!P31/SER_hh_num!P31)</f>
        <v>6426.933403717042</v>
      </c>
      <c r="Q31" s="100">
        <f>IF(SER_hh_tes!Q31=0,0,1000000/0.086*SER_hh_tes!Q31/SER_hh_num!Q31)</f>
        <v>6380.4299227278307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6524.9529087886767</v>
      </c>
      <c r="K32" s="100">
        <f>IF(SER_hh_tes!K32=0,0,1000000/0.086*SER_hh_tes!K32/SER_hh_num!K32)</f>
        <v>6546.9891841168856</v>
      </c>
      <c r="L32" s="100">
        <f>IF(SER_hh_tes!L32=0,0,1000000/0.086*SER_hh_tes!L32/SER_hh_num!L32)</f>
        <v>6496.920119897668</v>
      </c>
      <c r="M32" s="100">
        <f>IF(SER_hh_tes!M32=0,0,1000000/0.086*SER_hh_tes!M32/SER_hh_num!M32)</f>
        <v>6548.744462725359</v>
      </c>
      <c r="N32" s="100">
        <f>IF(SER_hh_tes!N32=0,0,1000000/0.086*SER_hh_tes!N32/SER_hh_num!N32)</f>
        <v>6669.7929381658005</v>
      </c>
      <c r="O32" s="100">
        <f>IF(SER_hh_tes!O32=0,0,1000000/0.086*SER_hh_tes!O32/SER_hh_num!O32)</f>
        <v>6548.5369137525568</v>
      </c>
      <c r="P32" s="100">
        <f>IF(SER_hh_tes!P32=0,0,1000000/0.086*SER_hh_tes!P32/SER_hh_num!P32)</f>
        <v>5963.8139543177949</v>
      </c>
      <c r="Q32" s="100">
        <f>IF(SER_hh_tes!Q32=0,0,1000000/0.086*SER_hh_tes!Q32/SER_hh_num!Q32)</f>
        <v>6391.5281194016998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5699.4595269257161</v>
      </c>
      <c r="C33" s="18">
        <f>IF(SER_hh_tes!C33=0,0,1000000/0.086*SER_hh_tes!C33/SER_hh_num!C33)</f>
        <v>5662.3287472605307</v>
      </c>
      <c r="D33" s="18">
        <f>IF(SER_hh_tes!D33=0,0,1000000/0.086*SER_hh_tes!D33/SER_hh_num!D33)</f>
        <v>5734.5034001658751</v>
      </c>
      <c r="E33" s="18">
        <f>IF(SER_hh_tes!E33=0,0,1000000/0.086*SER_hh_tes!E33/SER_hh_num!E33)</f>
        <v>5770.2892707460387</v>
      </c>
      <c r="F33" s="18">
        <f>IF(SER_hh_tes!F33=0,0,1000000/0.086*SER_hh_tes!F33/SER_hh_num!F33)</f>
        <v>6052.33163612922</v>
      </c>
      <c r="G33" s="18">
        <f>IF(SER_hh_tes!G33=0,0,1000000/0.086*SER_hh_tes!G33/SER_hh_num!G33)</f>
        <v>6115.7801156047781</v>
      </c>
      <c r="H33" s="18">
        <f>IF(SER_hh_tes!H33=0,0,1000000/0.086*SER_hh_tes!H33/SER_hh_num!H33)</f>
        <v>6121.9406409928879</v>
      </c>
      <c r="I33" s="18">
        <f>IF(SER_hh_tes!I33=0,0,1000000/0.086*SER_hh_tes!I33/SER_hh_num!I33)</f>
        <v>6211.9421462314667</v>
      </c>
      <c r="J33" s="18">
        <f>IF(SER_hh_tes!J33=0,0,1000000/0.086*SER_hh_tes!J33/SER_hh_num!J33)</f>
        <v>6399.2925231542195</v>
      </c>
      <c r="K33" s="18">
        <f>IF(SER_hh_tes!K33=0,0,1000000/0.086*SER_hh_tes!K33/SER_hh_num!K33)</f>
        <v>6611.2431726250124</v>
      </c>
      <c r="L33" s="18">
        <f>IF(SER_hh_tes!L33=0,0,1000000/0.086*SER_hh_tes!L33/SER_hh_num!L33)</f>
        <v>6604.8320677804468</v>
      </c>
      <c r="M33" s="18">
        <f>IF(SER_hh_tes!M33=0,0,1000000/0.086*SER_hh_tes!M33/SER_hh_num!M33)</f>
        <v>6766.3932475010888</v>
      </c>
      <c r="N33" s="18">
        <f>IF(SER_hh_tes!N33=0,0,1000000/0.086*SER_hh_tes!N33/SER_hh_num!N33)</f>
        <v>6679.3430408134127</v>
      </c>
      <c r="O33" s="18">
        <f>IF(SER_hh_tes!O33=0,0,1000000/0.086*SER_hh_tes!O33/SER_hh_num!O33)</f>
        <v>6450.1076944115703</v>
      </c>
      <c r="P33" s="18">
        <f>IF(SER_hh_tes!P33=0,0,1000000/0.086*SER_hh_tes!P33/SER_hh_num!P33)</f>
        <v>6542.5325813790432</v>
      </c>
      <c r="Q33" s="18">
        <f>IF(SER_hh_tes!Q33=0,0,1000000/0.086*SER_hh_tes!Q33/SER_hh_num!Q33)</f>
        <v>6377.9943862881573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3198.4990263002023</v>
      </c>
      <c r="C3" s="106">
        <f>IF(SER_hh_emi!C3=0,0,1000000*SER_hh_emi!C3/SER_hh_num!C3)</f>
        <v>5526.6228990675918</v>
      </c>
      <c r="D3" s="106">
        <f>IF(SER_hh_emi!D3=0,0,1000000*SER_hh_emi!D3/SER_hh_num!D3)</f>
        <v>3585.3618491839675</v>
      </c>
      <c r="E3" s="106">
        <f>IF(SER_hh_emi!E3=0,0,1000000*SER_hh_emi!E3/SER_hh_num!E3)</f>
        <v>2550.150273144458</v>
      </c>
      <c r="F3" s="106">
        <f>IF(SER_hh_emi!F3=0,0,1000000*SER_hh_emi!F3/SER_hh_num!F3)</f>
        <v>1738.0409343273052</v>
      </c>
      <c r="G3" s="106">
        <f>IF(SER_hh_emi!G3=0,0,1000000*SER_hh_emi!G3/SER_hh_num!G3)</f>
        <v>1864.4971435286977</v>
      </c>
      <c r="H3" s="106">
        <f>IF(SER_hh_emi!H3=0,0,1000000*SER_hh_emi!H3/SER_hh_num!H3)</f>
        <v>2926.6462625883391</v>
      </c>
      <c r="I3" s="106">
        <f>IF(SER_hh_emi!I3=0,0,1000000*SER_hh_emi!I3/SER_hh_num!I3)</f>
        <v>2374.562660482959</v>
      </c>
      <c r="J3" s="106">
        <f>IF(SER_hh_emi!J3=0,0,1000000*SER_hh_emi!J3/SER_hh_num!J3)</f>
        <v>2839.3321829593547</v>
      </c>
      <c r="K3" s="106">
        <f>IF(SER_hh_emi!K3=0,0,1000000*SER_hh_emi!K3/SER_hh_num!K3)</f>
        <v>2621.3473706063928</v>
      </c>
      <c r="L3" s="106">
        <f>IF(SER_hh_emi!L3=0,0,1000000*SER_hh_emi!L3/SER_hh_num!L3)</f>
        <v>2359.8594119446766</v>
      </c>
      <c r="M3" s="106">
        <f>IF(SER_hh_emi!M3=0,0,1000000*SER_hh_emi!M3/SER_hh_num!M3)</f>
        <v>2136.8432663761018</v>
      </c>
      <c r="N3" s="106">
        <f>IF(SER_hh_emi!N3=0,0,1000000*SER_hh_emi!N3/SER_hh_num!N3)</f>
        <v>2052.3968987093358</v>
      </c>
      <c r="O3" s="106">
        <f>IF(SER_hh_emi!O3=0,0,1000000*SER_hh_emi!O3/SER_hh_num!O3)</f>
        <v>1760.5210397107828</v>
      </c>
      <c r="P3" s="106">
        <f>IF(SER_hh_emi!P3=0,0,1000000*SER_hh_emi!P3/SER_hh_num!P3)</f>
        <v>1603.3166153485251</v>
      </c>
      <c r="Q3" s="106">
        <f>IF(SER_hh_emi!Q3=0,0,1000000*SER_hh_emi!Q3/SER_hh_num!Q3)</f>
        <v>2164.6615707966303</v>
      </c>
    </row>
    <row r="4" spans="1:17" ht="12.95" customHeight="1" x14ac:dyDescent="0.25">
      <c r="A4" s="90" t="s">
        <v>44</v>
      </c>
      <c r="B4" s="101">
        <f>IF(SER_hh_emi!B4=0,0,1000000*SER_hh_emi!B4/SER_hh_num!B4)</f>
        <v>2605.5903028416274</v>
      </c>
      <c r="C4" s="101">
        <f>IF(SER_hh_emi!C4=0,0,1000000*SER_hh_emi!C4/SER_hh_num!C4)</f>
        <v>4817.034030805894</v>
      </c>
      <c r="D4" s="101">
        <f>IF(SER_hh_emi!D4=0,0,1000000*SER_hh_emi!D4/SER_hh_num!D4)</f>
        <v>2969.6149939297861</v>
      </c>
      <c r="E4" s="101">
        <f>IF(SER_hh_emi!E4=0,0,1000000*SER_hh_emi!E4/SER_hh_num!E4)</f>
        <v>1934.5659040279572</v>
      </c>
      <c r="F4" s="101">
        <f>IF(SER_hh_emi!F4=0,0,1000000*SER_hh_emi!F4/SER_hh_num!F4)</f>
        <v>1131.6640531304718</v>
      </c>
      <c r="G4" s="101">
        <f>IF(SER_hh_emi!G4=0,0,1000000*SER_hh_emi!G4/SER_hh_num!G4)</f>
        <v>1352.2314109633812</v>
      </c>
      <c r="H4" s="101">
        <f>IF(SER_hh_emi!H4=0,0,1000000*SER_hh_emi!H4/SER_hh_num!H4)</f>
        <v>2327.7465910588489</v>
      </c>
      <c r="I4" s="101">
        <f>IF(SER_hh_emi!I4=0,0,1000000*SER_hh_emi!I4/SER_hh_num!I4)</f>
        <v>1708.723078079337</v>
      </c>
      <c r="J4" s="101">
        <f>IF(SER_hh_emi!J4=0,0,1000000*SER_hh_emi!J4/SER_hh_num!J4)</f>
        <v>2184.9024893665728</v>
      </c>
      <c r="K4" s="101">
        <f>IF(SER_hh_emi!K4=0,0,1000000*SER_hh_emi!K4/SER_hh_num!K4)</f>
        <v>1991.5676098433653</v>
      </c>
      <c r="L4" s="101">
        <f>IF(SER_hh_emi!L4=0,0,1000000*SER_hh_emi!L4/SER_hh_num!L4)</f>
        <v>1640.2232359591512</v>
      </c>
      <c r="M4" s="101">
        <f>IF(SER_hh_emi!M4=0,0,1000000*SER_hh_emi!M4/SER_hh_num!M4)</f>
        <v>1411.9009625294007</v>
      </c>
      <c r="N4" s="101">
        <f>IF(SER_hh_emi!N4=0,0,1000000*SER_hh_emi!N4/SER_hh_num!N4)</f>
        <v>1242.9244960327037</v>
      </c>
      <c r="O4" s="101">
        <f>IF(SER_hh_emi!O4=0,0,1000000*SER_hh_emi!O4/SER_hh_num!O4)</f>
        <v>1051.1479726183741</v>
      </c>
      <c r="P4" s="101">
        <f>IF(SER_hh_emi!P4=0,0,1000000*SER_hh_emi!P4/SER_hh_num!P4)</f>
        <v>968.14450350068535</v>
      </c>
      <c r="Q4" s="101">
        <f>IF(SER_hh_emi!Q4=0,0,1000000*SER_hh_emi!Q4/SER_hh_num!Q4)</f>
        <v>1545.2260042014286</v>
      </c>
    </row>
    <row r="5" spans="1:17" ht="12" customHeight="1" x14ac:dyDescent="0.25">
      <c r="A5" s="88" t="s">
        <v>38</v>
      </c>
      <c r="B5" s="100">
        <f>IF(SER_hh_emi!B5=0,0,1000000*SER_hh_emi!B5/SER_hh_num!B5)</f>
        <v>11932.736287144571</v>
      </c>
      <c r="C5" s="100">
        <f>IF(SER_hh_emi!C5=0,0,1000000*SER_hh_emi!C5/SER_hh_num!C5)</f>
        <v>16473.14039524255</v>
      </c>
      <c r="D5" s="100">
        <f>IF(SER_hh_emi!D5=0,0,1000000*SER_hh_emi!D5/SER_hh_num!D5)</f>
        <v>14847.811349258467</v>
      </c>
      <c r="E5" s="100">
        <f>IF(SER_hh_emi!E5=0,0,1000000*SER_hh_emi!E5/SER_hh_num!E5)</f>
        <v>14466.218379485188</v>
      </c>
      <c r="F5" s="100">
        <f>IF(SER_hh_emi!F5=0,0,1000000*SER_hh_emi!F5/SER_hh_num!F5)</f>
        <v>10242.431009130585</v>
      </c>
      <c r="G5" s="100">
        <f>IF(SER_hh_emi!G5=0,0,1000000*SER_hh_emi!G5/SER_hh_num!G5)</f>
        <v>13902.191917835367</v>
      </c>
      <c r="H5" s="100">
        <f>IF(SER_hh_emi!H5=0,0,1000000*SER_hh_emi!H5/SER_hh_num!H5)</f>
        <v>16552.355577308077</v>
      </c>
      <c r="I5" s="100">
        <f>IF(SER_hh_emi!I5=0,0,1000000*SER_hh_emi!I5/SER_hh_num!I5)</f>
        <v>9004.7644611060932</v>
      </c>
      <c r="J5" s="100">
        <f>IF(SER_hh_emi!J5=0,0,1000000*SER_hh_emi!J5/SER_hh_num!J5)</f>
        <v>17447.358028867464</v>
      </c>
      <c r="K5" s="100">
        <f>IF(SER_hh_emi!K5=0,0,1000000*SER_hh_emi!K5/SER_hh_num!K5)</f>
        <v>14929.294401621421</v>
      </c>
      <c r="L5" s="100">
        <f>IF(SER_hh_emi!L5=0,0,1000000*SER_hh_emi!L5/SER_hh_num!L5)</f>
        <v>14010.275457344011</v>
      </c>
      <c r="M5" s="100">
        <f>IF(SER_hh_emi!M5=0,0,1000000*SER_hh_emi!M5/SER_hh_num!M5)</f>
        <v>16578.079847197419</v>
      </c>
      <c r="N5" s="100">
        <f>IF(SER_hh_emi!N5=0,0,1000000*SER_hh_emi!N5/SER_hh_num!N5)</f>
        <v>13368.544297997632</v>
      </c>
      <c r="O5" s="100">
        <f>IF(SER_hh_emi!O5=0,0,1000000*SER_hh_emi!O5/SER_hh_num!O5)</f>
        <v>15579.591302342531</v>
      </c>
      <c r="P5" s="100">
        <f>IF(SER_hh_emi!P5=0,0,1000000*SER_hh_emi!P5/SER_hh_num!P5)</f>
        <v>6696.9221232070213</v>
      </c>
      <c r="Q5" s="100">
        <f>IF(SER_hh_emi!Q5=0,0,1000000*SER_hh_emi!Q5/SER_hh_num!Q5)</f>
        <v>11796.284655610676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8214.5455610082045</v>
      </c>
      <c r="C7" s="100">
        <f>IF(SER_hh_emi!C7=0,0,1000000*SER_hh_emi!C7/SER_hh_num!C7)</f>
        <v>11161.682965661366</v>
      </c>
      <c r="D7" s="100">
        <f>IF(SER_hh_emi!D7=0,0,1000000*SER_hh_emi!D7/SER_hh_num!D7)</f>
        <v>9817.607570771288</v>
      </c>
      <c r="E7" s="100">
        <f>IF(SER_hh_emi!E7=0,0,1000000*SER_hh_emi!E7/SER_hh_num!E7)</f>
        <v>9591.7341612748878</v>
      </c>
      <c r="F7" s="100">
        <f>IF(SER_hh_emi!F7=0,0,1000000*SER_hh_emi!F7/SER_hh_num!F7)</f>
        <v>6861.5386942918558</v>
      </c>
      <c r="G7" s="100">
        <f>IF(SER_hh_emi!G7=0,0,1000000*SER_hh_emi!G7/SER_hh_num!G7)</f>
        <v>9327.976689406385</v>
      </c>
      <c r="H7" s="100">
        <f>IF(SER_hh_emi!H7=0,0,1000000*SER_hh_emi!H7/SER_hh_num!H7)</f>
        <v>12017.855216161921</v>
      </c>
      <c r="I7" s="100">
        <f>IF(SER_hh_emi!I7=0,0,1000000*SER_hh_emi!I7/SER_hh_num!I7)</f>
        <v>8163.4981185504448</v>
      </c>
      <c r="J7" s="100">
        <f>IF(SER_hh_emi!J7=0,0,1000000*SER_hh_emi!J7/SER_hh_num!J7)</f>
        <v>8922.7702837803445</v>
      </c>
      <c r="K7" s="100">
        <f>IF(SER_hh_emi!K7=0,0,1000000*SER_hh_emi!K7/SER_hh_num!K7)</f>
        <v>8210.1962651969388</v>
      </c>
      <c r="L7" s="100">
        <f>IF(SER_hh_emi!L7=0,0,1000000*SER_hh_emi!L7/SER_hh_num!L7)</f>
        <v>9235.4644095008007</v>
      </c>
      <c r="M7" s="100">
        <f>IF(SER_hh_emi!M7=0,0,1000000*SER_hh_emi!M7/SER_hh_num!M7)</f>
        <v>10133.043899488577</v>
      </c>
      <c r="N7" s="100">
        <f>IF(SER_hh_emi!N7=0,0,1000000*SER_hh_emi!N7/SER_hh_num!N7)</f>
        <v>8854.4460454531636</v>
      </c>
      <c r="O7" s="100">
        <f>IF(SER_hh_emi!O7=0,0,1000000*SER_hh_emi!O7/SER_hh_num!O7)</f>
        <v>7271.4792594596802</v>
      </c>
      <c r="P7" s="100">
        <f>IF(SER_hh_emi!P7=0,0,1000000*SER_hh_emi!P7/SER_hh_num!P7)</f>
        <v>6231.9168524295637</v>
      </c>
      <c r="Q7" s="100">
        <f>IF(SER_hh_emi!Q7=0,0,1000000*SER_hh_emi!Q7/SER_hh_num!Q7)</f>
        <v>7825.6449971375014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5770.9914164589563</v>
      </c>
      <c r="C9" s="100">
        <f>IF(SER_hh_emi!C9=0,0,1000000*SER_hh_emi!C9/SER_hh_num!C9)</f>
        <v>7883.7541122381299</v>
      </c>
      <c r="D9" s="100">
        <f>IF(SER_hh_emi!D9=0,0,1000000*SER_hh_emi!D9/SER_hh_num!D9)</f>
        <v>6915.8203820837734</v>
      </c>
      <c r="E9" s="100">
        <f>IF(SER_hh_emi!E9=0,0,1000000*SER_hh_emi!E9/SER_hh_num!E9)</f>
        <v>6704.3296632337569</v>
      </c>
      <c r="F9" s="100">
        <f>IF(SER_hh_emi!F9=0,0,1000000*SER_hh_emi!F9/SER_hh_num!F9)</f>
        <v>4801.3787733078361</v>
      </c>
      <c r="G9" s="100">
        <f>IF(SER_hh_emi!G9=0,0,1000000*SER_hh_emi!G9/SER_hh_num!G9)</f>
        <v>6303.641854221778</v>
      </c>
      <c r="H9" s="100">
        <f>IF(SER_hh_emi!H9=0,0,1000000*SER_hh_emi!H9/SER_hh_num!H9)</f>
        <v>8441.9063001063842</v>
      </c>
      <c r="I9" s="100">
        <f>IF(SER_hh_emi!I9=0,0,1000000*SER_hh_emi!I9/SER_hh_num!I9)</f>
        <v>6012.2392113581509</v>
      </c>
      <c r="J9" s="100">
        <f>IF(SER_hh_emi!J9=0,0,1000000*SER_hh_emi!J9/SER_hh_num!J9)</f>
        <v>7222.968091930481</v>
      </c>
      <c r="K9" s="100">
        <f>IF(SER_hh_emi!K9=0,0,1000000*SER_hh_emi!K9/SER_hh_num!K9)</f>
        <v>4491.114416295748</v>
      </c>
      <c r="L9" s="100">
        <f>IF(SER_hh_emi!L9=0,0,1000000*SER_hh_emi!L9/SER_hh_num!L9)</f>
        <v>6024.9427335236724</v>
      </c>
      <c r="M9" s="100">
        <f>IF(SER_hh_emi!M9=0,0,1000000*SER_hh_emi!M9/SER_hh_num!M9)</f>
        <v>4978.7056217590343</v>
      </c>
      <c r="N9" s="100">
        <f>IF(SER_hh_emi!N9=0,0,1000000*SER_hh_emi!N9/SER_hh_num!N9)</f>
        <v>4278.1943424333231</v>
      </c>
      <c r="O9" s="100">
        <f>IF(SER_hh_emi!O9=0,0,1000000*SER_hh_emi!O9/SER_hh_num!O9)</f>
        <v>3787.9831732315738</v>
      </c>
      <c r="P9" s="100">
        <f>IF(SER_hh_emi!P9=0,0,1000000*SER_hh_emi!P9/SER_hh_num!P9)</f>
        <v>3823.429200213895</v>
      </c>
      <c r="Q9" s="100">
        <f>IF(SER_hh_emi!Q9=0,0,1000000*SER_hh_emi!Q9/SER_hh_num!Q9)</f>
        <v>5233.6569611501636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497.29084326876699</v>
      </c>
      <c r="C19" s="101">
        <f>IF(SER_hh_emi!C19=0,0,1000000*SER_hh_emi!C19/SER_hh_num!C19)</f>
        <v>524.00952177939371</v>
      </c>
      <c r="D19" s="101">
        <f>IF(SER_hh_emi!D19=0,0,1000000*SER_hh_emi!D19/SER_hh_num!D19)</f>
        <v>499.70740031886373</v>
      </c>
      <c r="E19" s="101">
        <f>IF(SER_hh_emi!E19=0,0,1000000*SER_hh_emi!E19/SER_hh_num!E19)</f>
        <v>471.74893546291861</v>
      </c>
      <c r="F19" s="101">
        <f>IF(SER_hh_emi!F19=0,0,1000000*SER_hh_emi!F19/SER_hh_num!F19)</f>
        <v>400.19234302211959</v>
      </c>
      <c r="G19" s="101">
        <f>IF(SER_hh_emi!G19=0,0,1000000*SER_hh_emi!G19/SER_hh_num!G19)</f>
        <v>346.13049801321415</v>
      </c>
      <c r="H19" s="101">
        <f>IF(SER_hh_emi!H19=0,0,1000000*SER_hh_emi!H19/SER_hh_num!H19)</f>
        <v>373.7734792416407</v>
      </c>
      <c r="I19" s="101">
        <f>IF(SER_hh_emi!I19=0,0,1000000*SER_hh_emi!I19/SER_hh_num!I19)</f>
        <v>400.55236027404362</v>
      </c>
      <c r="J19" s="101">
        <f>IF(SER_hh_emi!J19=0,0,1000000*SER_hh_emi!J19/SER_hh_num!J19)</f>
        <v>389.3500837440173</v>
      </c>
      <c r="K19" s="101">
        <f>IF(SER_hh_emi!K19=0,0,1000000*SER_hh_emi!K19/SER_hh_num!K19)</f>
        <v>369.38927740561962</v>
      </c>
      <c r="L19" s="101">
        <f>IF(SER_hh_emi!L19=0,0,1000000*SER_hh_emi!L19/SER_hh_num!L19)</f>
        <v>361.25270795052512</v>
      </c>
      <c r="M19" s="101">
        <f>IF(SER_hh_emi!M19=0,0,1000000*SER_hh_emi!M19/SER_hh_num!M19)</f>
        <v>354.27401408373333</v>
      </c>
      <c r="N19" s="101">
        <f>IF(SER_hh_emi!N19=0,0,1000000*SER_hh_emi!N19/SER_hh_num!N19)</f>
        <v>338.6955477051718</v>
      </c>
      <c r="O19" s="101">
        <f>IF(SER_hh_emi!O19=0,0,1000000*SER_hh_emi!O19/SER_hh_num!O19)</f>
        <v>296.54353192861527</v>
      </c>
      <c r="P19" s="101">
        <f>IF(SER_hh_emi!P19=0,0,1000000*SER_hh_emi!P19/SER_hh_num!P19)</f>
        <v>276.90915911425526</v>
      </c>
      <c r="Q19" s="101">
        <f>IF(SER_hh_emi!Q19=0,0,1000000*SER_hh_emi!Q19/SER_hh_num!Q19)</f>
        <v>268.91337378577896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3382.2023951436827</v>
      </c>
      <c r="C22" s="100">
        <f>IF(SER_hh_emi!C22=0,0,1000000*SER_hh_emi!C22/SER_hh_num!C22)</f>
        <v>3366.3839656385794</v>
      </c>
      <c r="D22" s="100">
        <f>IF(SER_hh_emi!D22=0,0,1000000*SER_hh_emi!D22/SER_hh_num!D22)</f>
        <v>3182.3375216535251</v>
      </c>
      <c r="E22" s="100">
        <f>IF(SER_hh_emi!E22=0,0,1000000*SER_hh_emi!E22/SER_hh_num!E22)</f>
        <v>3120.0898405112425</v>
      </c>
      <c r="F22" s="100">
        <f>IF(SER_hh_emi!F22=0,0,1000000*SER_hh_emi!F22/SER_hh_num!F22)</f>
        <v>3069.5847993278412</v>
      </c>
      <c r="G22" s="100">
        <f>IF(SER_hh_emi!G22=0,0,1000000*SER_hh_emi!G22/SER_hh_num!G22)</f>
        <v>3209.0503480900034</v>
      </c>
      <c r="H22" s="100">
        <f>IF(SER_hh_emi!H22=0,0,1000000*SER_hh_emi!H22/SER_hh_num!H22)</f>
        <v>3331.7704988122205</v>
      </c>
      <c r="I22" s="100">
        <f>IF(SER_hh_emi!I22=0,0,1000000*SER_hh_emi!I22/SER_hh_num!I22)</f>
        <v>3327.5644747461743</v>
      </c>
      <c r="J22" s="100">
        <f>IF(SER_hh_emi!J22=0,0,1000000*SER_hh_emi!J22/SER_hh_num!J22)</f>
        <v>3348.2770963423636</v>
      </c>
      <c r="K22" s="100">
        <f>IF(SER_hh_emi!K22=0,0,1000000*SER_hh_emi!K22/SER_hh_num!K22)</f>
        <v>3250.5564887847636</v>
      </c>
      <c r="L22" s="100">
        <f>IF(SER_hh_emi!L22=0,0,1000000*SER_hh_emi!L22/SER_hh_num!L22)</f>
        <v>3148.207074999762</v>
      </c>
      <c r="M22" s="100">
        <f>IF(SER_hh_emi!M22=0,0,1000000*SER_hh_emi!M22/SER_hh_num!M22)</f>
        <v>3134.2073523057074</v>
      </c>
      <c r="N22" s="100">
        <f>IF(SER_hh_emi!N22=0,0,1000000*SER_hh_emi!N22/SER_hh_num!N22)</f>
        <v>3125.8367191862376</v>
      </c>
      <c r="O22" s="100">
        <f>IF(SER_hh_emi!O22=0,0,1000000*SER_hh_emi!O22/SER_hh_num!O22)</f>
        <v>3018.7223804995529</v>
      </c>
      <c r="P22" s="100">
        <f>IF(SER_hh_emi!P22=0,0,1000000*SER_hh_emi!P22/SER_hh_num!P22)</f>
        <v>3004.6262367896738</v>
      </c>
      <c r="Q22" s="100">
        <f>IF(SER_hh_emi!Q22=0,0,1000000*SER_hh_emi!Q22/SER_hh_num!Q22)</f>
        <v>3027.7926794114428</v>
      </c>
    </row>
    <row r="23" spans="1:17" ht="12" customHeight="1" x14ac:dyDescent="0.25">
      <c r="A23" s="88" t="s">
        <v>98</v>
      </c>
      <c r="B23" s="100">
        <f>IF(SER_hh_emi!B23=0,0,1000000*SER_hh_emi!B23/SER_hh_num!B23)</f>
        <v>2369.3025147879216</v>
      </c>
      <c r="C23" s="100">
        <f>IF(SER_hh_emi!C23=0,0,1000000*SER_hh_emi!C23/SER_hh_num!C23)</f>
        <v>2370.9427879545419</v>
      </c>
      <c r="D23" s="100">
        <f>IF(SER_hh_emi!D23=0,0,1000000*SER_hh_emi!D23/SER_hh_num!D23)</f>
        <v>2235.3128419729428</v>
      </c>
      <c r="E23" s="100">
        <f>IF(SER_hh_emi!E23=0,0,1000000*SER_hh_emi!E23/SER_hh_num!E23)</f>
        <v>2183.874975708392</v>
      </c>
      <c r="F23" s="100">
        <f>IF(SER_hh_emi!F23=0,0,1000000*SER_hh_emi!F23/SER_hh_num!F23)</f>
        <v>2135.2431674118334</v>
      </c>
      <c r="G23" s="100">
        <f>IF(SER_hh_emi!G23=0,0,1000000*SER_hh_emi!G23/SER_hh_num!G23)</f>
        <v>2231.1944273881254</v>
      </c>
      <c r="H23" s="100">
        <f>IF(SER_hh_emi!H23=0,0,1000000*SER_hh_emi!H23/SER_hh_num!H23)</f>
        <v>2285.3776023676323</v>
      </c>
      <c r="I23" s="100">
        <f>IF(SER_hh_emi!I23=0,0,1000000*SER_hh_emi!I23/SER_hh_num!I23)</f>
        <v>2320.2855671976677</v>
      </c>
      <c r="J23" s="100">
        <f>IF(SER_hh_emi!J23=0,0,1000000*SER_hh_emi!J23/SER_hh_num!J23)</f>
        <v>2354.9029783524443</v>
      </c>
      <c r="K23" s="100">
        <f>IF(SER_hh_emi!K23=0,0,1000000*SER_hh_emi!K23/SER_hh_num!K23)</f>
        <v>2255.7294512755725</v>
      </c>
      <c r="L23" s="100">
        <f>IF(SER_hh_emi!L23=0,0,1000000*SER_hh_emi!L23/SER_hh_num!L23)</f>
        <v>2179.8923315961392</v>
      </c>
      <c r="M23" s="100">
        <f>IF(SER_hh_emi!M23=0,0,1000000*SER_hh_emi!M23/SER_hh_num!M23)</f>
        <v>2155.5314045806258</v>
      </c>
      <c r="N23" s="100">
        <f>IF(SER_hh_emi!N23=0,0,1000000*SER_hh_emi!N23/SER_hh_num!N23)</f>
        <v>2171.4673004068673</v>
      </c>
      <c r="O23" s="100">
        <f>IF(SER_hh_emi!O23=0,0,1000000*SER_hh_emi!O23/SER_hh_num!O23)</f>
        <v>2119.1455159293355</v>
      </c>
      <c r="P23" s="100">
        <f>IF(SER_hh_emi!P23=0,0,1000000*SER_hh_emi!P23/SER_hh_num!P23)</f>
        <v>2119.2048382931875</v>
      </c>
      <c r="Q23" s="100">
        <f>IF(SER_hh_emi!Q23=0,0,1000000*SER_hh_emi!Q23/SER_hh_num!Q23)</f>
        <v>2026.4661942812734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95.617880189808318</v>
      </c>
      <c r="C29" s="101">
        <f>IF(SER_hh_emi!C29=0,0,1000000*SER_hh_emi!C29/SER_hh_num!C29)</f>
        <v>185.57934648230417</v>
      </c>
      <c r="D29" s="101">
        <f>IF(SER_hh_emi!D29=0,0,1000000*SER_hh_emi!D29/SER_hh_num!D29)</f>
        <v>116.03945493531742</v>
      </c>
      <c r="E29" s="101">
        <f>IF(SER_hh_emi!E29=0,0,1000000*SER_hh_emi!E29/SER_hh_num!E29)</f>
        <v>143.83543365358182</v>
      </c>
      <c r="F29" s="101">
        <f>IF(SER_hh_emi!F29=0,0,1000000*SER_hh_emi!F29/SER_hh_num!F29)</f>
        <v>206.18453817471388</v>
      </c>
      <c r="G29" s="101">
        <f>IF(SER_hh_emi!G29=0,0,1000000*SER_hh_emi!G29/SER_hh_num!G29)</f>
        <v>166.13523455210247</v>
      </c>
      <c r="H29" s="101">
        <f>IF(SER_hh_emi!H29=0,0,1000000*SER_hh_emi!H29/SER_hh_num!H29)</f>
        <v>225.12619228784962</v>
      </c>
      <c r="I29" s="101">
        <f>IF(SER_hh_emi!I29=0,0,1000000*SER_hh_emi!I29/SER_hh_num!I29)</f>
        <v>265.28722212957831</v>
      </c>
      <c r="J29" s="101">
        <f>IF(SER_hh_emi!J29=0,0,1000000*SER_hh_emi!J29/SER_hh_num!J29)</f>
        <v>265.07960984876439</v>
      </c>
      <c r="K29" s="101">
        <f>IF(SER_hh_emi!K29=0,0,1000000*SER_hh_emi!K29/SER_hh_num!K29)</f>
        <v>260.39048335740819</v>
      </c>
      <c r="L29" s="101">
        <f>IF(SER_hh_emi!L29=0,0,1000000*SER_hh_emi!L29/SER_hh_num!L29)</f>
        <v>358.38346803500053</v>
      </c>
      <c r="M29" s="101">
        <f>IF(SER_hh_emi!M29=0,0,1000000*SER_hh_emi!M29/SER_hh_num!M29)</f>
        <v>370.66828976296813</v>
      </c>
      <c r="N29" s="101">
        <f>IF(SER_hh_emi!N29=0,0,1000000*SER_hh_emi!N29/SER_hh_num!N29)</f>
        <v>470.77685497146024</v>
      </c>
      <c r="O29" s="101">
        <f>IF(SER_hh_emi!O29=0,0,1000000*SER_hh_emi!O29/SER_hh_num!O29)</f>
        <v>412.82953516379359</v>
      </c>
      <c r="P29" s="101">
        <f>IF(SER_hh_emi!P29=0,0,1000000*SER_hh_emi!P29/SER_hh_num!P29)</f>
        <v>358.26295273358465</v>
      </c>
      <c r="Q29" s="101">
        <f>IF(SER_hh_emi!Q29=0,0,1000000*SER_hh_emi!Q29/SER_hh_num!Q29)</f>
        <v>350.5221928094229</v>
      </c>
    </row>
    <row r="30" spans="1:17" ht="12" customHeight="1" x14ac:dyDescent="0.25">
      <c r="A30" s="88" t="s">
        <v>66</v>
      </c>
      <c r="B30" s="100">
        <f>IF(SER_hh_emi!B30=0,0,1000000*SER_hh_emi!B30/SER_hh_num!B30)</f>
        <v>3290.432149849069</v>
      </c>
      <c r="C30" s="100">
        <f>IF(SER_hh_emi!C30=0,0,1000000*SER_hh_emi!C30/SER_hh_num!C30)</f>
        <v>3243.5077905915864</v>
      </c>
      <c r="D30" s="100">
        <f>IF(SER_hh_emi!D30=0,0,1000000*SER_hh_emi!D30/SER_hh_num!D30)</f>
        <v>3069.8787361336595</v>
      </c>
      <c r="E30" s="100">
        <f>IF(SER_hh_emi!E30=0,0,1000000*SER_hh_emi!E30/SER_hh_num!E30)</f>
        <v>3227.4341333008542</v>
      </c>
      <c r="F30" s="100">
        <f>IF(SER_hh_emi!F30=0,0,1000000*SER_hh_emi!F30/SER_hh_num!F30)</f>
        <v>3191.1559908455069</v>
      </c>
      <c r="G30" s="100">
        <f>IF(SER_hh_emi!G30=0,0,1000000*SER_hh_emi!G30/SER_hh_num!G30)</f>
        <v>0</v>
      </c>
      <c r="H30" s="100">
        <f>IF(SER_hh_emi!H30=0,0,1000000*SER_hh_emi!H30/SER_hh_num!H30)</f>
        <v>0</v>
      </c>
      <c r="I30" s="100">
        <f>IF(SER_hh_emi!I30=0,0,1000000*SER_hh_emi!I30/SER_hh_num!I30)</f>
        <v>0</v>
      </c>
      <c r="J30" s="100">
        <f>IF(SER_hh_emi!J30=0,0,1000000*SER_hh_emi!J30/SER_hh_num!J30)</f>
        <v>0</v>
      </c>
      <c r="K30" s="100">
        <f>IF(SER_hh_emi!K30=0,0,1000000*SER_hh_emi!K30/SER_hh_num!K30)</f>
        <v>0</v>
      </c>
      <c r="L30" s="100">
        <f>IF(SER_hh_emi!L30=0,0,1000000*SER_hh_emi!L30/SER_hh_num!L30)</f>
        <v>3236.0055393328944</v>
      </c>
      <c r="M30" s="100">
        <f>IF(SER_hh_emi!M30=0,0,1000000*SER_hh_emi!M30/SER_hh_num!M30)</f>
        <v>3255.4193054125471</v>
      </c>
      <c r="N30" s="100">
        <f>IF(SER_hh_emi!N30=0,0,1000000*SER_hh_emi!N30/SER_hh_num!N30)</f>
        <v>3285.4596225794899</v>
      </c>
      <c r="O30" s="100">
        <f>IF(SER_hh_emi!O30=0,0,1000000*SER_hh_emi!O30/SER_hh_num!O30)</f>
        <v>3213.2942284248516</v>
      </c>
      <c r="P30" s="100">
        <f>IF(SER_hh_emi!P30=0,0,1000000*SER_hh_emi!P30/SER_hh_num!P30)</f>
        <v>3089.8028852930752</v>
      </c>
      <c r="Q30" s="100">
        <f>IF(SER_hh_emi!Q30=0,0,1000000*SER_hh_emi!Q30/SER_hh_num!Q30)</f>
        <v>3105.8706989157154</v>
      </c>
    </row>
    <row r="31" spans="1:17" ht="12" customHeight="1" x14ac:dyDescent="0.25">
      <c r="A31" s="88" t="s">
        <v>98</v>
      </c>
      <c r="B31" s="100">
        <f>IF(SER_hh_emi!B31=0,0,1000000*SER_hh_emi!B31/SER_hh_num!B31)</f>
        <v>2716.4502681513754</v>
      </c>
      <c r="C31" s="100">
        <f>IF(SER_hh_emi!C31=0,0,1000000*SER_hh_emi!C31/SER_hh_num!C31)</f>
        <v>2677.7113783998675</v>
      </c>
      <c r="D31" s="100">
        <f>IF(SER_hh_emi!D31=0,0,1000000*SER_hh_emi!D31/SER_hh_num!D31)</f>
        <v>2675.683134431491</v>
      </c>
      <c r="E31" s="100">
        <f>IF(SER_hh_emi!E31=0,0,1000000*SER_hh_emi!E31/SER_hh_num!E31)</f>
        <v>2664.4416045011467</v>
      </c>
      <c r="F31" s="100">
        <f>IF(SER_hh_emi!F31=0,0,1000000*SER_hh_emi!F31/SER_hh_num!F31)</f>
        <v>2634.4918090600277</v>
      </c>
      <c r="G31" s="100">
        <f>IF(SER_hh_emi!G31=0,0,1000000*SER_hh_emi!G31/SER_hh_num!G31)</f>
        <v>2645.0075660116127</v>
      </c>
      <c r="H31" s="100">
        <f>IF(SER_hh_emi!H31=0,0,1000000*SER_hh_emi!H31/SER_hh_num!H31)</f>
        <v>2616.1538786242158</v>
      </c>
      <c r="I31" s="100">
        <f>IF(SER_hh_emi!I31=0,0,1000000*SER_hh_emi!I31/SER_hh_num!I31)</f>
        <v>2622.4472506083389</v>
      </c>
      <c r="J31" s="100">
        <f>IF(SER_hh_emi!J31=0,0,1000000*SER_hh_emi!J31/SER_hh_num!J31)</f>
        <v>2692.6118163950732</v>
      </c>
      <c r="K31" s="100">
        <f>IF(SER_hh_emi!K31=0,0,1000000*SER_hh_emi!K31/SER_hh_num!K31)</f>
        <v>2672.7122247742345</v>
      </c>
      <c r="L31" s="100">
        <f>IF(SER_hh_emi!L31=0,0,1000000*SER_hh_emi!L31/SER_hh_num!L31)</f>
        <v>2636.1602530903015</v>
      </c>
      <c r="M31" s="100">
        <f>IF(SER_hh_emi!M31=0,0,1000000*SER_hh_emi!M31/SER_hh_num!M31)</f>
        <v>2643.1532265326687</v>
      </c>
      <c r="N31" s="100">
        <f>IF(SER_hh_emi!N31=0,0,1000000*SER_hh_emi!N31/SER_hh_num!N31)</f>
        <v>2708.2820875325469</v>
      </c>
      <c r="O31" s="100">
        <f>IF(SER_hh_emi!O31=0,0,1000000*SER_hh_emi!O31/SER_hh_num!O31)</f>
        <v>2637.4651491672935</v>
      </c>
      <c r="P31" s="100">
        <f>IF(SER_hh_emi!P31=0,0,1000000*SER_hh_emi!P31/SER_hh_num!P31)</f>
        <v>2581.1253965786109</v>
      </c>
      <c r="Q31" s="100">
        <f>IF(SER_hh_emi!Q31=0,0,1000000*SER_hh_emi!Q31/SER_hh_num!Q31)</f>
        <v>2450.0458242290938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106.96876716973598</v>
      </c>
      <c r="C3" s="106">
        <f>IF(SER_hh_fech!C3=0,0,SER_hh_fech!C3/SER_summary!C$26)</f>
        <v>130.79247252404684</v>
      </c>
      <c r="D3" s="106">
        <f>IF(SER_hh_fech!D3=0,0,SER_hh_fech!D3/SER_summary!D$26)</f>
        <v>117.2726349401828</v>
      </c>
      <c r="E3" s="106">
        <f>IF(SER_hh_fech!E3=0,0,SER_hh_fech!E3/SER_summary!E$26)</f>
        <v>113.9425851011235</v>
      </c>
      <c r="F3" s="106">
        <f>IF(SER_hh_fech!F3=0,0,SER_hh_fech!F3/SER_summary!F$26)</f>
        <v>94.146159838470609</v>
      </c>
      <c r="G3" s="106">
        <f>IF(SER_hh_fech!G3=0,0,SER_hh_fech!G3/SER_summary!G$26)</f>
        <v>112.0854489095457</v>
      </c>
      <c r="H3" s="106">
        <f>IF(SER_hh_fech!H3=0,0,SER_hh_fech!H3/SER_summary!H$26)</f>
        <v>126.72471210165128</v>
      </c>
      <c r="I3" s="106">
        <f>IF(SER_hh_fech!I3=0,0,SER_hh_fech!I3/SER_summary!I$26)</f>
        <v>108.95092796691196</v>
      </c>
      <c r="J3" s="106">
        <f>IF(SER_hh_fech!J3=0,0,SER_hh_fech!J3/SER_summary!J$26)</f>
        <v>113.91212338398122</v>
      </c>
      <c r="K3" s="106">
        <f>IF(SER_hh_fech!K3=0,0,SER_hh_fech!K3/SER_summary!K$26)</f>
        <v>108.63217118615535</v>
      </c>
      <c r="L3" s="106">
        <f>IF(SER_hh_fech!L3=0,0,SER_hh_fech!L3/SER_summary!L$26)</f>
        <v>114.82823432196409</v>
      </c>
      <c r="M3" s="106">
        <f>IF(SER_hh_fech!M3=0,0,SER_hh_fech!M3/SER_summary!M$26)</f>
        <v>120.46844123973436</v>
      </c>
      <c r="N3" s="106">
        <f>IF(SER_hh_fech!N3=0,0,SER_hh_fech!N3/SER_summary!N$26)</f>
        <v>113.17303824058122</v>
      </c>
      <c r="O3" s="106">
        <f>IF(SER_hh_fech!O3=0,0,SER_hh_fech!O3/SER_summary!O$26)</f>
        <v>100.47605863316423</v>
      </c>
      <c r="P3" s="106">
        <f>IF(SER_hh_fech!P3=0,0,SER_hh_fech!P3/SER_summary!P$26)</f>
        <v>92.011635090526909</v>
      </c>
      <c r="Q3" s="106">
        <f>IF(SER_hh_fech!Q3=0,0,SER_hh_fech!Q3/SER_summary!Q$26)</f>
        <v>101.85626066986052</v>
      </c>
    </row>
    <row r="4" spans="1:17" ht="12.95" customHeight="1" x14ac:dyDescent="0.25">
      <c r="A4" s="90" t="s">
        <v>44</v>
      </c>
      <c r="B4" s="101">
        <f>IF(SER_hh_fech!B4=0,0,SER_hh_fech!B4/SER_summary!B$26)</f>
        <v>60.523284708794407</v>
      </c>
      <c r="C4" s="101">
        <f>IF(SER_hh_fech!C4=0,0,SER_hh_fech!C4/SER_summary!C$26)</f>
        <v>84.10943848935004</v>
      </c>
      <c r="D4" s="101">
        <f>IF(SER_hh_fech!D4=0,0,SER_hh_fech!D4/SER_summary!D$26)</f>
        <v>71.951692093982345</v>
      </c>
      <c r="E4" s="101">
        <f>IF(SER_hh_fech!E4=0,0,SER_hh_fech!E4/SER_summary!E$26)</f>
        <v>68.919162110116091</v>
      </c>
      <c r="F4" s="101">
        <f>IF(SER_hh_fech!F4=0,0,SER_hh_fech!F4/SER_summary!F$26)</f>
        <v>48.396544076492518</v>
      </c>
      <c r="G4" s="101">
        <f>IF(SER_hh_fech!G4=0,0,SER_hh_fech!G4/SER_summary!G$26)</f>
        <v>65.536855862670762</v>
      </c>
      <c r="H4" s="101">
        <f>IF(SER_hh_fech!H4=0,0,SER_hh_fech!H4/SER_summary!H$26)</f>
        <v>79.44828114613442</v>
      </c>
      <c r="I4" s="101">
        <f>IF(SER_hh_fech!I4=0,0,SER_hh_fech!I4/SER_summary!I$26)</f>
        <v>60.715265980169107</v>
      </c>
      <c r="J4" s="101">
        <f>IF(SER_hh_fech!J4=0,0,SER_hh_fech!J4/SER_summary!J$26)</f>
        <v>64.539404197398156</v>
      </c>
      <c r="K4" s="101">
        <f>IF(SER_hh_fech!K4=0,0,SER_hh_fech!K4/SER_summary!K$26)</f>
        <v>59.284460023011668</v>
      </c>
      <c r="L4" s="101">
        <f>IF(SER_hh_fech!L4=0,0,SER_hh_fech!L4/SER_summary!L$26)</f>
        <v>65.473373860167158</v>
      </c>
      <c r="M4" s="101">
        <f>IF(SER_hh_fech!M4=0,0,SER_hh_fech!M4/SER_summary!M$26)</f>
        <v>70.81418015025794</v>
      </c>
      <c r="N4" s="101">
        <f>IF(SER_hh_fech!N4=0,0,SER_hh_fech!N4/SER_summary!N$26)</f>
        <v>63.544871701533921</v>
      </c>
      <c r="O4" s="101">
        <f>IF(SER_hh_fech!O4=0,0,SER_hh_fech!O4/SER_summary!O$26)</f>
        <v>51.80605341328647</v>
      </c>
      <c r="P4" s="101">
        <f>IF(SER_hh_fech!P4=0,0,SER_hh_fech!P4/SER_summary!P$26)</f>
        <v>43.507156144782549</v>
      </c>
      <c r="Q4" s="101">
        <f>IF(SER_hh_fech!Q4=0,0,SER_hh_fech!Q4/SER_summary!Q$26)</f>
        <v>53.760238138686383</v>
      </c>
    </row>
    <row r="5" spans="1:17" ht="12" customHeight="1" x14ac:dyDescent="0.25">
      <c r="A5" s="88" t="s">
        <v>38</v>
      </c>
      <c r="B5" s="100">
        <f>IF(SER_hh_fech!B5=0,0,SER_hh_fech!B5/SER_summary!B$26)</f>
        <v>77.849481776185357</v>
      </c>
      <c r="C5" s="100">
        <f>IF(SER_hh_fech!C5=0,0,SER_hh_fech!C5/SER_summary!C$26)</f>
        <v>107.47119622324735</v>
      </c>
      <c r="D5" s="100">
        <f>IF(SER_hh_fech!D5=0,0,SER_hh_fech!D5/SER_summary!D$26)</f>
        <v>94.735845858808247</v>
      </c>
      <c r="E5" s="100">
        <f>IF(SER_hh_fech!E5=0,0,SER_hh_fech!E5/SER_summary!E$26)</f>
        <v>92.241916519319958</v>
      </c>
      <c r="F5" s="100">
        <f>IF(SER_hh_fech!F5=0,0,SER_hh_fech!F5/SER_summary!F$26)</f>
        <v>65.574118629183289</v>
      </c>
      <c r="G5" s="100">
        <f>IF(SER_hh_fech!G5=0,0,SER_hh_fech!G5/SER_summary!G$26)</f>
        <v>89.108321806114574</v>
      </c>
      <c r="H5" s="100">
        <f>IF(SER_hh_fech!H5=0,0,SER_hh_fech!H5/SER_summary!H$26)</f>
        <v>106.328592186164</v>
      </c>
      <c r="I5" s="100">
        <f>IF(SER_hh_fech!I5=0,0,SER_hh_fech!I5/SER_summary!I$26)</f>
        <v>57.284482106115554</v>
      </c>
      <c r="J5" s="100">
        <f>IF(SER_hh_fech!J5=0,0,SER_hh_fech!J5/SER_summary!J$26)</f>
        <v>111.53266455496107</v>
      </c>
      <c r="K5" s="100">
        <f>IF(SER_hh_fech!K5=0,0,SER_hh_fech!K5/SER_summary!K$26)</f>
        <v>94.532674469695451</v>
      </c>
      <c r="L5" s="100">
        <f>IF(SER_hh_fech!L5=0,0,SER_hh_fech!L5/SER_summary!L$26)</f>
        <v>88.996252374170382</v>
      </c>
      <c r="M5" s="100">
        <f>IF(SER_hh_fech!M5=0,0,SER_hh_fech!M5/SER_summary!M$26)</f>
        <v>105.54043026057765</v>
      </c>
      <c r="N5" s="100">
        <f>IF(SER_hh_fech!N5=0,0,SER_hh_fech!N5/SER_summary!N$26)</f>
        <v>84.727848444440809</v>
      </c>
      <c r="O5" s="100">
        <f>IF(SER_hh_fech!O5=0,0,SER_hh_fech!O5/SER_summary!O$26)</f>
        <v>98.626657811344344</v>
      </c>
      <c r="P5" s="100">
        <f>IF(SER_hh_fech!P5=0,0,SER_hh_fech!P5/SER_summary!P$26)</f>
        <v>42.333860759412005</v>
      </c>
      <c r="Q5" s="100">
        <f>IF(SER_hh_fech!Q5=0,0,SER_hh_fech!Q5/SER_summary!Q$26)</f>
        <v>75.694664990095902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67.828411608110713</v>
      </c>
      <c r="C7" s="100">
        <f>IF(SER_hh_fech!C7=0,0,SER_hh_fech!C7/SER_summary!C$26)</f>
        <v>92.660425280988761</v>
      </c>
      <c r="D7" s="100">
        <f>IF(SER_hh_fech!D7=0,0,SER_hh_fech!D7/SER_summary!D$26)</f>
        <v>81.283973174156742</v>
      </c>
      <c r="E7" s="100">
        <f>IF(SER_hh_fech!E7=0,0,SER_hh_fech!E7/SER_summary!E$26)</f>
        <v>79.134340576137788</v>
      </c>
      <c r="F7" s="100">
        <f>IF(SER_hh_fech!F7=0,0,SER_hh_fech!F7/SER_summary!F$26)</f>
        <v>56.259569380995252</v>
      </c>
      <c r="G7" s="100">
        <f>IF(SER_hh_fech!G7=0,0,SER_hh_fech!G7/SER_summary!G$26)</f>
        <v>76.446132585582177</v>
      </c>
      <c r="H7" s="100">
        <f>IF(SER_hh_fech!H7=0,0,SER_hh_fech!H7/SER_summary!H$26)</f>
        <v>97.166606977960285</v>
      </c>
      <c r="I7" s="100">
        <f>IF(SER_hh_fech!I7=0,0,SER_hh_fech!I7/SER_summary!I$26)</f>
        <v>67.09627934176406</v>
      </c>
      <c r="J7" s="100">
        <f>IF(SER_hh_fech!J7=0,0,SER_hh_fech!J7/SER_summary!J$26)</f>
        <v>73.440646105344044</v>
      </c>
      <c r="K7" s="100">
        <f>IF(SER_hh_fech!K7=0,0,SER_hh_fech!K7/SER_summary!K$26)</f>
        <v>67.894513620131164</v>
      </c>
      <c r="L7" s="100">
        <f>IF(SER_hh_fech!L7=0,0,SER_hh_fech!L7/SER_summary!L$26)</f>
        <v>76.353187257864519</v>
      </c>
      <c r="M7" s="100">
        <f>IF(SER_hh_fech!M7=0,0,SER_hh_fech!M7/SER_summary!M$26)</f>
        <v>83.413291618846912</v>
      </c>
      <c r="N7" s="100">
        <f>IF(SER_hh_fech!N7=0,0,SER_hh_fech!N7/SER_summary!N$26)</f>
        <v>72.316701539593879</v>
      </c>
      <c r="O7" s="100">
        <f>IF(SER_hh_fech!O7=0,0,SER_hh_fech!O7/SER_summary!O$26)</f>
        <v>60.052521319298855</v>
      </c>
      <c r="P7" s="100">
        <f>IF(SER_hh_fech!P7=0,0,SER_hh_fech!P7/SER_summary!P$26)</f>
        <v>51.706184965310754</v>
      </c>
      <c r="Q7" s="100">
        <f>IF(SER_hh_fech!Q7=0,0,SER_hh_fech!Q7/SER_summary!Q$26)</f>
        <v>63.503161135562706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63.488400617839218</v>
      </c>
      <c r="C9" s="100">
        <f>IF(SER_hh_fech!C9=0,0,SER_hh_fech!C9/SER_summary!C$26)</f>
        <v>86.731534207935454</v>
      </c>
      <c r="D9" s="100">
        <f>IF(SER_hh_fech!D9=0,0,SER_hh_fech!D9/SER_summary!D$26)</f>
        <v>76.083006078731216</v>
      </c>
      <c r="E9" s="100">
        <f>IF(SER_hh_fech!E9=0,0,SER_hh_fech!E9/SER_summary!E$26)</f>
        <v>73.756333499213937</v>
      </c>
      <c r="F9" s="100">
        <f>IF(SER_hh_fech!F9=0,0,SER_hh_fech!F9/SER_summary!F$26)</f>
        <v>52.821402265193498</v>
      </c>
      <c r="G9" s="100">
        <f>IF(SER_hh_fech!G9=0,0,SER_hh_fech!G9/SER_summary!G$26)</f>
        <v>69.348247209450236</v>
      </c>
      <c r="H9" s="100">
        <f>IF(SER_hh_fech!H9=0,0,SER_hh_fech!H9/SER_summary!H$26)</f>
        <v>92.871933170934895</v>
      </c>
      <c r="I9" s="100">
        <f>IF(SER_hh_fech!I9=0,0,SER_hh_fech!I9/SER_summary!I$26)</f>
        <v>66.142439680702452</v>
      </c>
      <c r="J9" s="100">
        <f>IF(SER_hh_fech!J9=0,0,SER_hh_fech!J9/SER_summary!J$26)</f>
        <v>79.462029793094118</v>
      </c>
      <c r="K9" s="100">
        <f>IF(SER_hh_fech!K9=0,0,SER_hh_fech!K9/SER_summary!K$26)</f>
        <v>49.482939914888924</v>
      </c>
      <c r="L9" s="100">
        <f>IF(SER_hh_fech!L9=0,0,SER_hh_fech!L9/SER_summary!L$26)</f>
        <v>67.171206493151033</v>
      </c>
      <c r="M9" s="100">
        <f>IF(SER_hh_fech!M9=0,0,SER_hh_fech!M9/SER_summary!M$26)</f>
        <v>55.659589799448405</v>
      </c>
      <c r="N9" s="100">
        <f>IF(SER_hh_fech!N9=0,0,SER_hh_fech!N9/SER_summary!N$26)</f>
        <v>47.07945791750722</v>
      </c>
      <c r="O9" s="100">
        <f>IF(SER_hh_fech!O9=0,0,SER_hh_fech!O9/SER_summary!O$26)</f>
        <v>41.825894770114537</v>
      </c>
      <c r="P9" s="100">
        <f>IF(SER_hh_fech!P9=0,0,SER_hh_fech!P9/SER_summary!P$26)</f>
        <v>42.34053457724324</v>
      </c>
      <c r="Q9" s="100">
        <f>IF(SER_hh_fech!Q9=0,0,SER_hh_fech!Q9/SER_summary!Q$26)</f>
        <v>60.016173857401839</v>
      </c>
    </row>
    <row r="10" spans="1:17" ht="12" customHeight="1" x14ac:dyDescent="0.25">
      <c r="A10" s="88" t="s">
        <v>34</v>
      </c>
      <c r="B10" s="100">
        <f>IF(SER_hh_fech!B10=0,0,SER_hh_fech!B10/SER_summary!B$26)</f>
        <v>82.862879080493016</v>
      </c>
      <c r="C10" s="100">
        <f>IF(SER_hh_fech!C10=0,0,SER_hh_fech!C10/SER_summary!C$26)</f>
        <v>113.21674618409816</v>
      </c>
      <c r="D10" s="100">
        <f>IF(SER_hh_fech!D10=0,0,SER_hh_fech!D10/SER_summary!D$26)</f>
        <v>99.319838400363452</v>
      </c>
      <c r="E10" s="100">
        <f>IF(SER_hh_fech!E10=0,0,SER_hh_fech!E10/SER_summary!E$26)</f>
        <v>97.411780727960519</v>
      </c>
      <c r="F10" s="100">
        <f>IF(SER_hh_fech!F10=0,0,SER_hh_fech!F10/SER_summary!F$26)</f>
        <v>68.24271780117401</v>
      </c>
      <c r="G10" s="100">
        <f>IF(SER_hh_fech!G10=0,0,SER_hh_fech!G10/SER_summary!G$26)</f>
        <v>93.420014796733028</v>
      </c>
      <c r="H10" s="100">
        <f>IF(SER_hh_fech!H10=0,0,SER_hh_fech!H10/SER_summary!H$26)</f>
        <v>111.47352406613966</v>
      </c>
      <c r="I10" s="100">
        <f>IF(SER_hh_fech!I10=0,0,SER_hh_fech!I10/SER_summary!I$26)</f>
        <v>85.286967084689635</v>
      </c>
      <c r="J10" s="100">
        <f>IF(SER_hh_fech!J10=0,0,SER_hh_fech!J10/SER_summary!J$26)</f>
        <v>89.74298582811187</v>
      </c>
      <c r="K10" s="100">
        <f>IF(SER_hh_fech!K10=0,0,SER_hh_fech!K10/SER_summary!K$26)</f>
        <v>82.965017665543797</v>
      </c>
      <c r="L10" s="100">
        <f>IF(SER_hh_fech!L10=0,0,SER_hh_fech!L10/SER_summary!L$26)</f>
        <v>92.482483879021643</v>
      </c>
      <c r="M10" s="100">
        <f>IF(SER_hh_fech!M10=0,0,SER_hh_fech!M10/SER_summary!M$26)</f>
        <v>102.51001591673463</v>
      </c>
      <c r="N10" s="100">
        <f>IF(SER_hh_fech!N10=0,0,SER_hh_fech!N10/SER_summary!N$26)</f>
        <v>323.87383084408151</v>
      </c>
      <c r="O10" s="100">
        <f>IF(SER_hh_fech!O10=0,0,SER_hh_fech!O10/SER_summary!O$26)</f>
        <v>167.17332286683285</v>
      </c>
      <c r="P10" s="100">
        <f>IF(SER_hh_fech!P10=0,0,SER_hh_fech!P10/SER_summary!P$26)</f>
        <v>23.541616465964783</v>
      </c>
      <c r="Q10" s="100">
        <f>IF(SER_hh_fech!Q10=0,0,SER_hh_fech!Q10/SER_summary!Q$26)</f>
        <v>75.613392578390659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65.851642755771437</v>
      </c>
      <c r="H11" s="100">
        <f>IF(SER_hh_fech!H11=0,0,SER_hh_fech!H11/SER_summary!H$26)</f>
        <v>64.973691780281527</v>
      </c>
      <c r="I11" s="100">
        <f>IF(SER_hh_fech!I11=0,0,SER_hh_fech!I11/SER_summary!I$26)</f>
        <v>62.203445773027489</v>
      </c>
      <c r="J11" s="100">
        <f>IF(SER_hh_fech!J11=0,0,SER_hh_fech!J11/SER_summary!J$26)</f>
        <v>61.811874185114696</v>
      </c>
      <c r="K11" s="100">
        <f>IF(SER_hh_fech!K11=0,0,SER_hh_fech!K11/SER_summary!K$26)</f>
        <v>61.287992236615338</v>
      </c>
      <c r="L11" s="100">
        <f>IF(SER_hh_fech!L11=0,0,SER_hh_fech!L11/SER_summary!L$26)</f>
        <v>60.575159140969909</v>
      </c>
      <c r="M11" s="100">
        <f>IF(SER_hh_fech!M11=0,0,SER_hh_fech!M11/SER_summary!M$26)</f>
        <v>60.211728031821387</v>
      </c>
      <c r="N11" s="100">
        <f>IF(SER_hh_fech!N11=0,0,SER_hh_fech!N11/SER_summary!N$26)</f>
        <v>60.796220878283059</v>
      </c>
      <c r="O11" s="100">
        <f>IF(SER_hh_fech!O11=0,0,SER_hh_fech!O11/SER_summary!O$26)</f>
        <v>57.246089826664331</v>
      </c>
      <c r="P11" s="100">
        <f>IF(SER_hh_fech!P11=0,0,SER_hh_fech!P11/SER_summary!P$26)</f>
        <v>54.617380200421749</v>
      </c>
      <c r="Q11" s="100">
        <f>IF(SER_hh_fech!Q11=0,0,SER_hh_fech!Q11/SER_summary!Q$26)</f>
        <v>53.671116371312245</v>
      </c>
    </row>
    <row r="12" spans="1:17" ht="12" customHeight="1" x14ac:dyDescent="0.25">
      <c r="A12" s="88" t="s">
        <v>42</v>
      </c>
      <c r="B12" s="100">
        <f>IF(SER_hh_fech!B12=0,0,SER_hh_fech!B12/SER_summary!B$26)</f>
        <v>54.21211106887062</v>
      </c>
      <c r="C12" s="100">
        <f>IF(SER_hh_fech!C12=0,0,SER_hh_fech!C12/SER_summary!C$26)</f>
        <v>74.076675875334871</v>
      </c>
      <c r="D12" s="100">
        <f>IF(SER_hh_fech!D12=0,0,SER_hh_fech!D12/SER_summary!D$26)</f>
        <v>64.98517344087756</v>
      </c>
      <c r="E12" s="100">
        <f>IF(SER_hh_fech!E12=0,0,SER_hh_fech!E12/SER_summary!E$26)</f>
        <v>63.278421086367011</v>
      </c>
      <c r="F12" s="100">
        <f>IF(SER_hh_fech!F12=0,0,SER_hh_fech!F12/SER_summary!F$26)</f>
        <v>44.982742838866301</v>
      </c>
      <c r="G12" s="100">
        <f>IF(SER_hh_fech!G12=0,0,SER_hh_fech!G12/SER_summary!G$26)</f>
        <v>61.128717484404376</v>
      </c>
      <c r="H12" s="100">
        <f>IF(SER_hh_fech!H12=0,0,SER_hh_fech!H12/SER_summary!H$26)</f>
        <v>72.942976058648583</v>
      </c>
      <c r="I12" s="100">
        <f>IF(SER_hh_fech!I12=0,0,SER_hh_fech!I12/SER_summary!I$26)</f>
        <v>55.806623974265939</v>
      </c>
      <c r="J12" s="100">
        <f>IF(SER_hh_fech!J12=0,0,SER_hh_fech!J12/SER_summary!J$26)</f>
        <v>54.25603152396333</v>
      </c>
      <c r="K12" s="100">
        <f>IF(SER_hh_fech!K12=0,0,SER_hh_fech!K12/SER_summary!K$26)</f>
        <v>58.459261155899824</v>
      </c>
      <c r="L12" s="100">
        <f>IF(SER_hh_fech!L12=0,0,SER_hh_fech!L12/SER_summary!L$26)</f>
        <v>61.050538640867082</v>
      </c>
      <c r="M12" s="100">
        <f>IF(SER_hh_fech!M12=0,0,SER_hh_fech!M12/SER_summary!M$26)</f>
        <v>82.452883221482168</v>
      </c>
      <c r="N12" s="100">
        <f>IF(SER_hh_fech!N12=0,0,SER_hh_fech!N12/SER_summary!N$26)</f>
        <v>56.061815889375737</v>
      </c>
      <c r="O12" s="100">
        <f>IF(SER_hh_fech!O12=0,0,SER_hh_fech!O12/SER_summary!O$26)</f>
        <v>48.763968520710534</v>
      </c>
      <c r="P12" s="100">
        <f>IF(SER_hh_fech!P12=0,0,SER_hh_fech!P12/SER_summary!P$26)</f>
        <v>45.340931490351075</v>
      </c>
      <c r="Q12" s="100">
        <f>IF(SER_hh_fech!Q12=0,0,SER_hh_fech!Q12/SER_summary!Q$26)</f>
        <v>52.512839241101467</v>
      </c>
    </row>
    <row r="13" spans="1:17" ht="12" customHeight="1" x14ac:dyDescent="0.25">
      <c r="A13" s="88" t="s">
        <v>105</v>
      </c>
      <c r="B13" s="100">
        <f>IF(SER_hh_fech!B13=0,0,SER_hh_fech!B13/SER_summary!B$26)</f>
        <v>34.592468558995122</v>
      </c>
      <c r="C13" s="100">
        <f>IF(SER_hh_fech!C13=0,0,SER_hh_fech!C13/SER_summary!C$26)</f>
        <v>47.271714853275853</v>
      </c>
      <c r="D13" s="100">
        <f>IF(SER_hh_fech!D13=0,0,SER_hh_fech!D13/SER_summary!D$26)</f>
        <v>41.470750273018929</v>
      </c>
      <c r="E13" s="100">
        <f>IF(SER_hh_fech!E13=0,0,SER_hh_fech!E13/SER_summary!E$26)</f>
        <v>40.384152313517333</v>
      </c>
      <c r="F13" s="100">
        <f>IF(SER_hh_fech!F13=0,0,SER_hh_fech!F13/SER_summary!F$26)</f>
        <v>28.706967641323867</v>
      </c>
      <c r="G13" s="100">
        <f>IF(SER_hh_fech!G13=0,0,SER_hh_fech!G13/SER_summary!G$26)</f>
        <v>39.012185951482323</v>
      </c>
      <c r="H13" s="100">
        <f>IF(SER_hh_fech!H13=0,0,SER_hh_fech!H13/SER_summary!H$26)</f>
        <v>46.552701567503682</v>
      </c>
      <c r="I13" s="100">
        <f>IF(SER_hh_fech!I13=0,0,SER_hh_fech!I13/SER_summary!I$26)</f>
        <v>35.615451257828624</v>
      </c>
      <c r="J13" s="100">
        <f>IF(SER_hh_fech!J13=0,0,SER_hh_fech!J13/SER_summary!J$26)</f>
        <v>37.474861771625818</v>
      </c>
      <c r="K13" s="100">
        <f>IF(SER_hh_fech!K13=0,0,SER_hh_fech!K13/SER_summary!K$26)</f>
        <v>34.644218586712512</v>
      </c>
      <c r="L13" s="100">
        <f>IF(SER_hh_fech!L13=0,0,SER_hh_fech!L13/SER_summary!L$26)</f>
        <v>38.961458924952154</v>
      </c>
      <c r="M13" s="100">
        <f>IF(SER_hh_fech!M13=0,0,SER_hh_fech!M13/SER_summary!M$26)</f>
        <v>41.921560965269187</v>
      </c>
      <c r="N13" s="100">
        <f>IF(SER_hh_fech!N13=0,0,SER_hh_fech!N13/SER_summary!N$26)</f>
        <v>35.054529013116642</v>
      </c>
      <c r="O13" s="100">
        <f>IF(SER_hh_fech!O13=0,0,SER_hh_fech!O13/SER_summary!O$26)</f>
        <v>25.628488987243546</v>
      </c>
      <c r="P13" s="100">
        <f>IF(SER_hh_fech!P13=0,0,SER_hh_fech!P13/SER_summary!P$26)</f>
        <v>19.937698646896294</v>
      </c>
      <c r="Q13" s="100">
        <f>IF(SER_hh_fech!Q13=0,0,SER_hh_fech!Q13/SER_summary!Q$26)</f>
        <v>22.031591176413517</v>
      </c>
    </row>
    <row r="14" spans="1:17" ht="12" customHeight="1" x14ac:dyDescent="0.25">
      <c r="A14" s="51" t="s">
        <v>104</v>
      </c>
      <c r="B14" s="22">
        <f>IF(SER_hh_fech!B14=0,0,SER_hh_fech!B14/SER_summary!B$26)</f>
        <v>57.350671558334049</v>
      </c>
      <c r="C14" s="22">
        <f>IF(SER_hh_fech!C14=0,0,SER_hh_fech!C14/SER_summary!C$26)</f>
        <v>78.37152725674683</v>
      </c>
      <c r="D14" s="22">
        <f>IF(SER_hh_fech!D14=0,0,SER_hh_fech!D14/SER_summary!D$26)</f>
        <v>68.754138610531399</v>
      </c>
      <c r="E14" s="22">
        <f>IF(SER_hh_fech!E14=0,0,SER_hh_fech!E14/SER_summary!E$26)</f>
        <v>66.952673572410362</v>
      </c>
      <c r="F14" s="22">
        <f>IF(SER_hh_fech!F14=0,0,SER_hh_fech!F14/SER_summary!F$26)</f>
        <v>47.593130563247449</v>
      </c>
      <c r="G14" s="22">
        <f>IF(SER_hh_fech!G14=0,0,SER_hh_fech!G14/SER_summary!G$26)</f>
        <v>64.678097761668113</v>
      </c>
      <c r="H14" s="22">
        <f>IF(SER_hh_fech!H14=0,0,SER_hh_fech!H14/SER_summary!H$26)</f>
        <v>77.179478914545541</v>
      </c>
      <c r="I14" s="22">
        <f>IF(SER_hh_fech!I14=0,0,SER_hh_fech!I14/SER_summary!I$26)</f>
        <v>59.046669190610608</v>
      </c>
      <c r="J14" s="22">
        <f>IF(SER_hh_fech!J14=0,0,SER_hh_fech!J14/SER_summary!J$26)</f>
        <v>62.129376095063897</v>
      </c>
      <c r="K14" s="22">
        <f>IF(SER_hh_fech!K14=0,0,SER_hh_fech!K14/SER_summary!K$26)</f>
        <v>57.436467656918069</v>
      </c>
      <c r="L14" s="22">
        <f>IF(SER_hh_fech!L14=0,0,SER_hh_fech!L14/SER_summary!L$26)</f>
        <v>66.939887142964636</v>
      </c>
      <c r="M14" s="22">
        <f>IF(SER_hh_fech!M14=0,0,SER_hh_fech!M14/SER_summary!M$26)</f>
        <v>70.63489808884313</v>
      </c>
      <c r="N14" s="22">
        <f>IF(SER_hh_fech!N14=0,0,SER_hh_fech!N14/SER_summary!N$26)</f>
        <v>61.342482029008039</v>
      </c>
      <c r="O14" s="22">
        <f>IF(SER_hh_fech!O14=0,0,SER_hh_fech!O14/SER_summary!O$26)</f>
        <v>51.095806614675006</v>
      </c>
      <c r="P14" s="22">
        <f>IF(SER_hh_fech!P14=0,0,SER_hh_fech!P14/SER_summary!P$26)</f>
        <v>44.197595571098653</v>
      </c>
      <c r="Q14" s="22">
        <f>IF(SER_hh_fech!Q14=0,0,SER_hh_fech!Q14/SER_summary!Q$26)</f>
        <v>54.555305613921142</v>
      </c>
    </row>
    <row r="15" spans="1:17" ht="12" customHeight="1" x14ac:dyDescent="0.25">
      <c r="A15" s="105" t="s">
        <v>108</v>
      </c>
      <c r="B15" s="104">
        <f>IF(SER_hh_fech!B15=0,0,SER_hh_fech!B15/SER_summary!B$26)</f>
        <v>0.41999752411179481</v>
      </c>
      <c r="C15" s="104">
        <f>IF(SER_hh_fech!C15=0,0,SER_hh_fech!C15/SER_summary!C$26)</f>
        <v>0.6517691771810149</v>
      </c>
      <c r="D15" s="104">
        <f>IF(SER_hh_fech!D15=0,0,SER_hh_fech!D15/SER_summary!D$26)</f>
        <v>0.51847952291914412</v>
      </c>
      <c r="E15" s="104">
        <f>IF(SER_hh_fech!E15=0,0,SER_hh_fech!E15/SER_summary!E$26)</f>
        <v>0.43588455249709185</v>
      </c>
      <c r="F15" s="104">
        <f>IF(SER_hh_fech!F15=0,0,SER_hh_fech!F15/SER_summary!F$26)</f>
        <v>0.28241691323954088</v>
      </c>
      <c r="G15" s="104">
        <f>IF(SER_hh_fech!G15=0,0,SER_hh_fech!G15/SER_summary!G$26)</f>
        <v>0.3567933745662577</v>
      </c>
      <c r="H15" s="104">
        <f>IF(SER_hh_fech!H15=0,0,SER_hh_fech!H15/SER_summary!H$26)</f>
        <v>0.52584516610752774</v>
      </c>
      <c r="I15" s="104">
        <f>IF(SER_hh_fech!I15=0,0,SER_hh_fech!I15/SER_summary!I$26)</f>
        <v>0.41488344170201391</v>
      </c>
      <c r="J15" s="104">
        <f>IF(SER_hh_fech!J15=0,0,SER_hh_fech!J15/SER_summary!J$26)</f>
        <v>0.49005195469305524</v>
      </c>
      <c r="K15" s="104">
        <f>IF(SER_hh_fech!K15=0,0,SER_hh_fech!K15/SER_summary!K$26)</f>
        <v>0.43570371355742948</v>
      </c>
      <c r="L15" s="104">
        <f>IF(SER_hh_fech!L15=0,0,SER_hh_fech!L15/SER_summary!L$26)</f>
        <v>0.46574916325250748</v>
      </c>
      <c r="M15" s="104">
        <f>IF(SER_hh_fech!M15=0,0,SER_hh_fech!M15/SER_summary!M$26)</f>
        <v>0.46669741208955845</v>
      </c>
      <c r="N15" s="104">
        <f>IF(SER_hh_fech!N15=0,0,SER_hh_fech!N15/SER_summary!N$26)</f>
        <v>0.43444621003063227</v>
      </c>
      <c r="O15" s="104">
        <f>IF(SER_hh_fech!O15=0,0,SER_hh_fech!O15/SER_summary!O$26)</f>
        <v>0.3534758919625357</v>
      </c>
      <c r="P15" s="104">
        <f>IF(SER_hh_fech!P15=0,0,SER_hh_fech!P15/SER_summary!P$26)</f>
        <v>0.31021228407716739</v>
      </c>
      <c r="Q15" s="104">
        <f>IF(SER_hh_fech!Q15=0,0,SER_hh_fech!Q15/SER_summary!Q$26)</f>
        <v>0.42406490953594156</v>
      </c>
    </row>
    <row r="16" spans="1:17" ht="12.95" customHeight="1" x14ac:dyDescent="0.25">
      <c r="A16" s="90" t="s">
        <v>102</v>
      </c>
      <c r="B16" s="101">
        <f>IF(SER_hh_fech!B16=0,0,SER_hh_fech!B16/SER_summary!B$26)</f>
        <v>14.452508015568108</v>
      </c>
      <c r="C16" s="101">
        <f>IF(SER_hh_fech!C16=0,0,SER_hh_fech!C16/SER_summary!C$26)</f>
        <v>14.042585336854318</v>
      </c>
      <c r="D16" s="101">
        <f>IF(SER_hh_fech!D16=0,0,SER_hh_fech!D16/SER_summary!D$26)</f>
        <v>13.717422062906415</v>
      </c>
      <c r="E16" s="101">
        <f>IF(SER_hh_fech!E16=0,0,SER_hh_fech!E16/SER_summary!E$26)</f>
        <v>13.446252937415771</v>
      </c>
      <c r="F16" s="101">
        <f>IF(SER_hh_fech!F16=0,0,SER_hh_fech!F16/SER_summary!F$26)</f>
        <v>13.215119166655208</v>
      </c>
      <c r="G16" s="101">
        <f>IF(SER_hh_fech!G16=0,0,SER_hh_fech!G16/SER_summary!G$26)</f>
        <v>13.022064774215</v>
      </c>
      <c r="H16" s="101">
        <f>IF(SER_hh_fech!H16=0,0,SER_hh_fech!H16/SER_summary!H$26)</f>
        <v>12.889382509548843</v>
      </c>
      <c r="I16" s="101">
        <f>IF(SER_hh_fech!I16=0,0,SER_hh_fech!I16/SER_summary!I$26)</f>
        <v>12.778288541412035</v>
      </c>
      <c r="J16" s="101">
        <f>IF(SER_hh_fech!J16=0,0,SER_hh_fech!J16/SER_summary!J$26)</f>
        <v>12.636930722313982</v>
      </c>
      <c r="K16" s="101">
        <f>IF(SER_hh_fech!K16=0,0,SER_hh_fech!K16/SER_summary!K$26)</f>
        <v>12.427577360712666</v>
      </c>
      <c r="L16" s="101">
        <f>IF(SER_hh_fech!L16=0,0,SER_hh_fech!L16/SER_summary!L$26)</f>
        <v>12.256836378561355</v>
      </c>
      <c r="M16" s="101">
        <f>IF(SER_hh_fech!M16=0,0,SER_hh_fech!M16/SER_summary!M$26)</f>
        <v>12.108817065629065</v>
      </c>
      <c r="N16" s="101">
        <f>IF(SER_hh_fech!N16=0,0,SER_hh_fech!N16/SER_summary!N$26)</f>
        <v>11.977632056766707</v>
      </c>
      <c r="O16" s="101">
        <f>IF(SER_hh_fech!O16=0,0,SER_hh_fech!O16/SER_summary!O$26)</f>
        <v>11.668515994077596</v>
      </c>
      <c r="P16" s="101">
        <f>IF(SER_hh_fech!P16=0,0,SER_hh_fech!P16/SER_summary!P$26)</f>
        <v>11.323722059057257</v>
      </c>
      <c r="Q16" s="101">
        <f>IF(SER_hh_fech!Q16=0,0,SER_hh_fech!Q16/SER_summary!Q$26)</f>
        <v>10.891978184273055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14.452508015568108</v>
      </c>
      <c r="C18" s="103">
        <f>IF(SER_hh_fech!C18=0,0,SER_hh_fech!C18/SER_summary!C$26)</f>
        <v>14.042585336854318</v>
      </c>
      <c r="D18" s="103">
        <f>IF(SER_hh_fech!D18=0,0,SER_hh_fech!D18/SER_summary!D$26)</f>
        <v>13.717422062906415</v>
      </c>
      <c r="E18" s="103">
        <f>IF(SER_hh_fech!E18=0,0,SER_hh_fech!E18/SER_summary!E$26)</f>
        <v>13.446252937415771</v>
      </c>
      <c r="F18" s="103">
        <f>IF(SER_hh_fech!F18=0,0,SER_hh_fech!F18/SER_summary!F$26)</f>
        <v>13.215119166655208</v>
      </c>
      <c r="G18" s="103">
        <f>IF(SER_hh_fech!G18=0,0,SER_hh_fech!G18/SER_summary!G$26)</f>
        <v>13.022064774215</v>
      </c>
      <c r="H18" s="103">
        <f>IF(SER_hh_fech!H18=0,0,SER_hh_fech!H18/SER_summary!H$26)</f>
        <v>12.889382509548843</v>
      </c>
      <c r="I18" s="103">
        <f>IF(SER_hh_fech!I18=0,0,SER_hh_fech!I18/SER_summary!I$26)</f>
        <v>12.778288541412035</v>
      </c>
      <c r="J18" s="103">
        <f>IF(SER_hh_fech!J18=0,0,SER_hh_fech!J18/SER_summary!J$26)</f>
        <v>12.636930722313982</v>
      </c>
      <c r="K18" s="103">
        <f>IF(SER_hh_fech!K18=0,0,SER_hh_fech!K18/SER_summary!K$26)</f>
        <v>12.427577360712666</v>
      </c>
      <c r="L18" s="103">
        <f>IF(SER_hh_fech!L18=0,0,SER_hh_fech!L18/SER_summary!L$26)</f>
        <v>12.256836378561355</v>
      </c>
      <c r="M18" s="103">
        <f>IF(SER_hh_fech!M18=0,0,SER_hh_fech!M18/SER_summary!M$26)</f>
        <v>12.108817065629065</v>
      </c>
      <c r="N18" s="103">
        <f>IF(SER_hh_fech!N18=0,0,SER_hh_fech!N18/SER_summary!N$26)</f>
        <v>11.977632056766707</v>
      </c>
      <c r="O18" s="103">
        <f>IF(SER_hh_fech!O18=0,0,SER_hh_fech!O18/SER_summary!O$26)</f>
        <v>11.668515994077596</v>
      </c>
      <c r="P18" s="103">
        <f>IF(SER_hh_fech!P18=0,0,SER_hh_fech!P18/SER_summary!P$26)</f>
        <v>11.323722059057257</v>
      </c>
      <c r="Q18" s="103">
        <f>IF(SER_hh_fech!Q18=0,0,SER_hh_fech!Q18/SER_summary!Q$26)</f>
        <v>10.891978184273055</v>
      </c>
    </row>
    <row r="19" spans="1:17" ht="12.95" customHeight="1" x14ac:dyDescent="0.25">
      <c r="A19" s="90" t="s">
        <v>47</v>
      </c>
      <c r="B19" s="101">
        <f>IF(SER_hh_fech!B19=0,0,SER_hh_fech!B19/SER_summary!B$26)</f>
        <v>22.020113418407533</v>
      </c>
      <c r="C19" s="101">
        <f>IF(SER_hh_fech!C19=0,0,SER_hh_fech!C19/SER_summary!C$26)</f>
        <v>22.099299523743003</v>
      </c>
      <c r="D19" s="101">
        <f>IF(SER_hh_fech!D19=0,0,SER_hh_fech!D19/SER_summary!D$26)</f>
        <v>20.837440649818795</v>
      </c>
      <c r="E19" s="101">
        <f>IF(SER_hh_fech!E19=0,0,SER_hh_fech!E19/SER_summary!E$26)</f>
        <v>20.301756953763615</v>
      </c>
      <c r="F19" s="101">
        <f>IF(SER_hh_fech!F19=0,0,SER_hh_fech!F19/SER_summary!F$26)</f>
        <v>19.732230934358618</v>
      </c>
      <c r="G19" s="101">
        <f>IF(SER_hh_fech!G19=0,0,SER_hh_fech!G19/SER_summary!G$26)</f>
        <v>20.486373080031889</v>
      </c>
      <c r="H19" s="101">
        <f>IF(SER_hh_fech!H19=0,0,SER_hh_fech!H19/SER_summary!H$26)</f>
        <v>21.027158270245984</v>
      </c>
      <c r="I19" s="101">
        <f>IF(SER_hh_fech!I19=0,0,SER_hh_fech!I19/SER_summary!I$26)</f>
        <v>21.419899203289944</v>
      </c>
      <c r="J19" s="101">
        <f>IF(SER_hh_fech!J19=0,0,SER_hh_fech!J19/SER_summary!J$26)</f>
        <v>21.570984454604908</v>
      </c>
      <c r="K19" s="101">
        <f>IF(SER_hh_fech!K19=0,0,SER_hh_fech!K19/SER_summary!K$26)</f>
        <v>21.023978707944305</v>
      </c>
      <c r="L19" s="101">
        <f>IF(SER_hh_fech!L19=0,0,SER_hh_fech!L19/SER_summary!L$26)</f>
        <v>21.055020458336202</v>
      </c>
      <c r="M19" s="101">
        <f>IF(SER_hh_fech!M19=0,0,SER_hh_fech!M19/SER_summary!M$26)</f>
        <v>21.23751809373659</v>
      </c>
      <c r="N19" s="101">
        <f>IF(SER_hh_fech!N19=0,0,SER_hh_fech!N19/SER_summary!N$26)</f>
        <v>21.250412709100203</v>
      </c>
      <c r="O19" s="101">
        <f>IF(SER_hh_fech!O19=0,0,SER_hh_fech!O19/SER_summary!O$26)</f>
        <v>21.31215751327721</v>
      </c>
      <c r="P19" s="101">
        <f>IF(SER_hh_fech!P19=0,0,SER_hh_fech!P19/SER_summary!P$26)</f>
        <v>21.422564033925227</v>
      </c>
      <c r="Q19" s="101">
        <f>IF(SER_hh_fech!Q19=0,0,SER_hh_fech!Q19/SER_summary!Q$26)</f>
        <v>21.662966915549195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27.927219405620683</v>
      </c>
      <c r="C22" s="100">
        <f>IF(SER_hh_fech!C22=0,0,SER_hh_fech!C22/SER_summary!C$26)</f>
        <v>27.946553478970749</v>
      </c>
      <c r="D22" s="100">
        <f>IF(SER_hh_fech!D22=0,0,SER_hh_fech!D22/SER_summary!D$26)</f>
        <v>26.347868956517676</v>
      </c>
      <c r="E22" s="100">
        <f>IF(SER_hh_fech!E22=0,0,SER_hh_fech!E22/SER_summary!E$26)</f>
        <v>25.741565384913297</v>
      </c>
      <c r="F22" s="100">
        <f>IF(SER_hh_fech!F22=0,0,SER_hh_fech!F22/SER_summary!F$26)</f>
        <v>25.168337115448686</v>
      </c>
      <c r="G22" s="100">
        <f>IF(SER_hh_fech!G22=0,0,SER_hh_fech!G22/SER_summary!G$26)</f>
        <v>26.299324768092742</v>
      </c>
      <c r="H22" s="100">
        <f>IF(SER_hh_fech!H22=0,0,SER_hh_fech!H22/SER_summary!H$26)</f>
        <v>26.937987583964244</v>
      </c>
      <c r="I22" s="100">
        <f>IF(SER_hh_fech!I22=0,0,SER_hh_fech!I22/SER_summary!I$26)</f>
        <v>27.349451458554899</v>
      </c>
      <c r="J22" s="100">
        <f>IF(SER_hh_fech!J22=0,0,SER_hh_fech!J22/SER_summary!J$26)</f>
        <v>27.558664571035806</v>
      </c>
      <c r="K22" s="100">
        <f>IF(SER_hh_fech!K22=0,0,SER_hh_fech!K22/SER_summary!K$26)</f>
        <v>26.880593919091783</v>
      </c>
      <c r="L22" s="100">
        <f>IF(SER_hh_fech!L22=0,0,SER_hh_fech!L22/SER_summary!L$26)</f>
        <v>26.027456082956597</v>
      </c>
      <c r="M22" s="100">
        <f>IF(SER_hh_fech!M22=0,0,SER_hh_fech!M22/SER_summary!M$26)</f>
        <v>25.800199275264653</v>
      </c>
      <c r="N22" s="100">
        <f>IF(SER_hh_fech!N22=0,0,SER_hh_fech!N22/SER_summary!N$26)</f>
        <v>25.529570107773505</v>
      </c>
      <c r="O22" s="100">
        <f>IF(SER_hh_fech!O22=0,0,SER_hh_fech!O22/SER_summary!O$26)</f>
        <v>24.930538016203389</v>
      </c>
      <c r="P22" s="100">
        <f>IF(SER_hh_fech!P22=0,0,SER_hh_fech!P22/SER_summary!P$26)</f>
        <v>24.929369827921402</v>
      </c>
      <c r="Q22" s="100">
        <f>IF(SER_hh_fech!Q22=0,0,SER_hh_fech!Q22/SER_summary!Q$26)</f>
        <v>24.569783893349737</v>
      </c>
    </row>
    <row r="23" spans="1:17" ht="12" customHeight="1" x14ac:dyDescent="0.25">
      <c r="A23" s="88" t="s">
        <v>98</v>
      </c>
      <c r="B23" s="100">
        <f>IF(SER_hh_fech!B23=0,0,SER_hh_fech!B23/SER_summary!B$26)</f>
        <v>26.065404778579314</v>
      </c>
      <c r="C23" s="100">
        <f>IF(SER_hh_fech!C23=0,0,SER_hh_fech!C23/SER_summary!C$26)</f>
        <v>26.083449913706026</v>
      </c>
      <c r="D23" s="100">
        <f>IF(SER_hh_fech!D23=0,0,SER_hh_fech!D23/SER_summary!D$26)</f>
        <v>24.591344359416492</v>
      </c>
      <c r="E23" s="100">
        <f>IF(SER_hh_fech!E23=0,0,SER_hh_fech!E23/SER_summary!E$26)</f>
        <v>24.025461025919096</v>
      </c>
      <c r="F23" s="100">
        <f>IF(SER_hh_fech!F23=0,0,SER_hh_fech!F23/SER_summary!F$26)</f>
        <v>23.490447974418775</v>
      </c>
      <c r="G23" s="100">
        <f>IF(SER_hh_fech!G23=0,0,SER_hh_fech!G23/SER_summary!G$26)</f>
        <v>24.546036450219898</v>
      </c>
      <c r="H23" s="100">
        <f>IF(SER_hh_fech!H23=0,0,SER_hh_fech!H23/SER_summary!H$26)</f>
        <v>25.142121745033275</v>
      </c>
      <c r="I23" s="100">
        <f>IF(SER_hh_fech!I23=0,0,SER_hh_fech!I23/SER_summary!I$26)</f>
        <v>25.526154694651247</v>
      </c>
      <c r="J23" s="100">
        <f>IF(SER_hh_fech!J23=0,0,SER_hh_fech!J23/SER_summary!J$26)</f>
        <v>25.906991176486706</v>
      </c>
      <c r="K23" s="100">
        <f>IF(SER_hh_fech!K23=0,0,SER_hh_fech!K23/SER_summary!K$26)</f>
        <v>24.853547372720541</v>
      </c>
      <c r="L23" s="100">
        <f>IF(SER_hh_fech!L23=0,0,SER_hh_fech!L23/SER_summary!L$26)</f>
        <v>24.303301195502627</v>
      </c>
      <c r="M23" s="100">
        <f>IF(SER_hh_fech!M23=0,0,SER_hh_fech!M23/SER_summary!M$26)</f>
        <v>24.097828410348459</v>
      </c>
      <c r="N23" s="100">
        <f>IF(SER_hh_fech!N23=0,0,SER_hh_fech!N23/SER_summary!N$26)</f>
        <v>23.895946562025877</v>
      </c>
      <c r="O23" s="100">
        <f>IF(SER_hh_fech!O23=0,0,SER_hh_fech!O23/SER_summary!O$26)</f>
        <v>23.399036716471144</v>
      </c>
      <c r="P23" s="100">
        <f>IF(SER_hh_fech!P23=0,0,SER_hh_fech!P23/SER_summary!P$26)</f>
        <v>23.468007653180607</v>
      </c>
      <c r="Q23" s="100">
        <f>IF(SER_hh_fech!Q23=0,0,SER_hh_fech!Q23/SER_summary!Q$26)</f>
        <v>23.238196223965854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20.5265062631312</v>
      </c>
      <c r="C25" s="100">
        <f>IF(SER_hh_fech!C25=0,0,SER_hh_fech!C25/SER_summary!C$26)</f>
        <v>20.540716807043506</v>
      </c>
      <c r="D25" s="100">
        <f>IF(SER_hh_fech!D25=0,0,SER_hh_fech!D25/SER_summary!D$26)</f>
        <v>19.365683683040483</v>
      </c>
      <c r="E25" s="100">
        <f>IF(SER_hh_fech!E25=0,0,SER_hh_fech!E25/SER_summary!E$26)</f>
        <v>18.920050557911281</v>
      </c>
      <c r="F25" s="100">
        <f>IF(SER_hh_fech!F25=0,0,SER_hh_fech!F25/SER_summary!F$26)</f>
        <v>18.498727779854796</v>
      </c>
      <c r="G25" s="100">
        <f>IF(SER_hh_fech!G25=0,0,SER_hh_fech!G25/SER_summary!G$26)</f>
        <v>19.330003704548169</v>
      </c>
      <c r="H25" s="100">
        <f>IF(SER_hh_fech!H25=0,0,SER_hh_fech!H25/SER_summary!H$26)</f>
        <v>19.799420874213723</v>
      </c>
      <c r="I25" s="100">
        <f>IF(SER_hh_fech!I25=0,0,SER_hh_fech!I25/SER_summary!I$26)</f>
        <v>20.101846822037857</v>
      </c>
      <c r="J25" s="100">
        <f>IF(SER_hh_fech!J25=0,0,SER_hh_fech!J25/SER_summary!J$26)</f>
        <v>20.255618459711322</v>
      </c>
      <c r="K25" s="100">
        <f>IF(SER_hh_fech!K25=0,0,SER_hh_fech!K25/SER_summary!K$26)</f>
        <v>19.757236530532452</v>
      </c>
      <c r="L25" s="100">
        <f>IF(SER_hh_fech!L25=0,0,SER_hh_fech!L25/SER_summary!L$26)</f>
        <v>19.138849691458315</v>
      </c>
      <c r="M25" s="100">
        <f>IF(SER_hh_fech!M25=0,0,SER_hh_fech!M25/SER_summary!M$26)</f>
        <v>19.073973003254245</v>
      </c>
      <c r="N25" s="100">
        <f>IF(SER_hh_fech!N25=0,0,SER_hh_fech!N25/SER_summary!N$26)</f>
        <v>19.042914672503439</v>
      </c>
      <c r="O25" s="100">
        <f>IF(SER_hh_fech!O25=0,0,SER_hh_fech!O25/SER_summary!O$26)</f>
        <v>18.819464747134624</v>
      </c>
      <c r="P25" s="100">
        <f>IF(SER_hh_fech!P25=0,0,SER_hh_fech!P25/SER_summary!P$26)</f>
        <v>19.078705689289727</v>
      </c>
      <c r="Q25" s="100">
        <f>IF(SER_hh_fech!Q25=0,0,SER_hh_fech!Q25/SER_summary!Q$26)</f>
        <v>19.08737790219574</v>
      </c>
    </row>
    <row r="26" spans="1:17" ht="12" customHeight="1" x14ac:dyDescent="0.25">
      <c r="A26" s="88" t="s">
        <v>30</v>
      </c>
      <c r="B26" s="22">
        <f>IF(SER_hh_fech!B26=0,0,SER_hh_fech!B26/SER_summary!B$26)</f>
        <v>21.248958165474267</v>
      </c>
      <c r="C26" s="22">
        <f>IF(SER_hh_fech!C26=0,0,SER_hh_fech!C26/SER_summary!C$26)</f>
        <v>21.26365773286491</v>
      </c>
      <c r="D26" s="22">
        <f>IF(SER_hh_fech!D26=0,0,SER_hh_fech!D26/SER_summary!D$26)</f>
        <v>20.047277984602562</v>
      </c>
      <c r="E26" s="22">
        <f>IF(SER_hh_fech!E26=0,0,SER_hh_fech!E26/SER_summary!E$26)</f>
        <v>19.585963741380102</v>
      </c>
      <c r="F26" s="22">
        <f>IF(SER_hh_fech!F26=0,0,SER_hh_fech!F26/SER_summary!F$26)</f>
        <v>19.149813663159165</v>
      </c>
      <c r="G26" s="22">
        <f>IF(SER_hh_fech!G26=0,0,SER_hh_fech!G26/SER_summary!G$26)</f>
        <v>20.010344023769697</v>
      </c>
      <c r="H26" s="22">
        <f>IF(SER_hh_fech!H26=0,0,SER_hh_fech!H26/SER_summary!H$26)</f>
        <v>20.496280383070793</v>
      </c>
      <c r="I26" s="22">
        <f>IF(SER_hh_fech!I26=0,0,SER_hh_fech!I26/SER_summary!I$26)</f>
        <v>20.809352755005694</v>
      </c>
      <c r="J26" s="22">
        <f>IF(SER_hh_fech!J26=0,0,SER_hh_fech!J26/SER_summary!J$26)</f>
        <v>20.944170717123921</v>
      </c>
      <c r="K26" s="22">
        <f>IF(SER_hh_fech!K26=0,0,SER_hh_fech!K26/SER_summary!K$26)</f>
        <v>20.482878735848374</v>
      </c>
      <c r="L26" s="22">
        <f>IF(SER_hh_fech!L26=0,0,SER_hh_fech!L26/SER_summary!L$26)</f>
        <v>19.813116385677855</v>
      </c>
      <c r="M26" s="22">
        <f>IF(SER_hh_fech!M26=0,0,SER_hh_fech!M26/SER_summary!M$26)</f>
        <v>19.635432007321523</v>
      </c>
      <c r="N26" s="22">
        <f>IF(SER_hh_fech!N26=0,0,SER_hh_fech!N26/SER_summary!N$26)</f>
        <v>19.444405193082254</v>
      </c>
      <c r="O26" s="22">
        <f>IF(SER_hh_fech!O26=0,0,SER_hh_fech!O26/SER_summary!O$26)</f>
        <v>19.103310734354331</v>
      </c>
      <c r="P26" s="22">
        <f>IF(SER_hh_fech!P26=0,0,SER_hh_fech!P26/SER_summary!P$26)</f>
        <v>19.234311773909393</v>
      </c>
      <c r="Q26" s="22">
        <f>IF(SER_hh_fech!Q26=0,0,SER_hh_fech!Q26/SER_summary!Q$26)</f>
        <v>19.23496862560804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0.66629434929307363</v>
      </c>
      <c r="M27" s="116">
        <f>IF(SER_hh_fech!M27=0,0,SER_hh_fech!M27/SER_summary!M$26)</f>
        <v>1.0082289645215021</v>
      </c>
      <c r="N27" s="116">
        <f>IF(SER_hh_fech!N27=0,0,SER_hh_fech!N27/SER_summary!N$26)</f>
        <v>1.2122207595644228</v>
      </c>
      <c r="O27" s="116">
        <f>IF(SER_hh_fech!O27=0,0,SER_hh_fech!O27/SER_summary!O$26)</f>
        <v>1.6833340816644669</v>
      </c>
      <c r="P27" s="116">
        <f>IF(SER_hh_fech!P27=0,0,SER_hh_fech!P27/SER_summary!P$26)</f>
        <v>1.6780525365229979</v>
      </c>
      <c r="Q27" s="116">
        <f>IF(SER_hh_fech!Q27=0,0,SER_hh_fech!Q27/SER_summary!Q$26)</f>
        <v>1.9450447229167795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5.7610852600962499</v>
      </c>
      <c r="M28" s="117">
        <f>IF(SER_hh_fech!M28=0,0,SER_hh_fech!M28/SER_summary!M$26)</f>
        <v>5.8868318560446324</v>
      </c>
      <c r="N28" s="117">
        <f>IF(SER_hh_fech!N28=0,0,SER_hh_fech!N28/SER_summary!N$26)</f>
        <v>5.9666428627161254</v>
      </c>
      <c r="O28" s="117">
        <f>IF(SER_hh_fech!O28=0,0,SER_hh_fech!O28/SER_summary!O$26)</f>
        <v>6.1051180322314273</v>
      </c>
      <c r="P28" s="117">
        <f>IF(SER_hh_fech!P28=0,0,SER_hh_fech!P28/SER_summary!P$26)</f>
        <v>6.1831793409094837</v>
      </c>
      <c r="Q28" s="117">
        <f>IF(SER_hh_fech!Q28=0,0,SER_hh_fech!Q28/SER_summary!Q$26)</f>
        <v>6.3057558540314433</v>
      </c>
    </row>
    <row r="29" spans="1:17" ht="12.95" customHeight="1" x14ac:dyDescent="0.25">
      <c r="A29" s="90" t="s">
        <v>46</v>
      </c>
      <c r="B29" s="101">
        <f>IF(SER_hh_fech!B29=0,0,SER_hh_fech!B29/SER_summary!B$26)</f>
        <v>22.249281480785378</v>
      </c>
      <c r="C29" s="101">
        <f>IF(SER_hh_fech!C29=0,0,SER_hh_fech!C29/SER_summary!C$26)</f>
        <v>22.213905903219171</v>
      </c>
      <c r="D29" s="101">
        <f>IF(SER_hh_fech!D29=0,0,SER_hh_fech!D29/SER_summary!D$26)</f>
        <v>21.978771993710915</v>
      </c>
      <c r="E29" s="101">
        <f>IF(SER_hh_fech!E29=0,0,SER_hh_fech!E29/SER_summary!E$26)</f>
        <v>21.968693833479243</v>
      </c>
      <c r="F29" s="101">
        <f>IF(SER_hh_fech!F29=0,0,SER_hh_fech!F29/SER_summary!F$26)</f>
        <v>22.898497060199769</v>
      </c>
      <c r="G29" s="101">
        <f>IF(SER_hh_fech!G29=0,0,SER_hh_fech!G29/SER_summary!G$26)</f>
        <v>22.73524583665553</v>
      </c>
      <c r="H29" s="101">
        <f>IF(SER_hh_fech!H29=0,0,SER_hh_fech!H29/SER_summary!H$26)</f>
        <v>22.675829800236261</v>
      </c>
      <c r="I29" s="101">
        <f>IF(SER_hh_fech!I29=0,0,SER_hh_fech!I29/SER_summary!I$26)</f>
        <v>22.844107926852978</v>
      </c>
      <c r="J29" s="101">
        <f>IF(SER_hh_fech!J29=0,0,SER_hh_fech!J29/SER_summary!J$26)</f>
        <v>23.637929916104483</v>
      </c>
      <c r="K29" s="101">
        <f>IF(SER_hh_fech!K29=0,0,SER_hh_fech!K29/SER_summary!K$26)</f>
        <v>24.005566471883981</v>
      </c>
      <c r="L29" s="101">
        <f>IF(SER_hh_fech!L29=0,0,SER_hh_fech!L29/SER_summary!L$26)</f>
        <v>23.915067443144146</v>
      </c>
      <c r="M29" s="101">
        <f>IF(SER_hh_fech!M29=0,0,SER_hh_fech!M29/SER_summary!M$26)</f>
        <v>24.127456392563136</v>
      </c>
      <c r="N29" s="101">
        <f>IF(SER_hh_fech!N29=0,0,SER_hh_fech!N29/SER_summary!N$26)</f>
        <v>24.121036577639238</v>
      </c>
      <c r="O29" s="101">
        <f>IF(SER_hh_fech!O29=0,0,SER_hh_fech!O29/SER_summary!O$26)</f>
        <v>23.124943080381492</v>
      </c>
      <c r="P29" s="101">
        <f>IF(SER_hh_fech!P29=0,0,SER_hh_fech!P29/SER_summary!P$26)</f>
        <v>22.885015848678368</v>
      </c>
      <c r="Q29" s="101">
        <f>IF(SER_hh_fech!Q29=0,0,SER_hh_fech!Q29/SER_summary!Q$26)</f>
        <v>22.276305563261026</v>
      </c>
    </row>
    <row r="30" spans="1:17" ht="12" customHeight="1" x14ac:dyDescent="0.25">
      <c r="A30" s="88" t="s">
        <v>66</v>
      </c>
      <c r="B30" s="100">
        <f>IF(SER_hh_fech!B30=0,0,SER_hh_fech!B30/SER_summary!B$26)</f>
        <v>32.183287146141836</v>
      </c>
      <c r="C30" s="100">
        <f>IF(SER_hh_fech!C30=0,0,SER_hh_fech!C30/SER_summary!C$26)</f>
        <v>31.724326116296087</v>
      </c>
      <c r="D30" s="100">
        <f>IF(SER_hh_fech!D30=0,0,SER_hh_fech!D30/SER_summary!D$26)</f>
        <v>30.02608300959994</v>
      </c>
      <c r="E30" s="100">
        <f>IF(SER_hh_fech!E30=0,0,SER_hh_fech!E30/SER_summary!E$26)</f>
        <v>31.56711177346272</v>
      </c>
      <c r="F30" s="100">
        <f>IF(SER_hh_fech!F30=0,0,SER_hh_fech!F30/SER_summary!F$26)</f>
        <v>31.21227999982392</v>
      </c>
      <c r="G30" s="100">
        <f>IF(SER_hh_fech!G30=0,0,SER_hh_fech!G30/SER_summary!G$26)</f>
        <v>0</v>
      </c>
      <c r="H30" s="100">
        <f>IF(SER_hh_fech!H30=0,0,SER_hh_fech!H30/SER_summary!H$26)</f>
        <v>0</v>
      </c>
      <c r="I30" s="100">
        <f>IF(SER_hh_fech!I30=0,0,SER_hh_fech!I30/SER_summary!I$26)</f>
        <v>0</v>
      </c>
      <c r="J30" s="100">
        <f>IF(SER_hh_fech!J30=0,0,SER_hh_fech!J30/SER_summary!J$26)</f>
        <v>0</v>
      </c>
      <c r="K30" s="100">
        <f>IF(SER_hh_fech!K30=0,0,SER_hh_fech!K30/SER_summary!K$26)</f>
        <v>0</v>
      </c>
      <c r="L30" s="100">
        <f>IF(SER_hh_fech!L30=0,0,SER_hh_fech!L30/SER_summary!L$26)</f>
        <v>31.650947576485716</v>
      </c>
      <c r="M30" s="100">
        <f>IF(SER_hh_fech!M30=0,0,SER_hh_fech!M30/SER_summary!M$26)</f>
        <v>31.840831087184519</v>
      </c>
      <c r="N30" s="100">
        <f>IF(SER_hh_fech!N30=0,0,SER_hh_fech!N30/SER_summary!N$26)</f>
        <v>32.134651506301566</v>
      </c>
      <c r="O30" s="100">
        <f>IF(SER_hh_fech!O30=0,0,SER_hh_fech!O30/SER_summary!O$26)</f>
        <v>31.428811210460864</v>
      </c>
      <c r="P30" s="100">
        <f>IF(SER_hh_fech!P30=0,0,SER_hh_fech!P30/SER_summary!P$26)</f>
        <v>30.22095851054879</v>
      </c>
      <c r="Q30" s="100">
        <f>IF(SER_hh_fech!Q30=0,0,SER_hh_fech!Q30/SER_summary!Q$26)</f>
        <v>30.378115697227702</v>
      </c>
    </row>
    <row r="31" spans="1:17" ht="12" customHeight="1" x14ac:dyDescent="0.25">
      <c r="A31" s="88" t="s">
        <v>98</v>
      </c>
      <c r="B31" s="100">
        <f>IF(SER_hh_fech!B31=0,0,SER_hh_fech!B31/SER_summary!B$26)</f>
        <v>29.884480921417413</v>
      </c>
      <c r="C31" s="100">
        <f>IF(SER_hh_fech!C31=0,0,SER_hh_fech!C31/SER_summary!C$26)</f>
        <v>29.458302822274927</v>
      </c>
      <c r="D31" s="100">
        <f>IF(SER_hh_fech!D31=0,0,SER_hh_fech!D31/SER_summary!D$26)</f>
        <v>29.435989504454398</v>
      </c>
      <c r="E31" s="100">
        <f>IF(SER_hh_fech!E31=0,0,SER_hh_fech!E31/SER_summary!E$26)</f>
        <v>29.312318075358242</v>
      </c>
      <c r="F31" s="100">
        <f>IF(SER_hh_fech!F31=0,0,SER_hh_fech!F31/SER_summary!F$26)</f>
        <v>28.982831428407934</v>
      </c>
      <c r="G31" s="100">
        <f>IF(SER_hh_fech!G31=0,0,SER_hh_fech!G31/SER_summary!G$26)</f>
        <v>29.098518412144898</v>
      </c>
      <c r="H31" s="100">
        <f>IF(SER_hh_fech!H31=0,0,SER_hh_fech!H31/SER_summary!H$26)</f>
        <v>28.78109037734859</v>
      </c>
      <c r="I31" s="100">
        <f>IF(SER_hh_fech!I31=0,0,SER_hh_fech!I31/SER_summary!I$26)</f>
        <v>28.850325642649029</v>
      </c>
      <c r="J31" s="100">
        <f>IF(SER_hh_fech!J31=0,0,SER_hh_fech!J31/SER_summary!J$26)</f>
        <v>29.622226992067112</v>
      </c>
      <c r="K31" s="100">
        <f>IF(SER_hh_fech!K31=0,0,SER_hh_fech!K31/SER_summary!K$26)</f>
        <v>29.447848834226487</v>
      </c>
      <c r="L31" s="100">
        <f>IF(SER_hh_fech!L31=0,0,SER_hh_fech!L31/SER_summary!L$26)</f>
        <v>29.390165606736748</v>
      </c>
      <c r="M31" s="100">
        <f>IF(SER_hh_fech!M31=0,0,SER_hh_fech!M31/SER_summary!M$26)</f>
        <v>29.549211289563804</v>
      </c>
      <c r="N31" s="100">
        <f>IF(SER_hh_fech!N31=0,0,SER_hh_fech!N31/SER_summary!N$26)</f>
        <v>29.803333454039876</v>
      </c>
      <c r="O31" s="100">
        <f>IF(SER_hh_fech!O31=0,0,SER_hh_fech!O31/SER_summary!O$26)</f>
        <v>29.122183162921814</v>
      </c>
      <c r="P31" s="100">
        <f>IF(SER_hh_fech!P31=0,0,SER_hh_fech!P31/SER_summary!P$26)</f>
        <v>28.583301371429496</v>
      </c>
      <c r="Q31" s="100">
        <f>IF(SER_hh_fech!Q31=0,0,SER_hh_fech!Q31/SER_summary!Q$26)</f>
        <v>28.095531907620526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41.323768837698061</v>
      </c>
      <c r="K32" s="100">
        <f>IF(SER_hh_fech!K32=0,0,SER_hh_fech!K32/SER_summary!K$26)</f>
        <v>41.463328764096985</v>
      </c>
      <c r="L32" s="100">
        <f>IF(SER_hh_fech!L32=0,0,SER_hh_fech!L32/SER_summary!L$26)</f>
        <v>41.14623184943143</v>
      </c>
      <c r="M32" s="100">
        <f>IF(SER_hh_fech!M32=0,0,SER_hh_fech!M32/SER_summary!M$26)</f>
        <v>41.474445277652919</v>
      </c>
      <c r="N32" s="100">
        <f>IF(SER_hh_fech!N32=0,0,SER_hh_fech!N32/SER_summary!N$26)</f>
        <v>41.985353184638022</v>
      </c>
      <c r="O32" s="100">
        <f>IF(SER_hh_fech!O32=0,0,SER_hh_fech!O32/SER_summary!O$26)</f>
        <v>41.21696247646215</v>
      </c>
      <c r="P32" s="100">
        <f>IF(SER_hh_fech!P32=0,0,SER_hh_fech!P32/SER_summary!P$26)</f>
        <v>37.487426702025587</v>
      </c>
      <c r="Q32" s="100">
        <f>IF(SER_hh_fech!Q32=0,0,SER_hh_fech!Q32/SER_summary!Q$26)</f>
        <v>40.154586967626329</v>
      </c>
    </row>
    <row r="33" spans="1:17" ht="12" customHeight="1" x14ac:dyDescent="0.25">
      <c r="A33" s="49" t="s">
        <v>30</v>
      </c>
      <c r="B33" s="18">
        <f>IF(SER_hh_fech!B33=0,0,SER_hh_fech!B33/SER_summary!B$26)</f>
        <v>21.96507991361954</v>
      </c>
      <c r="C33" s="18">
        <f>IF(SER_hh_fech!C33=0,0,SER_hh_fech!C33/SER_summary!C$26)</f>
        <v>21.651827869462707</v>
      </c>
      <c r="D33" s="18">
        <f>IF(SER_hh_fech!D33=0,0,SER_hh_fech!D33/SER_summary!D$26)</f>
        <v>21.645738129272154</v>
      </c>
      <c r="E33" s="18">
        <f>IF(SER_hh_fech!E33=0,0,SER_hh_fech!E33/SER_summary!E$26)</f>
        <v>21.544542872237717</v>
      </c>
      <c r="F33" s="18">
        <f>IF(SER_hh_fech!F33=0,0,SER_hh_fech!F33/SER_summary!F$26)</f>
        <v>22.366297792610112</v>
      </c>
      <c r="G33" s="18">
        <f>IF(SER_hh_fech!G33=0,0,SER_hh_fech!G33/SER_summary!G$26)</f>
        <v>22.308776200268301</v>
      </c>
      <c r="H33" s="18">
        <f>IF(SER_hh_fech!H33=0,0,SER_hh_fech!H33/SER_summary!H$26)</f>
        <v>22.10099159384292</v>
      </c>
      <c r="I33" s="18">
        <f>IF(SER_hh_fech!I33=0,0,SER_hh_fech!I33/SER_summary!I$26)</f>
        <v>22.168136506127119</v>
      </c>
      <c r="J33" s="18">
        <f>IF(SER_hh_fech!J33=0,0,SER_hh_fech!J33/SER_summary!J$26)</f>
        <v>22.592256082273018</v>
      </c>
      <c r="K33" s="18">
        <f>IF(SER_hh_fech!K33=0,0,SER_hh_fech!K33/SER_summary!K$26)</f>
        <v>23.092331739575044</v>
      </c>
      <c r="L33" s="18">
        <f>IF(SER_hh_fech!L33=0,0,SER_hh_fech!L33/SER_summary!L$26)</f>
        <v>22.856956033804355</v>
      </c>
      <c r="M33" s="18">
        <f>IF(SER_hh_fech!M33=0,0,SER_hh_fech!M33/SER_summary!M$26)</f>
        <v>23.100323079485054</v>
      </c>
      <c r="N33" s="18">
        <f>IF(SER_hh_fech!N33=0,0,SER_hh_fech!N33/SER_summary!N$26)</f>
        <v>22.629169092984554</v>
      </c>
      <c r="O33" s="18">
        <f>IF(SER_hh_fech!O33=0,0,SER_hh_fech!O33/SER_summary!O$26)</f>
        <v>21.741770136349949</v>
      </c>
      <c r="P33" s="18">
        <f>IF(SER_hh_fech!P33=0,0,SER_hh_fech!P33/SER_summary!P$26)</f>
        <v>21.80797931482882</v>
      </c>
      <c r="Q33" s="18">
        <f>IF(SER_hh_fech!Q33=0,0,SER_hh_fech!Q33/SER_summary!Q$26)</f>
        <v>21.125508374999875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63.929149094590144</v>
      </c>
      <c r="C3" s="106">
        <f>IF(SER_hh_tesh!C3=0,0,SER_hh_tesh!C3/SER_summary!C$26)</f>
        <v>78.322824747767612</v>
      </c>
      <c r="D3" s="106">
        <f>IF(SER_hh_tesh!D3=0,0,SER_hh_tesh!D3/SER_summary!D$26)</f>
        <v>73.064182470540416</v>
      </c>
      <c r="E3" s="106">
        <f>IF(SER_hh_tesh!E3=0,0,SER_hh_tesh!E3/SER_summary!E$26)</f>
        <v>73.207162383375419</v>
      </c>
      <c r="F3" s="106">
        <f>IF(SER_hh_tesh!F3=0,0,SER_hh_tesh!F3/SER_summary!F$26)</f>
        <v>61.981232058875037</v>
      </c>
      <c r="G3" s="106">
        <f>IF(SER_hh_tesh!G3=0,0,SER_hh_tesh!G3/SER_summary!G$26)</f>
        <v>75.790147543441137</v>
      </c>
      <c r="H3" s="106">
        <f>IF(SER_hh_tesh!H3=0,0,SER_hh_tesh!H3/SER_summary!H$26)</f>
        <v>86.081292918614992</v>
      </c>
      <c r="I3" s="106">
        <f>IF(SER_hh_tesh!I3=0,0,SER_hh_tesh!I3/SER_summary!I$26)</f>
        <v>75.482021640887353</v>
      </c>
      <c r="J3" s="106">
        <f>IF(SER_hh_tesh!J3=0,0,SER_hh_tesh!J3/SER_summary!J$26)</f>
        <v>79.129212500857506</v>
      </c>
      <c r="K3" s="106">
        <f>IF(SER_hh_tesh!K3=0,0,SER_hh_tesh!K3/SER_summary!K$26)</f>
        <v>76.585002933299577</v>
      </c>
      <c r="L3" s="106">
        <f>IF(SER_hh_tesh!L3=0,0,SER_hh_tesh!L3/SER_summary!L$26)</f>
        <v>82.81892540217882</v>
      </c>
      <c r="M3" s="106">
        <f>IF(SER_hh_tesh!M3=0,0,SER_hh_tesh!M3/SER_summary!M$26)</f>
        <v>88.016476445350719</v>
      </c>
      <c r="N3" s="106">
        <f>IF(SER_hh_tesh!N3=0,0,SER_hh_tesh!N3/SER_summary!N$26)</f>
        <v>82.16356529039399</v>
      </c>
      <c r="O3" s="106">
        <f>IF(SER_hh_tesh!O3=0,0,SER_hh_tesh!O3/SER_summary!O$26)</f>
        <v>75.229134023589694</v>
      </c>
      <c r="P3" s="106">
        <f>IF(SER_hh_tesh!P3=0,0,SER_hh_tesh!P3/SER_summary!P$26)</f>
        <v>71.328732923746529</v>
      </c>
      <c r="Q3" s="106">
        <f>IF(SER_hh_tesh!Q3=0,0,SER_hh_tesh!Q3/SER_summary!Q$26)</f>
        <v>79.778547979962042</v>
      </c>
    </row>
    <row r="4" spans="1:17" ht="12.95" customHeight="1" x14ac:dyDescent="0.25">
      <c r="A4" s="90" t="s">
        <v>44</v>
      </c>
      <c r="B4" s="101">
        <f>IF(SER_hh_tesh!B4=0,0,SER_hh_tesh!B4/SER_summary!B$26)</f>
        <v>35.40927308710372</v>
      </c>
      <c r="C4" s="101">
        <f>IF(SER_hh_tesh!C4=0,0,SER_hh_tesh!C4/SER_summary!C$26)</f>
        <v>49.272050795360059</v>
      </c>
      <c r="D4" s="101">
        <f>IF(SER_hh_tesh!D4=0,0,SER_hh_tesh!D4/SER_summary!D$26)</f>
        <v>44.164681708758522</v>
      </c>
      <c r="E4" s="101">
        <f>IF(SER_hh_tesh!E4=0,0,SER_hh_tesh!E4/SER_summary!E$26)</f>
        <v>43.848866727235759</v>
      </c>
      <c r="F4" s="101">
        <f>IF(SER_hh_tesh!F4=0,0,SER_hh_tesh!F4/SER_summary!F$26)</f>
        <v>31.360428083453222</v>
      </c>
      <c r="G4" s="101">
        <f>IF(SER_hh_tesh!G4=0,0,SER_hh_tesh!G4/SER_summary!G$26)</f>
        <v>43.874745517198257</v>
      </c>
      <c r="H4" s="101">
        <f>IF(SER_hh_tesh!H4=0,0,SER_hh_tesh!H4/SER_summary!H$26)</f>
        <v>53.15106194335754</v>
      </c>
      <c r="I4" s="101">
        <f>IF(SER_hh_tesh!I4=0,0,SER_hh_tesh!I4/SER_summary!I$26)</f>
        <v>41.12214610376126</v>
      </c>
      <c r="J4" s="101">
        <f>IF(SER_hh_tesh!J4=0,0,SER_hh_tesh!J4/SER_summary!J$26)</f>
        <v>43.630664495982948</v>
      </c>
      <c r="K4" s="101">
        <f>IF(SER_hh_tesh!K4=0,0,SER_hh_tesh!K4/SER_summary!K$26)</f>
        <v>40.449685084959931</v>
      </c>
      <c r="L4" s="101">
        <f>IF(SER_hh_tesh!L4=0,0,SER_hh_tesh!L4/SER_summary!L$26)</f>
        <v>46.006841675865914</v>
      </c>
      <c r="M4" s="101">
        <f>IF(SER_hh_tesh!M4=0,0,SER_hh_tesh!M4/SER_summary!M$26)</f>
        <v>50.430053200142879</v>
      </c>
      <c r="N4" s="101">
        <f>IF(SER_hh_tesh!N4=0,0,SER_hh_tesh!N4/SER_summary!N$26)</f>
        <v>44.335325675645976</v>
      </c>
      <c r="O4" s="101">
        <f>IF(SER_hh_tesh!O4=0,0,SER_hh_tesh!O4/SER_summary!O$26)</f>
        <v>37.127676927238035</v>
      </c>
      <c r="P4" s="101">
        <f>IF(SER_hh_tesh!P4=0,0,SER_hh_tesh!P4/SER_summary!P$26)</f>
        <v>32.2969020653657</v>
      </c>
      <c r="Q4" s="101">
        <f>IF(SER_hh_tesh!Q4=0,0,SER_hh_tesh!Q4/SER_summary!Q$26)</f>
        <v>40.072669208522335</v>
      </c>
    </row>
    <row r="5" spans="1:17" ht="12" customHeight="1" x14ac:dyDescent="0.25">
      <c r="A5" s="88" t="s">
        <v>38</v>
      </c>
      <c r="B5" s="100">
        <f>IF(SER_hh_tesh!B5=0,0,SER_hh_tesh!B5/SER_summary!B$26)</f>
        <v>35.058662252091523</v>
      </c>
      <c r="C5" s="100">
        <f>IF(SER_hh_tesh!C5=0,0,SER_hh_tesh!C5/SER_summary!C$26)</f>
        <v>50.666126238109079</v>
      </c>
      <c r="D5" s="100">
        <f>IF(SER_hh_tesh!D5=0,0,SER_hh_tesh!D5/SER_summary!D$26)</f>
        <v>46.521463767803994</v>
      </c>
      <c r="E5" s="100">
        <f>IF(SER_hh_tesh!E5=0,0,SER_hh_tesh!E5/SER_summary!E$26)</f>
        <v>46.094456451979177</v>
      </c>
      <c r="F5" s="100">
        <f>IF(SER_hh_tesh!F5=0,0,SER_hh_tesh!F5/SER_summary!F$26)</f>
        <v>32.958244662162535</v>
      </c>
      <c r="G5" s="100">
        <f>IF(SER_hh_tesh!G5=0,0,SER_hh_tesh!G5/SER_summary!G$26)</f>
        <v>44.812418414854683</v>
      </c>
      <c r="H5" s="100">
        <f>IF(SER_hh_tesh!H5=0,0,SER_hh_tesh!H5/SER_summary!H$26)</f>
        <v>53.54546784174056</v>
      </c>
      <c r="I5" s="100">
        <f>IF(SER_hh_tesh!I5=0,0,SER_hh_tesh!I5/SER_summary!I$26)</f>
        <v>28.87735240280065</v>
      </c>
      <c r="J5" s="100">
        <f>IF(SER_hh_tesh!J5=0,0,SER_hh_tesh!J5/SER_summary!J$26)</f>
        <v>56.236000730915862</v>
      </c>
      <c r="K5" s="100">
        <f>IF(SER_hh_tesh!K5=0,0,SER_hh_tesh!K5/SER_summary!K$26)</f>
        <v>47.676298456055001</v>
      </c>
      <c r="L5" s="100">
        <f>IF(SER_hh_tesh!L5=0,0,SER_hh_tesh!L5/SER_summary!L$26)</f>
        <v>44.894670293750821</v>
      </c>
      <c r="M5" s="100">
        <f>IF(SER_hh_tesh!M5=0,0,SER_hh_tesh!M5/SER_summary!M$26)</f>
        <v>53.249238496643613</v>
      </c>
      <c r="N5" s="100">
        <f>IF(SER_hh_tesh!N5=0,0,SER_hh_tesh!N5/SER_summary!N$26)</f>
        <v>42.748484140022981</v>
      </c>
      <c r="O5" s="100">
        <f>IF(SER_hh_tesh!O5=0,0,SER_hh_tesh!O5/SER_summary!O$26)</f>
        <v>50.121867275512173</v>
      </c>
      <c r="P5" s="100">
        <f>IF(SER_hh_tesh!P5=0,0,SER_hh_tesh!P5/SER_summary!P$26)</f>
        <v>21.542317300480363</v>
      </c>
      <c r="Q5" s="100">
        <f>IF(SER_hh_tesh!Q5=0,0,SER_hh_tesh!Q5/SER_summary!Q$26)</f>
        <v>39.163794091661607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34.714949877070978</v>
      </c>
      <c r="C7" s="100">
        <f>IF(SER_hh_tesh!C7=0,0,SER_hh_tesh!C7/SER_summary!C$26)</f>
        <v>49.31591133303727</v>
      </c>
      <c r="D7" s="100">
        <f>IF(SER_hh_tesh!D7=0,0,SER_hh_tesh!D7/SER_summary!D$26)</f>
        <v>44.024547177030918</v>
      </c>
      <c r="E7" s="100">
        <f>IF(SER_hh_tesh!E7=0,0,SER_hh_tesh!E7/SER_summary!E$26)</f>
        <v>44.778210852142251</v>
      </c>
      <c r="F7" s="100">
        <f>IF(SER_hh_tesh!F7=0,0,SER_hh_tesh!F7/SER_summary!F$26)</f>
        <v>32.161985180162766</v>
      </c>
      <c r="G7" s="100">
        <f>IF(SER_hh_tesh!G7=0,0,SER_hh_tesh!G7/SER_summary!G$26)</f>
        <v>43.702065450376516</v>
      </c>
      <c r="H7" s="100">
        <f>IF(SER_hh_tesh!H7=0,0,SER_hh_tesh!H7/SER_summary!H$26)</f>
        <v>56.607544593130406</v>
      </c>
      <c r="I7" s="100">
        <f>IF(SER_hh_tesh!I7=0,0,SER_hh_tesh!I7/SER_summary!I$26)</f>
        <v>39.10787176961675</v>
      </c>
      <c r="J7" s="100">
        <f>IF(SER_hh_tesh!J7=0,0,SER_hh_tesh!J7/SER_summary!J$26)</f>
        <v>43.135321900270029</v>
      </c>
      <c r="K7" s="100">
        <f>IF(SER_hh_tesh!K7=0,0,SER_hh_tesh!K7/SER_summary!K$26)</f>
        <v>40.122403726868363</v>
      </c>
      <c r="L7" s="100">
        <f>IF(SER_hh_tesh!L7=0,0,SER_hh_tesh!L7/SER_summary!L$26)</f>
        <v>46.201589501155581</v>
      </c>
      <c r="M7" s="100">
        <f>IF(SER_hh_tesh!M7=0,0,SER_hh_tesh!M7/SER_summary!M$26)</f>
        <v>50.856336798537384</v>
      </c>
      <c r="N7" s="100">
        <f>IF(SER_hh_tesh!N7=0,0,SER_hh_tesh!N7/SER_summary!N$26)</f>
        <v>44.122560730018321</v>
      </c>
      <c r="O7" s="100">
        <f>IF(SER_hh_tesh!O7=0,0,SER_hh_tesh!O7/SER_summary!O$26)</f>
        <v>36.671227043174191</v>
      </c>
      <c r="P7" s="100">
        <f>IF(SER_hh_tesh!P7=0,0,SER_hh_tesh!P7/SER_summary!P$26)</f>
        <v>31.594269549110535</v>
      </c>
      <c r="Q7" s="100">
        <f>IF(SER_hh_tesh!Q7=0,0,SER_hh_tesh!Q7/SER_summary!Q$26)</f>
        <v>39.367119466979389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34.714949877070964</v>
      </c>
      <c r="C9" s="100">
        <f>IF(SER_hh_tesh!C9=0,0,SER_hh_tesh!C9/SER_summary!C$26)</f>
        <v>48.497414733407659</v>
      </c>
      <c r="D9" s="100">
        <f>IF(SER_hh_tesh!D9=0,0,SER_hh_tesh!D9/SER_summary!D$26)</f>
        <v>43.567517029754335</v>
      </c>
      <c r="E9" s="100">
        <f>IF(SER_hh_tesh!E9=0,0,SER_hh_tesh!E9/SER_summary!E$26)</f>
        <v>43.520796742560137</v>
      </c>
      <c r="F9" s="100">
        <f>IF(SER_hh_tesh!F9=0,0,SER_hh_tesh!F9/SER_summary!F$26)</f>
        <v>31.801222046565044</v>
      </c>
      <c r="G9" s="100">
        <f>IF(SER_hh_tesh!G9=0,0,SER_hh_tesh!G9/SER_summary!G$26)</f>
        <v>42.207141258489315</v>
      </c>
      <c r="H9" s="100">
        <f>IF(SER_hh_tesh!H9=0,0,SER_hh_tesh!H9/SER_summary!H$26)</f>
        <v>57.066233137958505</v>
      </c>
      <c r="I9" s="100">
        <f>IF(SER_hh_tesh!I9=0,0,SER_hh_tesh!I9/SER_summary!I$26)</f>
        <v>41.294591315152807</v>
      </c>
      <c r="J9" s="100">
        <f>IF(SER_hh_tesh!J9=0,0,SER_hh_tesh!J9/SER_summary!J$26)</f>
        <v>49.780407942155648</v>
      </c>
      <c r="K9" s="100">
        <f>IF(SER_hh_tesh!K9=0,0,SER_hh_tesh!K9/SER_summary!K$26)</f>
        <v>31.222244969947504</v>
      </c>
      <c r="L9" s="100">
        <f>IF(SER_hh_tesh!L9=0,0,SER_hh_tesh!L9/SER_summary!L$26)</f>
        <v>42.485843260030997</v>
      </c>
      <c r="M9" s="100">
        <f>IF(SER_hh_tesh!M9=0,0,SER_hh_tesh!M9/SER_summary!M$26)</f>
        <v>35.553143246313056</v>
      </c>
      <c r="N9" s="100">
        <f>IF(SER_hh_tesh!N9=0,0,SER_hh_tesh!N9/SER_summary!N$26)</f>
        <v>30.227702241159633</v>
      </c>
      <c r="O9" s="100">
        <f>IF(SER_hh_tesh!O9=0,0,SER_hh_tesh!O9/SER_summary!O$26)</f>
        <v>26.924619455491275</v>
      </c>
      <c r="P9" s="100">
        <f>IF(SER_hh_tesh!P9=0,0,SER_hh_tesh!P9/SER_summary!P$26)</f>
        <v>27.366621804205554</v>
      </c>
      <c r="Q9" s="100">
        <f>IF(SER_hh_tesh!Q9=0,0,SER_hh_tesh!Q9/SER_summary!Q$26)</f>
        <v>39.191602626158449</v>
      </c>
    </row>
    <row r="10" spans="1:17" ht="12" customHeight="1" x14ac:dyDescent="0.25">
      <c r="A10" s="88" t="s">
        <v>34</v>
      </c>
      <c r="B10" s="100">
        <f>IF(SER_hh_tesh!B10=0,0,SER_hh_tesh!B10/SER_summary!B$26)</f>
        <v>35.058662252091509</v>
      </c>
      <c r="C10" s="100">
        <f>IF(SER_hh_tesh!C10=0,0,SER_hh_tesh!C10/SER_summary!C$26)</f>
        <v>47.901155617503456</v>
      </c>
      <c r="D10" s="100">
        <f>IF(SER_hh_tesh!D10=0,0,SER_hh_tesh!D10/SER_summary!D$26)</f>
        <v>42.639073394183164</v>
      </c>
      <c r="E10" s="100">
        <f>IF(SER_hh_tesh!E10=0,0,SER_hh_tesh!E10/SER_summary!E$26)</f>
        <v>44.109428615629582</v>
      </c>
      <c r="F10" s="100">
        <f>IF(SER_hh_tesh!F10=0,0,SER_hh_tesh!F10/SER_summary!F$26)</f>
        <v>31.127173326476566</v>
      </c>
      <c r="G10" s="100">
        <f>IF(SER_hh_tesh!G10=0,0,SER_hh_tesh!G10/SER_summary!G$26)</f>
        <v>43.208314476395444</v>
      </c>
      <c r="H10" s="100">
        <f>IF(SER_hh_tesh!H10=0,0,SER_hh_tesh!H10/SER_summary!H$26)</f>
        <v>52.31077572062906</v>
      </c>
      <c r="I10" s="100">
        <f>IF(SER_hh_tesh!I10=0,0,SER_hh_tesh!I10/SER_summary!I$26)</f>
        <v>40.460297045978201</v>
      </c>
      <c r="J10" s="100">
        <f>IF(SER_hh_tesh!J10=0,0,SER_hh_tesh!J10/SER_summary!J$26)</f>
        <v>42.948660181023016</v>
      </c>
      <c r="K10" s="100">
        <f>IF(SER_hh_tesh!K10=0,0,SER_hh_tesh!K10/SER_summary!K$26)</f>
        <v>40.648928881876742</v>
      </c>
      <c r="L10" s="100">
        <f>IF(SER_hh_tesh!L10=0,0,SER_hh_tesh!L10/SER_summary!L$26)</f>
        <v>45.718032990732674</v>
      </c>
      <c r="M10" s="100">
        <f>IF(SER_hh_tesh!M10=0,0,SER_hh_tesh!M10/SER_summary!M$26)</f>
        <v>50.675244297718116</v>
      </c>
      <c r="N10" s="100">
        <f>IF(SER_hh_tesh!N10=0,0,SER_hh_tesh!N10/SER_summary!N$26)</f>
        <v>162.18178137119318</v>
      </c>
      <c r="O10" s="100">
        <f>IF(SER_hh_tesh!O10=0,0,SER_hh_tesh!O10/SER_summary!O$26)</f>
        <v>83.76394448014463</v>
      </c>
      <c r="P10" s="100">
        <f>IF(SER_hh_tesh!P10=0,0,SER_hh_tesh!P10/SER_summary!P$26)</f>
        <v>11.811941086812299</v>
      </c>
      <c r="Q10" s="100">
        <f>IF(SER_hh_tesh!Q10=0,0,SER_hh_tesh!Q10/SER_summary!Q$26)</f>
        <v>37.964577353727847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52.485298601628372</v>
      </c>
      <c r="H11" s="100">
        <f>IF(SER_hh_tesh!H11=0,0,SER_hh_tesh!H11/SER_summary!H$26)</f>
        <v>51.792370691880535</v>
      </c>
      <c r="I11" s="100">
        <f>IF(SER_hh_tesh!I11=0,0,SER_hh_tesh!I11/SER_summary!I$26)</f>
        <v>49.624308992118699</v>
      </c>
      <c r="J11" s="100">
        <f>IF(SER_hh_tesh!J11=0,0,SER_hh_tesh!J11/SER_summary!J$26)</f>
        <v>49.320177067891528</v>
      </c>
      <c r="K11" s="100">
        <f>IF(SER_hh_tesh!K11=0,0,SER_hh_tesh!K11/SER_summary!K$26)</f>
        <v>48.915027487878319</v>
      </c>
      <c r="L11" s="100">
        <f>IF(SER_hh_tesh!L11=0,0,SER_hh_tesh!L11/SER_summary!L$26)</f>
        <v>48.364640811325621</v>
      </c>
      <c r="M11" s="100">
        <f>IF(SER_hh_tesh!M11=0,0,SER_hh_tesh!M11/SER_summary!M$26)</f>
        <v>48.101342072523458</v>
      </c>
      <c r="N11" s="100">
        <f>IF(SER_hh_tesh!N11=0,0,SER_hh_tesh!N11/SER_summary!N$26)</f>
        <v>48.577406913612059</v>
      </c>
      <c r="O11" s="100">
        <f>IF(SER_hh_tesh!O11=0,0,SER_hh_tesh!O11/SER_summary!O$26)</f>
        <v>45.850948778952443</v>
      </c>
      <c r="P11" s="100">
        <f>IF(SER_hh_tesh!P11=0,0,SER_hh_tesh!P11/SER_summary!P$26)</f>
        <v>43.825553908891031</v>
      </c>
      <c r="Q11" s="100">
        <f>IF(SER_hh_tesh!Q11=0,0,SER_hh_tesh!Q11/SER_summary!Q$26)</f>
        <v>43.095159272467988</v>
      </c>
    </row>
    <row r="12" spans="1:17" ht="12" customHeight="1" x14ac:dyDescent="0.25">
      <c r="A12" s="88" t="s">
        <v>42</v>
      </c>
      <c r="B12" s="100">
        <f>IF(SER_hh_tesh!B12=0,0,SER_hh_tesh!B12/SER_summary!B$26)</f>
        <v>35.233083457325783</v>
      </c>
      <c r="C12" s="100">
        <f>IF(SER_hh_tesh!C12=0,0,SER_hh_tesh!C12/SER_summary!C$26)</f>
        <v>48.336840584316334</v>
      </c>
      <c r="D12" s="100">
        <f>IF(SER_hh_tesh!D12=0,0,SER_hh_tesh!D12/SER_summary!D$26)</f>
        <v>42.70287420757397</v>
      </c>
      <c r="E12" s="100">
        <f>IF(SER_hh_tesh!E12=0,0,SER_hh_tesh!E12/SER_summary!E$26)</f>
        <v>42.077073361044299</v>
      </c>
      <c r="F12" s="100">
        <f>IF(SER_hh_tesh!F12=0,0,SER_hh_tesh!F12/SER_summary!F$26)</f>
        <v>30.357284973683132</v>
      </c>
      <c r="G12" s="100">
        <f>IF(SER_hh_tesh!G12=0,0,SER_hh_tesh!G12/SER_summary!G$26)</f>
        <v>41.504353684368866</v>
      </c>
      <c r="H12" s="100">
        <f>IF(SER_hh_tesh!H12=0,0,SER_hh_tesh!H12/SER_summary!H$26)</f>
        <v>50.03142725302957</v>
      </c>
      <c r="I12" s="100">
        <f>IF(SER_hh_tesh!I12=0,0,SER_hh_tesh!I12/SER_summary!I$26)</f>
        <v>38.396407115153281</v>
      </c>
      <c r="J12" s="100">
        <f>IF(SER_hh_tesh!J12=0,0,SER_hh_tesh!J12/SER_summary!J$26)</f>
        <v>37.566774220918006</v>
      </c>
      <c r="K12" s="100">
        <f>IF(SER_hh_tesh!K12=0,0,SER_hh_tesh!K12/SER_summary!K$26)</f>
        <v>40.734396632159672</v>
      </c>
      <c r="L12" s="100">
        <f>IF(SER_hh_tesh!L12=0,0,SER_hh_tesh!L12/SER_summary!L$26)</f>
        <v>42.784894905243959</v>
      </c>
      <c r="M12" s="100">
        <f>IF(SER_hh_tesh!M12=0,0,SER_hh_tesh!M12/SER_summary!M$26)</f>
        <v>58.237575830307243</v>
      </c>
      <c r="N12" s="100">
        <f>IF(SER_hh_tesh!N12=0,0,SER_hh_tesh!N12/SER_summary!N$26)</f>
        <v>39.616108653388359</v>
      </c>
      <c r="O12" s="100">
        <f>IF(SER_hh_tesh!O12=0,0,SER_hh_tesh!O12/SER_summary!O$26)</f>
        <v>34.509656744420219</v>
      </c>
      <c r="P12" s="100">
        <f>IF(SER_hh_tesh!P12=0,0,SER_hh_tesh!P12/SER_summary!P$26)</f>
        <v>32.180499144957771</v>
      </c>
      <c r="Q12" s="100">
        <f>IF(SER_hh_tesh!Q12=0,0,SER_hh_tesh!Q12/SER_summary!Q$26)</f>
        <v>37.293516877234005</v>
      </c>
    </row>
    <row r="13" spans="1:17" ht="12" customHeight="1" x14ac:dyDescent="0.25">
      <c r="A13" s="88" t="s">
        <v>105</v>
      </c>
      <c r="B13" s="100">
        <f>IF(SER_hh_tesh!B13=0,0,SER_hh_tesh!B13/SER_summary!B$26)</f>
        <v>35.409227009115853</v>
      </c>
      <c r="C13" s="100">
        <f>IF(SER_hh_tesh!C13=0,0,SER_hh_tesh!C13/SER_summary!C$26)</f>
        <v>48.688389569608177</v>
      </c>
      <c r="D13" s="100">
        <f>IF(SER_hh_tesh!D13=0,0,SER_hh_tesh!D13/SER_summary!D$26)</f>
        <v>43.818192426729439</v>
      </c>
      <c r="E13" s="100">
        <f>IF(SER_hh_tesh!E13=0,0,SER_hh_tesh!E13/SER_summary!E$26)</f>
        <v>42.979995121287565</v>
      </c>
      <c r="F13" s="100">
        <f>IF(SER_hh_tesh!F13=0,0,SER_hh_tesh!F13/SER_summary!F$26)</f>
        <v>30.619865098743777</v>
      </c>
      <c r="G13" s="100">
        <f>IF(SER_hh_tesh!G13=0,0,SER_hh_tesh!G13/SER_summary!G$26)</f>
        <v>41.651888573499392</v>
      </c>
      <c r="H13" s="100">
        <f>IF(SER_hh_tesh!H13=0,0,SER_hh_tesh!H13/SER_summary!H$26)</f>
        <v>49.831158666830582</v>
      </c>
      <c r="I13" s="100">
        <f>IF(SER_hh_tesh!I13=0,0,SER_hh_tesh!I13/SER_summary!I$26)</f>
        <v>38.165366834782532</v>
      </c>
      <c r="J13" s="100">
        <f>IF(SER_hh_tesh!J13=0,0,SER_hh_tesh!J13/SER_summary!J$26)</f>
        <v>40.19103617336291</v>
      </c>
      <c r="K13" s="100">
        <f>IF(SER_hh_tesh!K13=0,0,SER_hh_tesh!K13/SER_summary!K$26)</f>
        <v>37.168315168446554</v>
      </c>
      <c r="L13" s="100">
        <f>IF(SER_hh_tesh!L13=0,0,SER_hh_tesh!L13/SER_summary!L$26)</f>
        <v>47.034833633191894</v>
      </c>
      <c r="M13" s="100">
        <f>IF(SER_hh_tesh!M13=0,0,SER_hh_tesh!M13/SER_summary!M$26)</f>
        <v>53.343553267923284</v>
      </c>
      <c r="N13" s="100">
        <f>IF(SER_hh_tesh!N13=0,0,SER_hh_tesh!N13/SER_summary!N$26)</f>
        <v>48.32160028131355</v>
      </c>
      <c r="O13" s="100">
        <f>IF(SER_hh_tesh!O13=0,0,SER_hh_tesh!O13/SER_summary!O$26)</f>
        <v>40.418671002046828</v>
      </c>
      <c r="P13" s="100">
        <f>IF(SER_hh_tesh!P13=0,0,SER_hh_tesh!P13/SER_summary!P$26)</f>
        <v>35.124441018232034</v>
      </c>
      <c r="Q13" s="100">
        <f>IF(SER_hh_tesh!Q13=0,0,SER_hh_tesh!Q13/SER_summary!Q$26)</f>
        <v>43.542883174234426</v>
      </c>
    </row>
    <row r="14" spans="1:17" ht="12" customHeight="1" x14ac:dyDescent="0.25">
      <c r="A14" s="51" t="s">
        <v>104</v>
      </c>
      <c r="B14" s="22">
        <f>IF(SER_hh_tesh!B14=0,0,SER_hh_tesh!B14/SER_summary!B$26)</f>
        <v>35.409227009115838</v>
      </c>
      <c r="C14" s="22">
        <f>IF(SER_hh_tesh!C14=0,0,SER_hh_tesh!C14/SER_summary!C$26)</f>
        <v>48.387841402390542</v>
      </c>
      <c r="D14" s="22">
        <f>IF(SER_hh_tesh!D14=0,0,SER_hh_tesh!D14/SER_summary!D$26)</f>
        <v>44.917032230856982</v>
      </c>
      <c r="E14" s="22">
        <f>IF(SER_hh_tesh!E14=0,0,SER_hh_tesh!E14/SER_summary!E$26)</f>
        <v>44.566244057066108</v>
      </c>
      <c r="F14" s="22">
        <f>IF(SER_hh_tesh!F14=0,0,SER_hh_tesh!F14/SER_summary!F$26)</f>
        <v>31.840010331688358</v>
      </c>
      <c r="G14" s="22">
        <f>IF(SER_hh_tesh!G14=0,0,SER_hh_tesh!G14/SER_summary!G$26)</f>
        <v>44.365180127814142</v>
      </c>
      <c r="H14" s="22">
        <f>IF(SER_hh_tesh!H14=0,0,SER_hh_tesh!H14/SER_summary!H$26)</f>
        <v>53.889396642463922</v>
      </c>
      <c r="I14" s="22">
        <f>IF(SER_hh_tesh!I14=0,0,SER_hh_tesh!I14/SER_summary!I$26)</f>
        <v>41.654139622863944</v>
      </c>
      <c r="J14" s="22">
        <f>IF(SER_hh_tesh!J14=0,0,SER_hh_tesh!J14/SER_summary!J$26)</f>
        <v>44.083300138376103</v>
      </c>
      <c r="K14" s="22">
        <f>IF(SER_hh_tesh!K14=0,0,SER_hh_tesh!K14/SER_summary!K$26)</f>
        <v>40.815349063340314</v>
      </c>
      <c r="L14" s="22">
        <f>IF(SER_hh_tesh!L14=0,0,SER_hh_tesh!L14/SER_summary!L$26)</f>
        <v>48.058142027726163</v>
      </c>
      <c r="M14" s="22">
        <f>IF(SER_hh_tesh!M14=0,0,SER_hh_tesh!M14/SER_summary!M$26)</f>
        <v>51.024430110172091</v>
      </c>
      <c r="N14" s="22">
        <f>IF(SER_hh_tesh!N14=0,0,SER_hh_tesh!N14/SER_summary!N$26)</f>
        <v>44.651255230846822</v>
      </c>
      <c r="O14" s="22">
        <f>IF(SER_hh_tesh!O14=0,0,SER_hh_tesh!O14/SER_summary!O$26)</f>
        <v>37.463650884457103</v>
      </c>
      <c r="P14" s="22">
        <f>IF(SER_hh_tesh!P14=0,0,SER_hh_tesh!P14/SER_summary!P$26)</f>
        <v>32.664728597487937</v>
      </c>
      <c r="Q14" s="22">
        <f>IF(SER_hh_tesh!Q14=0,0,SER_hh_tesh!Q14/SER_summary!Q$26)</f>
        <v>40.470977865535204</v>
      </c>
    </row>
    <row r="15" spans="1:17" ht="12" customHeight="1" x14ac:dyDescent="0.25">
      <c r="A15" s="105" t="s">
        <v>108</v>
      </c>
      <c r="B15" s="104">
        <f>IF(SER_hh_tesh!B15=0,0,SER_hh_tesh!B15/SER_summary!B$26)</f>
        <v>0.41999752411179481</v>
      </c>
      <c r="C15" s="104">
        <f>IF(SER_hh_tesh!C15=0,0,SER_hh_tesh!C15/SER_summary!C$26)</f>
        <v>0.6517691771810149</v>
      </c>
      <c r="D15" s="104">
        <f>IF(SER_hh_tesh!D15=0,0,SER_hh_tesh!D15/SER_summary!D$26)</f>
        <v>0.51847952291914412</v>
      </c>
      <c r="E15" s="104">
        <f>IF(SER_hh_tesh!E15=0,0,SER_hh_tesh!E15/SER_summary!E$26)</f>
        <v>0.43588455249709185</v>
      </c>
      <c r="F15" s="104">
        <f>IF(SER_hh_tesh!F15=0,0,SER_hh_tesh!F15/SER_summary!F$26)</f>
        <v>0.28241691323954093</v>
      </c>
      <c r="G15" s="104">
        <f>IF(SER_hh_tesh!G15=0,0,SER_hh_tesh!G15/SER_summary!G$26)</f>
        <v>0.3567933745662577</v>
      </c>
      <c r="H15" s="104">
        <f>IF(SER_hh_tesh!H15=0,0,SER_hh_tesh!H15/SER_summary!H$26)</f>
        <v>0.52584516610752774</v>
      </c>
      <c r="I15" s="104">
        <f>IF(SER_hh_tesh!I15=0,0,SER_hh_tesh!I15/SER_summary!I$26)</f>
        <v>0.41488344170201391</v>
      </c>
      <c r="J15" s="104">
        <f>IF(SER_hh_tesh!J15=0,0,SER_hh_tesh!J15/SER_summary!J$26)</f>
        <v>0.49005195469305524</v>
      </c>
      <c r="K15" s="104">
        <f>IF(SER_hh_tesh!K15=0,0,SER_hh_tesh!K15/SER_summary!K$26)</f>
        <v>0.43570371355742965</v>
      </c>
      <c r="L15" s="104">
        <f>IF(SER_hh_tesh!L15=0,0,SER_hh_tesh!L15/SER_summary!L$26)</f>
        <v>0.46574916325250748</v>
      </c>
      <c r="M15" s="104">
        <f>IF(SER_hh_tesh!M15=0,0,SER_hh_tesh!M15/SER_summary!M$26)</f>
        <v>0.46669741208955828</v>
      </c>
      <c r="N15" s="104">
        <f>IF(SER_hh_tesh!N15=0,0,SER_hh_tesh!N15/SER_summary!N$26)</f>
        <v>0.43444621003063227</v>
      </c>
      <c r="O15" s="104">
        <f>IF(SER_hh_tesh!O15=0,0,SER_hh_tesh!O15/SER_summary!O$26)</f>
        <v>0.3534758919625357</v>
      </c>
      <c r="P15" s="104">
        <f>IF(SER_hh_tesh!P15=0,0,SER_hh_tesh!P15/SER_summary!P$26)</f>
        <v>0.31021228407716739</v>
      </c>
      <c r="Q15" s="104">
        <f>IF(SER_hh_tesh!Q15=0,0,SER_hh_tesh!Q15/SER_summary!Q$26)</f>
        <v>0.42406490953594145</v>
      </c>
    </row>
    <row r="16" spans="1:17" ht="12.95" customHeight="1" x14ac:dyDescent="0.25">
      <c r="A16" s="90" t="s">
        <v>102</v>
      </c>
      <c r="B16" s="101">
        <f>IF(SER_hh_tesh!B16=0,0,SER_hh_tesh!B16/SER_summary!B$26)</f>
        <v>22.665343945801805</v>
      </c>
      <c r="C16" s="101">
        <f>IF(SER_hh_tesh!C16=0,0,SER_hh_tesh!C16/SER_summary!C$26)</f>
        <v>22.801777301888531</v>
      </c>
      <c r="D16" s="101">
        <f>IF(SER_hh_tesh!D16=0,0,SER_hh_tesh!D16/SER_summary!D$26)</f>
        <v>22.872107502118045</v>
      </c>
      <c r="E16" s="101">
        <f>IF(SER_hh_tesh!E16=0,0,SER_hh_tesh!E16/SER_summary!E$26)</f>
        <v>23.023277275148608</v>
      </c>
      <c r="F16" s="101">
        <f>IF(SER_hh_tesh!F16=0,0,SER_hh_tesh!F16/SER_summary!F$26)</f>
        <v>23.193717485210062</v>
      </c>
      <c r="G16" s="101">
        <f>IF(SER_hh_tesh!G16=0,0,SER_hh_tesh!G16/SER_summary!G$26)</f>
        <v>23.262189310567805</v>
      </c>
      <c r="H16" s="101">
        <f>IF(SER_hh_tesh!H16=0,0,SER_hh_tesh!H16/SER_summary!H$26)</f>
        <v>23.422989898746497</v>
      </c>
      <c r="I16" s="101">
        <f>IF(SER_hh_tesh!I16=0,0,SER_hh_tesh!I16/SER_summary!I$26)</f>
        <v>23.667819105682611</v>
      </c>
      <c r="J16" s="101">
        <f>IF(SER_hh_tesh!J16=0,0,SER_hh_tesh!J16/SER_summary!J$26)</f>
        <v>23.751681577327634</v>
      </c>
      <c r="K16" s="101">
        <f>IF(SER_hh_tesh!K16=0,0,SER_hh_tesh!K16/SER_summary!K$26)</f>
        <v>23.677933520468017</v>
      </c>
      <c r="L16" s="101">
        <f>IF(SER_hh_tesh!L16=0,0,SER_hh_tesh!L16/SER_summary!L$26)</f>
        <v>23.66286535218849</v>
      </c>
      <c r="M16" s="101">
        <f>IF(SER_hh_tesh!M16=0,0,SER_hh_tesh!M16/SER_summary!M$26)</f>
        <v>23.993819858872609</v>
      </c>
      <c r="N16" s="101">
        <f>IF(SER_hh_tesh!N16=0,0,SER_hh_tesh!N16/SER_summary!N$26)</f>
        <v>24.44422069394572</v>
      </c>
      <c r="O16" s="101">
        <f>IF(SER_hh_tesh!O16=0,0,SER_hh_tesh!O16/SER_summary!O$26)</f>
        <v>25.061029985029052</v>
      </c>
      <c r="P16" s="101">
        <f>IF(SER_hh_tesh!P16=0,0,SER_hh_tesh!P16/SER_summary!P$26)</f>
        <v>26.261490400044362</v>
      </c>
      <c r="Q16" s="101">
        <f>IF(SER_hh_tesh!Q16=0,0,SER_hh_tesh!Q16/SER_summary!Q$26)</f>
        <v>27.28891879490336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22.665343945801805</v>
      </c>
      <c r="C18" s="103">
        <f>IF(SER_hh_tesh!C18=0,0,SER_hh_tesh!C18/SER_summary!C$26)</f>
        <v>22.801777301888531</v>
      </c>
      <c r="D18" s="103">
        <f>IF(SER_hh_tesh!D18=0,0,SER_hh_tesh!D18/SER_summary!D$26)</f>
        <v>22.872107502118045</v>
      </c>
      <c r="E18" s="103">
        <f>IF(SER_hh_tesh!E18=0,0,SER_hh_tesh!E18/SER_summary!E$26)</f>
        <v>23.023277275148608</v>
      </c>
      <c r="F18" s="103">
        <f>IF(SER_hh_tesh!F18=0,0,SER_hh_tesh!F18/SER_summary!F$26)</f>
        <v>23.193717485210062</v>
      </c>
      <c r="G18" s="103">
        <f>IF(SER_hh_tesh!G18=0,0,SER_hh_tesh!G18/SER_summary!G$26)</f>
        <v>23.262189310567805</v>
      </c>
      <c r="H18" s="103">
        <f>IF(SER_hh_tesh!H18=0,0,SER_hh_tesh!H18/SER_summary!H$26)</f>
        <v>23.422989898746497</v>
      </c>
      <c r="I18" s="103">
        <f>IF(SER_hh_tesh!I18=0,0,SER_hh_tesh!I18/SER_summary!I$26)</f>
        <v>23.667819105682611</v>
      </c>
      <c r="J18" s="103">
        <f>IF(SER_hh_tesh!J18=0,0,SER_hh_tesh!J18/SER_summary!J$26)</f>
        <v>23.751681577327634</v>
      </c>
      <c r="K18" s="103">
        <f>IF(SER_hh_tesh!K18=0,0,SER_hh_tesh!K18/SER_summary!K$26)</f>
        <v>23.677933520468017</v>
      </c>
      <c r="L18" s="103">
        <f>IF(SER_hh_tesh!L18=0,0,SER_hh_tesh!L18/SER_summary!L$26)</f>
        <v>23.66286535218849</v>
      </c>
      <c r="M18" s="103">
        <f>IF(SER_hh_tesh!M18=0,0,SER_hh_tesh!M18/SER_summary!M$26)</f>
        <v>23.993819858872609</v>
      </c>
      <c r="N18" s="103">
        <f>IF(SER_hh_tesh!N18=0,0,SER_hh_tesh!N18/SER_summary!N$26)</f>
        <v>24.44422069394572</v>
      </c>
      <c r="O18" s="103">
        <f>IF(SER_hh_tesh!O18=0,0,SER_hh_tesh!O18/SER_summary!O$26)</f>
        <v>25.061029985029052</v>
      </c>
      <c r="P18" s="103">
        <f>IF(SER_hh_tesh!P18=0,0,SER_hh_tesh!P18/SER_summary!P$26)</f>
        <v>26.261490400044362</v>
      </c>
      <c r="Q18" s="103">
        <f>IF(SER_hh_tesh!Q18=0,0,SER_hh_tesh!Q18/SER_summary!Q$26)</f>
        <v>27.28891879490336</v>
      </c>
    </row>
    <row r="19" spans="1:17" ht="12.95" customHeight="1" x14ac:dyDescent="0.25">
      <c r="A19" s="90" t="s">
        <v>47</v>
      </c>
      <c r="B19" s="101">
        <f>IF(SER_hh_tesh!B19=0,0,SER_hh_tesh!B19/SER_summary!B$26)</f>
        <v>12.441730962269432</v>
      </c>
      <c r="C19" s="101">
        <f>IF(SER_hh_tesh!C19=0,0,SER_hh_tesh!C19/SER_summary!C$26)</f>
        <v>12.571279333865684</v>
      </c>
      <c r="D19" s="101">
        <f>IF(SER_hh_tesh!D19=0,0,SER_hh_tesh!D19/SER_summary!D$26)</f>
        <v>11.960758786842115</v>
      </c>
      <c r="E19" s="101">
        <f>IF(SER_hh_tesh!E19=0,0,SER_hh_tesh!E19/SER_summary!E$26)</f>
        <v>11.783997041608007</v>
      </c>
      <c r="F19" s="101">
        <f>IF(SER_hh_tesh!F19=0,0,SER_hh_tesh!F19/SER_summary!F$26)</f>
        <v>11.678508903671208</v>
      </c>
      <c r="G19" s="101">
        <f>IF(SER_hh_tesh!G19=0,0,SER_hh_tesh!G19/SER_summary!G$26)</f>
        <v>12.372367758718685</v>
      </c>
      <c r="H19" s="101">
        <f>IF(SER_hh_tesh!H19=0,0,SER_hh_tesh!H19/SER_summary!H$26)</f>
        <v>12.813174528352429</v>
      </c>
      <c r="I19" s="101">
        <f>IF(SER_hh_tesh!I19=0,0,SER_hh_tesh!I19/SER_summary!I$26)</f>
        <v>13.179785575521898</v>
      </c>
      <c r="J19" s="101">
        <f>IF(SER_hh_tesh!J19=0,0,SER_hh_tesh!J19/SER_summary!J$26)</f>
        <v>13.427834954849374</v>
      </c>
      <c r="K19" s="101">
        <f>IF(SER_hh_tesh!K19=0,0,SER_hh_tesh!K19/SER_summary!K$26)</f>
        <v>13.250713568276002</v>
      </c>
      <c r="L19" s="101">
        <f>IF(SER_hh_tesh!L19=0,0,SER_hh_tesh!L19/SER_summary!L$26)</f>
        <v>13.691829262006285</v>
      </c>
      <c r="M19" s="101">
        <f>IF(SER_hh_tesh!M19=0,0,SER_hh_tesh!M19/SER_summary!M$26)</f>
        <v>14.104405555247356</v>
      </c>
      <c r="N19" s="101">
        <f>IF(SER_hh_tesh!N19=0,0,SER_hh_tesh!N19/SER_summary!N$26)</f>
        <v>14.293461702687569</v>
      </c>
      <c r="O19" s="101">
        <f>IF(SER_hh_tesh!O19=0,0,SER_hh_tesh!O19/SER_summary!O$26)</f>
        <v>14.640622832137934</v>
      </c>
      <c r="P19" s="101">
        <f>IF(SER_hh_tesh!P19=0,0,SER_hh_tesh!P19/SER_summary!P$26)</f>
        <v>14.804697846924087</v>
      </c>
      <c r="Q19" s="101">
        <f>IF(SER_hh_tesh!Q19=0,0,SER_hh_tesh!Q19/SER_summary!Q$26)</f>
        <v>15.112542367503243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12.441735184397402</v>
      </c>
      <c r="C22" s="100">
        <f>IF(SER_hh_tesh!C22=0,0,SER_hh_tesh!C22/SER_summary!C$26)</f>
        <v>12.630493751337285</v>
      </c>
      <c r="D22" s="100">
        <f>IF(SER_hh_tesh!D22=0,0,SER_hh_tesh!D22/SER_summary!D$26)</f>
        <v>12.013479351060449</v>
      </c>
      <c r="E22" s="100">
        <f>IF(SER_hh_tesh!E22=0,0,SER_hh_tesh!E22/SER_summary!E$26)</f>
        <v>11.758615397296738</v>
      </c>
      <c r="F22" s="100">
        <f>IF(SER_hh_tesh!F22=0,0,SER_hh_tesh!F22/SER_summary!F$26)</f>
        <v>11.575430336270044</v>
      </c>
      <c r="G22" s="100">
        <f>IF(SER_hh_tesh!G22=0,0,SER_hh_tesh!G22/SER_summary!G$26)</f>
        <v>12.25683848040021</v>
      </c>
      <c r="H22" s="100">
        <f>IF(SER_hh_tesh!H22=0,0,SER_hh_tesh!H22/SER_summary!H$26)</f>
        <v>12.732011336814724</v>
      </c>
      <c r="I22" s="100">
        <f>IF(SER_hh_tesh!I22=0,0,SER_hh_tesh!I22/SER_summary!I$26)</f>
        <v>13.163634503866922</v>
      </c>
      <c r="J22" s="100">
        <f>IF(SER_hh_tesh!J22=0,0,SER_hh_tesh!J22/SER_summary!J$26)</f>
        <v>13.527595352003424</v>
      </c>
      <c r="K22" s="100">
        <f>IF(SER_hh_tesh!K22=0,0,SER_hh_tesh!K22/SER_summary!K$26)</f>
        <v>13.468135016324741</v>
      </c>
      <c r="L22" s="100">
        <f>IF(SER_hh_tesh!L22=0,0,SER_hh_tesh!L22/SER_summary!L$26)</f>
        <v>13.302746368494361</v>
      </c>
      <c r="M22" s="100">
        <f>IF(SER_hh_tesh!M22=0,0,SER_hh_tesh!M22/SER_summary!M$26)</f>
        <v>13.371913143005706</v>
      </c>
      <c r="N22" s="100">
        <f>IF(SER_hh_tesh!N22=0,0,SER_hh_tesh!N22/SER_summary!N$26)</f>
        <v>13.320246751673199</v>
      </c>
      <c r="O22" s="100">
        <f>IF(SER_hh_tesh!O22=0,0,SER_hh_tesh!O22/SER_summary!O$26)</f>
        <v>13.216805350129031</v>
      </c>
      <c r="P22" s="100">
        <f>IF(SER_hh_tesh!P22=0,0,SER_hh_tesh!P22/SER_summary!P$26)</f>
        <v>13.269578047526757</v>
      </c>
      <c r="Q22" s="100">
        <f>IF(SER_hh_tesh!Q22=0,0,SER_hh_tesh!Q22/SER_summary!Q$26)</f>
        <v>13.138094975495024</v>
      </c>
    </row>
    <row r="23" spans="1:17" ht="12" customHeight="1" x14ac:dyDescent="0.25">
      <c r="A23" s="88" t="s">
        <v>98</v>
      </c>
      <c r="B23" s="100">
        <f>IF(SER_hh_tesh!B23=0,0,SER_hh_tesh!B23/SER_summary!B$26)</f>
        <v>12.441735184397402</v>
      </c>
      <c r="C23" s="100">
        <f>IF(SER_hh_tesh!C23=0,0,SER_hh_tesh!C23/SER_summary!C$26)</f>
        <v>12.853092757235677</v>
      </c>
      <c r="D23" s="100">
        <f>IF(SER_hh_tesh!D23=0,0,SER_hh_tesh!D23/SER_summary!D$26)</f>
        <v>12.417469675214436</v>
      </c>
      <c r="E23" s="100">
        <f>IF(SER_hh_tesh!E23=0,0,SER_hh_tesh!E23/SER_summary!E$26)</f>
        <v>12.443780909905513</v>
      </c>
      <c r="F23" s="100">
        <f>IF(SER_hh_tesh!F23=0,0,SER_hh_tesh!F23/SER_summary!F$26)</f>
        <v>12.36138388211371</v>
      </c>
      <c r="G23" s="100">
        <f>IF(SER_hh_tesh!G23=0,0,SER_hh_tesh!G23/SER_summary!G$26)</f>
        <v>13.048472619030262</v>
      </c>
      <c r="H23" s="100">
        <f>IF(SER_hh_tesh!H23=0,0,SER_hh_tesh!H23/SER_summary!H$26)</f>
        <v>13.523260430392696</v>
      </c>
      <c r="I23" s="100">
        <f>IF(SER_hh_tesh!I23=0,0,SER_hh_tesh!I23/SER_summary!I$26)</f>
        <v>13.874822115534954</v>
      </c>
      <c r="J23" s="100">
        <f>IF(SER_hh_tesh!J23=0,0,SER_hh_tesh!J23/SER_summary!J$26)</f>
        <v>14.107572326776996</v>
      </c>
      <c r="K23" s="100">
        <f>IF(SER_hh_tesh!K23=0,0,SER_hh_tesh!K23/SER_summary!K$26)</f>
        <v>13.559849534941218</v>
      </c>
      <c r="L23" s="100">
        <f>IF(SER_hh_tesh!L23=0,0,SER_hh_tesh!L23/SER_summary!L$26)</f>
        <v>13.410278120232553</v>
      </c>
      <c r="M23" s="100">
        <f>IF(SER_hh_tesh!M23=0,0,SER_hh_tesh!M23/SER_summary!M$26)</f>
        <v>13.34715276882339</v>
      </c>
      <c r="N23" s="100">
        <f>IF(SER_hh_tesh!N23=0,0,SER_hh_tesh!N23/SER_summary!N$26)</f>
        <v>13.257440258778106</v>
      </c>
      <c r="O23" s="100">
        <f>IF(SER_hh_tesh!O23=0,0,SER_hh_tesh!O23/SER_summary!O$26)</f>
        <v>13.035995031222955</v>
      </c>
      <c r="P23" s="100">
        <f>IF(SER_hh_tesh!P23=0,0,SER_hh_tesh!P23/SER_summary!P$26)</f>
        <v>13.09267519801336</v>
      </c>
      <c r="Q23" s="100">
        <f>IF(SER_hh_tesh!Q23=0,0,SER_hh_tesh!Q23/SER_summary!Q$26)</f>
        <v>12.986223565054337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12.441735184397398</v>
      </c>
      <c r="C25" s="100">
        <f>IF(SER_hh_tesh!C25=0,0,SER_hh_tesh!C25/SER_summary!C$26)</f>
        <v>12.490034435766651</v>
      </c>
      <c r="D25" s="100">
        <f>IF(SER_hh_tesh!D25=0,0,SER_hh_tesh!D25/SER_summary!D$26)</f>
        <v>11.858766687804238</v>
      </c>
      <c r="E25" s="100">
        <f>IF(SER_hh_tesh!E25=0,0,SER_hh_tesh!E25/SER_summary!E$26)</f>
        <v>11.711923254218011</v>
      </c>
      <c r="F25" s="100">
        <f>IF(SER_hh_tesh!F25=0,0,SER_hh_tesh!F25/SER_summary!F$26)</f>
        <v>11.506416433151692</v>
      </c>
      <c r="G25" s="100">
        <f>IF(SER_hh_tesh!G25=0,0,SER_hh_tesh!G25/SER_summary!G$26)</f>
        <v>12.076925242618698</v>
      </c>
      <c r="H25" s="100">
        <f>IF(SER_hh_tesh!H25=0,0,SER_hh_tesh!H25/SER_summary!H$26)</f>
        <v>12.429116056008812</v>
      </c>
      <c r="I25" s="100">
        <f>IF(SER_hh_tesh!I25=0,0,SER_hh_tesh!I25/SER_summary!I$26)</f>
        <v>12.646548224676263</v>
      </c>
      <c r="J25" s="100">
        <f>IF(SER_hh_tesh!J25=0,0,SER_hh_tesh!J25/SER_summary!J$26)</f>
        <v>12.771324723440294</v>
      </c>
      <c r="K25" s="100">
        <f>IF(SER_hh_tesh!K25=0,0,SER_hh_tesh!K25/SER_summary!K$26)</f>
        <v>12.529960277509105</v>
      </c>
      <c r="L25" s="100">
        <f>IF(SER_hh_tesh!L25=0,0,SER_hh_tesh!L25/SER_summary!L$26)</f>
        <v>12.291862882742574</v>
      </c>
      <c r="M25" s="100">
        <f>IF(SER_hh_tesh!M25=0,0,SER_hh_tesh!M25/SER_summary!M$26)</f>
        <v>12.3235771866951</v>
      </c>
      <c r="N25" s="100">
        <f>IF(SER_hh_tesh!N25=0,0,SER_hh_tesh!N25/SER_summary!N$26)</f>
        <v>12.381505131591162</v>
      </c>
      <c r="O25" s="100">
        <f>IF(SER_hh_tesh!O25=0,0,SER_hh_tesh!O25/SER_summary!O$26)</f>
        <v>12.359597060099444</v>
      </c>
      <c r="P25" s="100">
        <f>IF(SER_hh_tesh!P25=0,0,SER_hh_tesh!P25/SER_summary!P$26)</f>
        <v>12.606906378649189</v>
      </c>
      <c r="Q25" s="100">
        <f>IF(SER_hh_tesh!Q25=0,0,SER_hh_tesh!Q25/SER_summary!Q$26)</f>
        <v>12.664976100837389</v>
      </c>
    </row>
    <row r="26" spans="1:17" ht="12" customHeight="1" x14ac:dyDescent="0.25">
      <c r="A26" s="88" t="s">
        <v>30</v>
      </c>
      <c r="B26" s="22">
        <f>IF(SER_hh_tesh!B26=0,0,SER_hh_tesh!B26/SER_summary!B$26)</f>
        <v>12.441727501525641</v>
      </c>
      <c r="C26" s="22">
        <f>IF(SER_hh_tesh!C26=0,0,SER_hh_tesh!C26/SER_summary!C$26)</f>
        <v>12.584056424665887</v>
      </c>
      <c r="D26" s="22">
        <f>IF(SER_hh_tesh!D26=0,0,SER_hh_tesh!D26/SER_summary!D$26)</f>
        <v>11.973331962068496</v>
      </c>
      <c r="E26" s="22">
        <f>IF(SER_hh_tesh!E26=0,0,SER_hh_tesh!E26/SER_summary!E$26)</f>
        <v>11.771117177466575</v>
      </c>
      <c r="F26" s="22">
        <f>IF(SER_hh_tesh!F26=0,0,SER_hh_tesh!F26/SER_summary!F$26)</f>
        <v>11.720234589766772</v>
      </c>
      <c r="G26" s="22">
        <f>IF(SER_hh_tesh!G26=0,0,SER_hh_tesh!G26/SER_summary!G$26)</f>
        <v>12.46461652694785</v>
      </c>
      <c r="H26" s="22">
        <f>IF(SER_hh_tesh!H26=0,0,SER_hh_tesh!H26/SER_summary!H$26)</f>
        <v>12.920707266886115</v>
      </c>
      <c r="I26" s="22">
        <f>IF(SER_hh_tesh!I26=0,0,SER_hh_tesh!I26/SER_summary!I$26)</f>
        <v>13.311307560946972</v>
      </c>
      <c r="J26" s="22">
        <f>IF(SER_hh_tesh!J26=0,0,SER_hh_tesh!J26/SER_summary!J$26)</f>
        <v>13.582802139517511</v>
      </c>
      <c r="K26" s="22">
        <f>IF(SER_hh_tesh!K26=0,0,SER_hh_tesh!K26/SER_summary!K$26)</f>
        <v>13.477201976566327</v>
      </c>
      <c r="L26" s="22">
        <f>IF(SER_hh_tesh!L26=0,0,SER_hh_tesh!L26/SER_summary!L$26)</f>
        <v>13.216466147913302</v>
      </c>
      <c r="M26" s="22">
        <f>IF(SER_hh_tesh!M26=0,0,SER_hh_tesh!M26/SER_summary!M$26)</f>
        <v>13.309872173601379</v>
      </c>
      <c r="N26" s="22">
        <f>IF(SER_hh_tesh!N26=0,0,SER_hh_tesh!N26/SER_summary!N$26)</f>
        <v>13.278441403608888</v>
      </c>
      <c r="O26" s="22">
        <f>IF(SER_hh_tesh!O26=0,0,SER_hh_tesh!O26/SER_summary!O$26)</f>
        <v>13.157242168591221</v>
      </c>
      <c r="P26" s="22">
        <f>IF(SER_hh_tesh!P26=0,0,SER_hh_tesh!P26/SER_summary!P$26)</f>
        <v>13.315647397745742</v>
      </c>
      <c r="Q26" s="22">
        <f>IF(SER_hh_tesh!Q26=0,0,SER_hh_tesh!Q26/SER_summary!Q$26)</f>
        <v>13.377213091311793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0.66629434929307363</v>
      </c>
      <c r="M27" s="116">
        <f>IF(SER_hh_tesh!M27=0,0,SER_hh_tesh!M27/SER_summary!M$26)</f>
        <v>1.0082289645215019</v>
      </c>
      <c r="N27" s="116">
        <f>IF(SER_hh_tesh!N27=0,0,SER_hh_tesh!N27/SER_summary!N$26)</f>
        <v>1.2122207595644228</v>
      </c>
      <c r="O27" s="116">
        <f>IF(SER_hh_tesh!O27=0,0,SER_hh_tesh!O27/SER_summary!O$26)</f>
        <v>1.6833340816644669</v>
      </c>
      <c r="P27" s="116">
        <f>IF(SER_hh_tesh!P27=0,0,SER_hh_tesh!P27/SER_summary!P$26)</f>
        <v>1.6780525365229979</v>
      </c>
      <c r="Q27" s="116">
        <f>IF(SER_hh_tesh!Q27=0,0,SER_hh_tesh!Q27/SER_summary!Q$26)</f>
        <v>1.9450447229167795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5.7610852600962499</v>
      </c>
      <c r="M28" s="117">
        <f>IF(SER_hh_tesh!M28=0,0,SER_hh_tesh!M28/SER_summary!M$26)</f>
        <v>5.8868318560446316</v>
      </c>
      <c r="N28" s="117">
        <f>IF(SER_hh_tesh!N28=0,0,SER_hh_tesh!N28/SER_summary!N$26)</f>
        <v>5.9666428627161254</v>
      </c>
      <c r="O28" s="117">
        <f>IF(SER_hh_tesh!O28=0,0,SER_hh_tesh!O28/SER_summary!O$26)</f>
        <v>6.1051180322314273</v>
      </c>
      <c r="P28" s="117">
        <f>IF(SER_hh_tesh!P28=0,0,SER_hh_tesh!P28/SER_summary!P$26)</f>
        <v>6.1831793409094837</v>
      </c>
      <c r="Q28" s="117">
        <f>IF(SER_hh_tesh!Q28=0,0,SER_hh_tesh!Q28/SER_summary!Q$26)</f>
        <v>6.3057558540314433</v>
      </c>
    </row>
    <row r="29" spans="1:17" ht="12.95" customHeight="1" x14ac:dyDescent="0.25">
      <c r="A29" s="90" t="s">
        <v>46</v>
      </c>
      <c r="B29" s="101">
        <f>IF(SER_hh_tesh!B29=0,0,SER_hh_tesh!B29/SER_summary!B$26)</f>
        <v>12.665465876308323</v>
      </c>
      <c r="C29" s="101">
        <f>IF(SER_hh_tesh!C29=0,0,SER_hh_tesh!C29/SER_summary!C$26)</f>
        <v>12.631463585723926</v>
      </c>
      <c r="D29" s="101">
        <f>IF(SER_hh_tesh!D29=0,0,SER_hh_tesh!D29/SER_summary!D$26)</f>
        <v>12.762413638859652</v>
      </c>
      <c r="E29" s="101">
        <f>IF(SER_hh_tesh!E29=0,0,SER_hh_tesh!E29/SER_summary!E$26)</f>
        <v>12.860536150516149</v>
      </c>
      <c r="F29" s="101">
        <f>IF(SER_hh_tesh!F29=0,0,SER_hh_tesh!F29/SER_summary!F$26)</f>
        <v>13.468367759151192</v>
      </c>
      <c r="G29" s="101">
        <f>IF(SER_hh_tesh!G29=0,0,SER_hh_tesh!G29/SER_summary!G$26)</f>
        <v>13.599836826130023</v>
      </c>
      <c r="H29" s="101">
        <f>IF(SER_hh_tesh!H29=0,0,SER_hh_tesh!H29/SER_summary!H$26)</f>
        <v>13.623284030894785</v>
      </c>
      <c r="I29" s="101">
        <f>IF(SER_hh_tesh!I29=0,0,SER_hh_tesh!I29/SER_summary!I$26)</f>
        <v>13.823830287894774</v>
      </c>
      <c r="J29" s="101">
        <f>IF(SER_hh_tesh!J29=0,0,SER_hh_tesh!J29/SER_summary!J$26)</f>
        <v>14.24465399265107</v>
      </c>
      <c r="K29" s="101">
        <f>IF(SER_hh_tesh!K29=0,0,SER_hh_tesh!K29/SER_summary!K$26)</f>
        <v>14.657317165640494</v>
      </c>
      <c r="L29" s="101">
        <f>IF(SER_hh_tesh!L29=0,0,SER_hh_tesh!L29/SER_summary!L$26)</f>
        <v>14.655078011741436</v>
      </c>
      <c r="M29" s="101">
        <f>IF(SER_hh_tesh!M29=0,0,SER_hh_tesh!M29/SER_summary!M$26)</f>
        <v>14.982725849816523</v>
      </c>
      <c r="N29" s="101">
        <f>IF(SER_hh_tesh!N29=0,0,SER_hh_tesh!N29/SER_summary!N$26)</f>
        <v>14.847573675530652</v>
      </c>
      <c r="O29" s="101">
        <f>IF(SER_hh_tesh!O29=0,0,SER_hh_tesh!O29/SER_summary!O$26)</f>
        <v>14.369622509840992</v>
      </c>
      <c r="P29" s="101">
        <f>IF(SER_hh_tesh!P29=0,0,SER_hh_tesh!P29/SER_summary!P$26)</f>
        <v>14.49386475550638</v>
      </c>
      <c r="Q29" s="101">
        <f>IF(SER_hh_tesh!Q29=0,0,SER_hh_tesh!Q29/SER_summary!Q$26)</f>
        <v>14.178955038992516</v>
      </c>
    </row>
    <row r="30" spans="1:17" ht="12" customHeight="1" x14ac:dyDescent="0.25">
      <c r="A30" s="88" t="s">
        <v>66</v>
      </c>
      <c r="B30" s="100">
        <f>IF(SER_hh_tesh!B30=0,0,SER_hh_tesh!B30/SER_summary!B$26)</f>
        <v>12.665473436422412</v>
      </c>
      <c r="C30" s="100">
        <f>IF(SER_hh_tesh!C30=0,0,SER_hh_tesh!C30/SER_summary!C$26)</f>
        <v>13.822354463560028</v>
      </c>
      <c r="D30" s="100">
        <f>IF(SER_hh_tesh!D30=0,0,SER_hh_tesh!D30/SER_summary!D$26)</f>
        <v>13.451228750246427</v>
      </c>
      <c r="E30" s="100">
        <f>IF(SER_hh_tesh!E30=0,0,SER_hh_tesh!E30/SER_summary!E$26)</f>
        <v>14.149418451866193</v>
      </c>
      <c r="F30" s="100">
        <f>IF(SER_hh_tesh!F30=0,0,SER_hh_tesh!F30/SER_summary!F$26)</f>
        <v>14.210142628974635</v>
      </c>
      <c r="G30" s="100">
        <f>IF(SER_hh_tesh!G30=0,0,SER_hh_tesh!G30/SER_summary!G$26)</f>
        <v>0</v>
      </c>
      <c r="H30" s="100">
        <f>IF(SER_hh_tesh!H30=0,0,SER_hh_tesh!H30/SER_summary!H$26)</f>
        <v>0</v>
      </c>
      <c r="I30" s="100">
        <f>IF(SER_hh_tesh!I30=0,0,SER_hh_tesh!I30/SER_summary!I$26)</f>
        <v>0</v>
      </c>
      <c r="J30" s="100">
        <f>IF(SER_hh_tesh!J30=0,0,SER_hh_tesh!J30/SER_summary!J$26)</f>
        <v>0</v>
      </c>
      <c r="K30" s="100">
        <f>IF(SER_hh_tesh!K30=0,0,SER_hh_tesh!K30/SER_summary!K$26)</f>
        <v>0</v>
      </c>
      <c r="L30" s="100">
        <f>IF(SER_hh_tesh!L30=0,0,SER_hh_tesh!L30/SER_summary!L$26)</f>
        <v>14.947170583809138</v>
      </c>
      <c r="M30" s="100">
        <f>IF(SER_hh_tesh!M30=0,0,SER_hh_tesh!M30/SER_summary!M$26)</f>
        <v>15.036099497384019</v>
      </c>
      <c r="N30" s="100">
        <f>IF(SER_hh_tesh!N30=0,0,SER_hh_tesh!N30/SER_summary!N$26)</f>
        <v>15.172254029293349</v>
      </c>
      <c r="O30" s="100">
        <f>IF(SER_hh_tesh!O30=0,0,SER_hh_tesh!O30/SER_summary!O$26)</f>
        <v>14.837865948286161</v>
      </c>
      <c r="P30" s="100">
        <f>IF(SER_hh_tesh!P30=0,0,SER_hh_tesh!P30/SER_summary!P$26)</f>
        <v>14.265932604357678</v>
      </c>
      <c r="Q30" s="100">
        <f>IF(SER_hh_tesh!Q30=0,0,SER_hh_tesh!Q30/SER_summary!Q$26)</f>
        <v>14.340109483567996</v>
      </c>
    </row>
    <row r="31" spans="1:17" ht="12" customHeight="1" x14ac:dyDescent="0.25">
      <c r="A31" s="88" t="s">
        <v>98</v>
      </c>
      <c r="B31" s="100">
        <f>IF(SER_hh_tesh!B31=0,0,SER_hh_tesh!B31/SER_summary!B$26)</f>
        <v>12.665473436422413</v>
      </c>
      <c r="C31" s="100">
        <f>IF(SER_hh_tesh!C31=0,0,SER_hh_tesh!C31/SER_summary!C$26)</f>
        <v>12.804657014152681</v>
      </c>
      <c r="D31" s="100">
        <f>IF(SER_hh_tesh!D31=0,0,SER_hh_tesh!D31/SER_summary!D$26)</f>
        <v>13.130660529421165</v>
      </c>
      <c r="E31" s="100">
        <f>IF(SER_hh_tesh!E31=0,0,SER_hh_tesh!E31/SER_summary!E$26)</f>
        <v>13.435643125602805</v>
      </c>
      <c r="F31" s="100">
        <f>IF(SER_hh_tesh!F31=0,0,SER_hh_tesh!F31/SER_summary!F$26)</f>
        <v>13.547306643894199</v>
      </c>
      <c r="G31" s="100">
        <f>IF(SER_hh_tesh!G31=0,0,SER_hh_tesh!G31/SER_summary!G$26)</f>
        <v>13.737322350575891</v>
      </c>
      <c r="H31" s="100">
        <f>IF(SER_hh_tesh!H31=0,0,SER_hh_tesh!H31/SER_summary!H$26)</f>
        <v>13.824777114325473</v>
      </c>
      <c r="I31" s="100">
        <f>IF(SER_hh_tesh!I31=0,0,SER_hh_tesh!I31/SER_summary!I$26)</f>
        <v>13.997221907314966</v>
      </c>
      <c r="J31" s="100">
        <f>IF(SER_hh_tesh!J31=0,0,SER_hh_tesh!J31/SER_summary!J$26)</f>
        <v>14.410931452124352</v>
      </c>
      <c r="K31" s="100">
        <f>IF(SER_hh_tesh!K31=0,0,SER_hh_tesh!K31/SER_summary!K$26)</f>
        <v>14.362693713244127</v>
      </c>
      <c r="L31" s="100">
        <f>IF(SER_hh_tesh!L31=0,0,SER_hh_tesh!L31/SER_summary!L$26)</f>
        <v>14.385777834144276</v>
      </c>
      <c r="M31" s="100">
        <f>IF(SER_hh_tesh!M31=0,0,SER_hh_tesh!M31/SER_summary!M$26)</f>
        <v>14.505687986405874</v>
      </c>
      <c r="N31" s="100">
        <f>IF(SER_hh_tesh!N31=0,0,SER_hh_tesh!N31/SER_summary!N$26)</f>
        <v>14.675887908124148</v>
      </c>
      <c r="O31" s="100">
        <f>IF(SER_hh_tesh!O31=0,0,SER_hh_tesh!O31/SER_summary!O$26)</f>
        <v>14.43737901872816</v>
      </c>
      <c r="P31" s="100">
        <f>IF(SER_hh_tesh!P31=0,0,SER_hh_tesh!P31/SER_summary!P$26)</f>
        <v>14.282074230482316</v>
      </c>
      <c r="Q31" s="100">
        <f>IF(SER_hh_tesh!Q31=0,0,SER_hh_tesh!Q31/SER_summary!Q$26)</f>
        <v>14.1787331616174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14.499895352863724</v>
      </c>
      <c r="K32" s="100">
        <f>IF(SER_hh_tesh!K32=0,0,SER_hh_tesh!K32/SER_summary!K$26)</f>
        <v>14.548864853593079</v>
      </c>
      <c r="L32" s="100">
        <f>IF(SER_hh_tesh!L32=0,0,SER_hh_tesh!L32/SER_summary!L$26)</f>
        <v>14.43760026643926</v>
      </c>
      <c r="M32" s="100">
        <f>IF(SER_hh_tesh!M32=0,0,SER_hh_tesh!M32/SER_summary!M$26)</f>
        <v>14.552765472723022</v>
      </c>
      <c r="N32" s="100">
        <f>IF(SER_hh_tesh!N32=0,0,SER_hh_tesh!N32/SER_summary!N$26)</f>
        <v>14.821762084812891</v>
      </c>
      <c r="O32" s="100">
        <f>IF(SER_hh_tesh!O32=0,0,SER_hh_tesh!O32/SER_summary!O$26)</f>
        <v>14.552304252783458</v>
      </c>
      <c r="P32" s="100">
        <f>IF(SER_hh_tesh!P32=0,0,SER_hh_tesh!P32/SER_summary!P$26)</f>
        <v>13.252919898483988</v>
      </c>
      <c r="Q32" s="100">
        <f>IF(SER_hh_tesh!Q32=0,0,SER_hh_tesh!Q32/SER_summary!Q$26)</f>
        <v>14.203395820892665</v>
      </c>
    </row>
    <row r="33" spans="1:17" ht="12" customHeight="1" x14ac:dyDescent="0.25">
      <c r="A33" s="49" t="s">
        <v>30</v>
      </c>
      <c r="B33" s="18">
        <f>IF(SER_hh_tesh!B33=0,0,SER_hh_tesh!B33/SER_summary!B$26)</f>
        <v>12.665465615390481</v>
      </c>
      <c r="C33" s="18">
        <f>IF(SER_hh_tesh!C33=0,0,SER_hh_tesh!C33/SER_summary!C$26)</f>
        <v>12.582952771690067</v>
      </c>
      <c r="D33" s="18">
        <f>IF(SER_hh_tesh!D33=0,0,SER_hh_tesh!D33/SER_summary!D$26)</f>
        <v>12.7433408892575</v>
      </c>
      <c r="E33" s="18">
        <f>IF(SER_hh_tesh!E33=0,0,SER_hh_tesh!E33/SER_summary!E$26)</f>
        <v>12.822865046102308</v>
      </c>
      <c r="F33" s="18">
        <f>IF(SER_hh_tesh!F33=0,0,SER_hh_tesh!F33/SER_summary!F$26)</f>
        <v>13.449625858064936</v>
      </c>
      <c r="G33" s="18">
        <f>IF(SER_hh_tesh!G33=0,0,SER_hh_tesh!G33/SER_summary!G$26)</f>
        <v>13.590622479121729</v>
      </c>
      <c r="H33" s="18">
        <f>IF(SER_hh_tesh!H33=0,0,SER_hh_tesh!H33/SER_summary!H$26)</f>
        <v>13.604312535539753</v>
      </c>
      <c r="I33" s="18">
        <f>IF(SER_hh_tesh!I33=0,0,SER_hh_tesh!I33/SER_summary!I$26)</f>
        <v>13.804315880514372</v>
      </c>
      <c r="J33" s="18">
        <f>IF(SER_hh_tesh!J33=0,0,SER_hh_tesh!J33/SER_summary!J$26)</f>
        <v>14.22065005145382</v>
      </c>
      <c r="K33" s="18">
        <f>IF(SER_hh_tesh!K33=0,0,SER_hh_tesh!K33/SER_summary!K$26)</f>
        <v>14.691651494722249</v>
      </c>
      <c r="L33" s="18">
        <f>IF(SER_hh_tesh!L33=0,0,SER_hh_tesh!L33/SER_summary!L$26)</f>
        <v>14.677404595067658</v>
      </c>
      <c r="M33" s="18">
        <f>IF(SER_hh_tesh!M33=0,0,SER_hh_tesh!M33/SER_summary!M$26)</f>
        <v>15.036429438891311</v>
      </c>
      <c r="N33" s="18">
        <f>IF(SER_hh_tesh!N33=0,0,SER_hh_tesh!N33/SER_summary!N$26)</f>
        <v>14.842984535140918</v>
      </c>
      <c r="O33" s="18">
        <f>IF(SER_hh_tesh!O33=0,0,SER_hh_tesh!O33/SER_summary!O$26)</f>
        <v>14.333572654247932</v>
      </c>
      <c r="P33" s="18">
        <f>IF(SER_hh_tesh!P33=0,0,SER_hh_tesh!P33/SER_summary!P$26)</f>
        <v>14.538961291953429</v>
      </c>
      <c r="Q33" s="18">
        <f>IF(SER_hh_tesh!Q33=0,0,SER_hh_tesh!Q33/SER_summary!Q$26)</f>
        <v>14.173320858418126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7.1077756140004498</v>
      </c>
      <c r="C3" s="106">
        <f>IF(SER_hh_emih!C3=0,0,SER_hh_emih!C3/SER_summary!C$26)</f>
        <v>12.281384220150203</v>
      </c>
      <c r="D3" s="106">
        <f>IF(SER_hh_emih!D3=0,0,SER_hh_emih!D3/SER_summary!D$26)</f>
        <v>7.9674707759643724</v>
      </c>
      <c r="E3" s="106">
        <f>IF(SER_hh_emih!E3=0,0,SER_hh_emih!E3/SER_summary!E$26)</f>
        <v>5.6670006069876848</v>
      </c>
      <c r="F3" s="106">
        <f>IF(SER_hh_emih!F3=0,0,SER_hh_emih!F3/SER_summary!F$26)</f>
        <v>3.8623131873940122</v>
      </c>
      <c r="G3" s="106">
        <f>IF(SER_hh_emih!G3=0,0,SER_hh_emih!G3/SER_summary!G$26)</f>
        <v>4.1433269856193284</v>
      </c>
      <c r="H3" s="106">
        <f>IF(SER_hh_emih!H3=0,0,SER_hh_emih!H3/SER_summary!H$26)</f>
        <v>6.503658361307421</v>
      </c>
      <c r="I3" s="106">
        <f>IF(SER_hh_emih!I3=0,0,SER_hh_emih!I3/SER_summary!I$26)</f>
        <v>5.2768059121843542</v>
      </c>
      <c r="J3" s="106">
        <f>IF(SER_hh_emih!J3=0,0,SER_hh_emih!J3/SER_summary!J$26)</f>
        <v>6.3096270732430098</v>
      </c>
      <c r="K3" s="106">
        <f>IF(SER_hh_emih!K3=0,0,SER_hh_emih!K3/SER_summary!K$26)</f>
        <v>5.8252163791253171</v>
      </c>
      <c r="L3" s="106">
        <f>IF(SER_hh_emih!L3=0,0,SER_hh_emih!L3/SER_summary!L$26)</f>
        <v>5.244132026543725</v>
      </c>
      <c r="M3" s="106">
        <f>IF(SER_hh_emih!M3=0,0,SER_hh_emih!M3/SER_summary!M$26)</f>
        <v>4.7485405919468935</v>
      </c>
      <c r="N3" s="106">
        <f>IF(SER_hh_emih!N3=0,0,SER_hh_emih!N3/SER_summary!N$26)</f>
        <v>4.5608819971318573</v>
      </c>
      <c r="O3" s="106">
        <f>IF(SER_hh_emih!O3=0,0,SER_hh_emih!O3/SER_summary!O$26)</f>
        <v>3.9122689771350725</v>
      </c>
      <c r="P3" s="106">
        <f>IF(SER_hh_emih!P3=0,0,SER_hh_emih!P3/SER_summary!P$26)</f>
        <v>3.5629258118856115</v>
      </c>
      <c r="Q3" s="106">
        <f>IF(SER_hh_emih!Q3=0,0,SER_hh_emih!Q3/SER_summary!Q$26)</f>
        <v>4.8103590462147334</v>
      </c>
    </row>
    <row r="4" spans="1:17" ht="12.95" customHeight="1" x14ac:dyDescent="0.25">
      <c r="A4" s="90" t="s">
        <v>44</v>
      </c>
      <c r="B4" s="101">
        <f>IF(SER_hh_emih!B4=0,0,SER_hh_emih!B4/SER_summary!B$26)</f>
        <v>5.7902006729813937</v>
      </c>
      <c r="C4" s="101">
        <f>IF(SER_hh_emih!C4=0,0,SER_hh_emih!C4/SER_summary!C$26)</f>
        <v>10.704520068457541</v>
      </c>
      <c r="D4" s="101">
        <f>IF(SER_hh_emih!D4=0,0,SER_hh_emih!D4/SER_summary!D$26)</f>
        <v>6.5991444309550804</v>
      </c>
      <c r="E4" s="101">
        <f>IF(SER_hh_emih!E4=0,0,SER_hh_emih!E4/SER_summary!E$26)</f>
        <v>4.2990353422843492</v>
      </c>
      <c r="F4" s="101">
        <f>IF(SER_hh_emih!F4=0,0,SER_hh_emih!F4/SER_summary!F$26)</f>
        <v>2.5148090069566043</v>
      </c>
      <c r="G4" s="101">
        <f>IF(SER_hh_emih!G4=0,0,SER_hh_emih!G4/SER_summary!G$26)</f>
        <v>3.0049586910297359</v>
      </c>
      <c r="H4" s="101">
        <f>IF(SER_hh_emih!H4=0,0,SER_hh_emih!H4/SER_summary!H$26)</f>
        <v>5.1727702023529982</v>
      </c>
      <c r="I4" s="101">
        <f>IF(SER_hh_emih!I4=0,0,SER_hh_emih!I4/SER_summary!I$26)</f>
        <v>3.7971623957318608</v>
      </c>
      <c r="J4" s="101">
        <f>IF(SER_hh_emih!J4=0,0,SER_hh_emih!J4/SER_summary!J$26)</f>
        <v>4.8553388652590499</v>
      </c>
      <c r="K4" s="101">
        <f>IF(SER_hh_emih!K4=0,0,SER_hh_emih!K4/SER_summary!K$26)</f>
        <v>4.4257057996519231</v>
      </c>
      <c r="L4" s="101">
        <f>IF(SER_hh_emih!L4=0,0,SER_hh_emih!L4/SER_summary!L$26)</f>
        <v>3.644940524353669</v>
      </c>
      <c r="M4" s="101">
        <f>IF(SER_hh_emih!M4=0,0,SER_hh_emih!M4/SER_summary!M$26)</f>
        <v>3.1375576945097796</v>
      </c>
      <c r="N4" s="101">
        <f>IF(SER_hh_emih!N4=0,0,SER_hh_emih!N4/SER_summary!N$26)</f>
        <v>2.7620544356282304</v>
      </c>
      <c r="O4" s="101">
        <f>IF(SER_hh_emih!O4=0,0,SER_hh_emih!O4/SER_summary!O$26)</f>
        <v>2.3358843835963867</v>
      </c>
      <c r="P4" s="101">
        <f>IF(SER_hh_emih!P4=0,0,SER_hh_emih!P4/SER_summary!P$26)</f>
        <v>2.1514322300015229</v>
      </c>
      <c r="Q4" s="101">
        <f>IF(SER_hh_emih!Q4=0,0,SER_hh_emih!Q4/SER_summary!Q$26)</f>
        <v>3.4338355648920631</v>
      </c>
    </row>
    <row r="5" spans="1:17" ht="12" customHeight="1" x14ac:dyDescent="0.25">
      <c r="A5" s="88" t="s">
        <v>38</v>
      </c>
      <c r="B5" s="100">
        <f>IF(SER_hh_emih!B5=0,0,SER_hh_emih!B5/SER_summary!B$26)</f>
        <v>26.517191749210159</v>
      </c>
      <c r="C5" s="100">
        <f>IF(SER_hh_emih!C5=0,0,SER_hh_emih!C5/SER_summary!C$26)</f>
        <v>36.606978656094547</v>
      </c>
      <c r="D5" s="100">
        <f>IF(SER_hh_emih!D5=0,0,SER_hh_emih!D5/SER_summary!D$26)</f>
        <v>32.99513633168548</v>
      </c>
      <c r="E5" s="100">
        <f>IF(SER_hh_emih!E5=0,0,SER_hh_emih!E5/SER_summary!E$26)</f>
        <v>32.147151954411527</v>
      </c>
      <c r="F5" s="100">
        <f>IF(SER_hh_emih!F5=0,0,SER_hh_emih!F5/SER_summary!F$26)</f>
        <v>22.76095779806797</v>
      </c>
      <c r="G5" s="100">
        <f>IF(SER_hh_emih!G5=0,0,SER_hh_emih!G5/SER_summary!G$26)</f>
        <v>30.893759817411926</v>
      </c>
      <c r="H5" s="100">
        <f>IF(SER_hh_emih!H5=0,0,SER_hh_emih!H5/SER_summary!H$26)</f>
        <v>36.783012394017952</v>
      </c>
      <c r="I5" s="100">
        <f>IF(SER_hh_emih!I5=0,0,SER_hh_emih!I5/SER_summary!I$26)</f>
        <v>20.010587691346878</v>
      </c>
      <c r="J5" s="100">
        <f>IF(SER_hh_emih!J5=0,0,SER_hh_emih!J5/SER_summary!J$26)</f>
        <v>38.771906730816582</v>
      </c>
      <c r="K5" s="100">
        <f>IF(SER_hh_emih!K5=0,0,SER_hh_emih!K5/SER_summary!K$26)</f>
        <v>33.176209781380933</v>
      </c>
      <c r="L5" s="100">
        <f>IF(SER_hh_emih!L5=0,0,SER_hh_emih!L5/SER_summary!L$26)</f>
        <v>31.133945460764465</v>
      </c>
      <c r="M5" s="100">
        <f>IF(SER_hh_emih!M5=0,0,SER_hh_emih!M5/SER_summary!M$26)</f>
        <v>36.840177438216493</v>
      </c>
      <c r="N5" s="100">
        <f>IF(SER_hh_emih!N5=0,0,SER_hh_emih!N5/SER_summary!N$26)</f>
        <v>29.707876217772515</v>
      </c>
      <c r="O5" s="100">
        <f>IF(SER_hh_emih!O5=0,0,SER_hh_emih!O5/SER_summary!O$26)</f>
        <v>34.621314005205619</v>
      </c>
      <c r="P5" s="100">
        <f>IF(SER_hh_emih!P5=0,0,SER_hh_emih!P5/SER_summary!P$26)</f>
        <v>14.88204916268227</v>
      </c>
      <c r="Q5" s="100">
        <f>IF(SER_hh_emih!Q5=0,0,SER_hh_emih!Q5/SER_summary!Q$26)</f>
        <v>26.213965901357053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18.254545691129344</v>
      </c>
      <c r="C7" s="100">
        <f>IF(SER_hh_emih!C7=0,0,SER_hh_emih!C7/SER_summary!C$26)</f>
        <v>24.803739923691921</v>
      </c>
      <c r="D7" s="100">
        <f>IF(SER_hh_emih!D7=0,0,SER_hh_emih!D7/SER_summary!D$26)</f>
        <v>21.816905712825083</v>
      </c>
      <c r="E7" s="100">
        <f>IF(SER_hh_emih!E7=0,0,SER_hh_emih!E7/SER_summary!E$26)</f>
        <v>21.314964802833085</v>
      </c>
      <c r="F7" s="100">
        <f>IF(SER_hh_emih!F7=0,0,SER_hh_emih!F7/SER_summary!F$26)</f>
        <v>15.247863765093015</v>
      </c>
      <c r="G7" s="100">
        <f>IF(SER_hh_emih!G7=0,0,SER_hh_emih!G7/SER_summary!G$26)</f>
        <v>20.728837087569744</v>
      </c>
      <c r="H7" s="100">
        <f>IF(SER_hh_emih!H7=0,0,SER_hh_emih!H7/SER_summary!H$26)</f>
        <v>26.706344924804274</v>
      </c>
      <c r="I7" s="100">
        <f>IF(SER_hh_emih!I7=0,0,SER_hh_emih!I7/SER_summary!I$26)</f>
        <v>18.141106930112102</v>
      </c>
      <c r="J7" s="100">
        <f>IF(SER_hh_emih!J7=0,0,SER_hh_emih!J7/SER_summary!J$26)</f>
        <v>19.828378408400763</v>
      </c>
      <c r="K7" s="100">
        <f>IF(SER_hh_emih!K7=0,0,SER_hh_emih!K7/SER_summary!K$26)</f>
        <v>18.244880589326531</v>
      </c>
      <c r="L7" s="100">
        <f>IF(SER_hh_emih!L7=0,0,SER_hh_emih!L7/SER_summary!L$26)</f>
        <v>20.52325424333511</v>
      </c>
      <c r="M7" s="100">
        <f>IF(SER_hh_emih!M7=0,0,SER_hh_emih!M7/SER_summary!M$26)</f>
        <v>22.517875332196841</v>
      </c>
      <c r="N7" s="100">
        <f>IF(SER_hh_emih!N7=0,0,SER_hh_emih!N7/SER_summary!N$26)</f>
        <v>19.676546767673695</v>
      </c>
      <c r="O7" s="100">
        <f>IF(SER_hh_emih!O7=0,0,SER_hh_emih!O7/SER_summary!O$26)</f>
        <v>16.158842798799288</v>
      </c>
      <c r="P7" s="100">
        <f>IF(SER_hh_emih!P7=0,0,SER_hh_emih!P7/SER_summary!P$26)</f>
        <v>13.848704116510142</v>
      </c>
      <c r="Q7" s="100">
        <f>IF(SER_hh_emih!Q7=0,0,SER_hh_emih!Q7/SER_summary!Q$26)</f>
        <v>17.390322215861111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12.824425369908791</v>
      </c>
      <c r="C9" s="100">
        <f>IF(SER_hh_emih!C9=0,0,SER_hh_emih!C9/SER_summary!C$26)</f>
        <v>17.519453582751396</v>
      </c>
      <c r="D9" s="100">
        <f>IF(SER_hh_emih!D9=0,0,SER_hh_emih!D9/SER_summary!D$26)</f>
        <v>15.368489737963941</v>
      </c>
      <c r="E9" s="100">
        <f>IF(SER_hh_emih!E9=0,0,SER_hh_emih!E9/SER_summary!E$26)</f>
        <v>14.898510362741682</v>
      </c>
      <c r="F9" s="100">
        <f>IF(SER_hh_emih!F9=0,0,SER_hh_emih!F9/SER_summary!F$26)</f>
        <v>10.669730607350749</v>
      </c>
      <c r="G9" s="100">
        <f>IF(SER_hh_emih!G9=0,0,SER_hh_emih!G9/SER_summary!G$26)</f>
        <v>14.008093009381728</v>
      </c>
      <c r="H9" s="100">
        <f>IF(SER_hh_emih!H9=0,0,SER_hh_emih!H9/SER_summary!H$26)</f>
        <v>18.75979177801419</v>
      </c>
      <c r="I9" s="100">
        <f>IF(SER_hh_emih!I9=0,0,SER_hh_emih!I9/SER_summary!I$26)</f>
        <v>13.360531580795893</v>
      </c>
      <c r="J9" s="100">
        <f>IF(SER_hh_emih!J9=0,0,SER_hh_emih!J9/SER_summary!J$26)</f>
        <v>16.051040204289954</v>
      </c>
      <c r="K9" s="100">
        <f>IF(SER_hh_emih!K9=0,0,SER_hh_emih!K9/SER_summary!K$26)</f>
        <v>9.9802542584349965</v>
      </c>
      <c r="L9" s="100">
        <f>IF(SER_hh_emih!L9=0,0,SER_hh_emih!L9/SER_summary!L$26)</f>
        <v>13.388761630052603</v>
      </c>
      <c r="M9" s="100">
        <f>IF(SER_hh_emih!M9=0,0,SER_hh_emih!M9/SER_summary!M$26)</f>
        <v>11.063790270575634</v>
      </c>
      <c r="N9" s="100">
        <f>IF(SER_hh_emih!N9=0,0,SER_hh_emih!N9/SER_summary!N$26)</f>
        <v>9.5070985387407188</v>
      </c>
      <c r="O9" s="100">
        <f>IF(SER_hh_emih!O9=0,0,SER_hh_emih!O9/SER_summary!O$26)</f>
        <v>8.4177403849590515</v>
      </c>
      <c r="P9" s="100">
        <f>IF(SER_hh_emih!P9=0,0,SER_hh_emih!P9/SER_summary!P$26)</f>
        <v>8.496509333808655</v>
      </c>
      <c r="Q9" s="100">
        <f>IF(SER_hh_emih!Q9=0,0,SER_hh_emih!Q9/SER_summary!Q$26)</f>
        <v>11.630348802555918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1.1050907628194822</v>
      </c>
      <c r="C19" s="101">
        <f>IF(SER_hh_emih!C19=0,0,SER_hh_emih!C19/SER_summary!C$26)</f>
        <v>1.1644656039542081</v>
      </c>
      <c r="D19" s="101">
        <f>IF(SER_hh_emih!D19=0,0,SER_hh_emih!D19/SER_summary!D$26)</f>
        <v>1.110460889597475</v>
      </c>
      <c r="E19" s="101">
        <f>IF(SER_hh_emih!E19=0,0,SER_hh_emih!E19/SER_summary!E$26)</f>
        <v>1.0483309676953747</v>
      </c>
      <c r="F19" s="101">
        <f>IF(SER_hh_emih!F19=0,0,SER_hh_emih!F19/SER_summary!F$26)</f>
        <v>0.88931631782693255</v>
      </c>
      <c r="G19" s="101">
        <f>IF(SER_hh_emih!G19=0,0,SER_hh_emih!G19/SER_summary!G$26)</f>
        <v>0.76917888447380922</v>
      </c>
      <c r="H19" s="101">
        <f>IF(SER_hh_emih!H19=0,0,SER_hh_emih!H19/SER_summary!H$26)</f>
        <v>0.83060773164809054</v>
      </c>
      <c r="I19" s="101">
        <f>IF(SER_hh_emih!I19=0,0,SER_hh_emih!I19/SER_summary!I$26)</f>
        <v>0.89011635616454154</v>
      </c>
      <c r="J19" s="101">
        <f>IF(SER_hh_emih!J19=0,0,SER_hh_emih!J19/SER_summary!J$26)</f>
        <v>0.86522240832003838</v>
      </c>
      <c r="K19" s="101">
        <f>IF(SER_hh_emih!K19=0,0,SER_hh_emih!K19/SER_summary!K$26)</f>
        <v>0.8208650609013769</v>
      </c>
      <c r="L19" s="101">
        <f>IF(SER_hh_emih!L19=0,0,SER_hh_emih!L19/SER_summary!L$26)</f>
        <v>0.80278379544561129</v>
      </c>
      <c r="M19" s="101">
        <f>IF(SER_hh_emih!M19=0,0,SER_hh_emih!M19/SER_summary!M$26)</f>
        <v>0.78727558685274079</v>
      </c>
      <c r="N19" s="101">
        <f>IF(SER_hh_emih!N19=0,0,SER_hh_emih!N19/SER_summary!N$26)</f>
        <v>0.75265677267815956</v>
      </c>
      <c r="O19" s="101">
        <f>IF(SER_hh_emih!O19=0,0,SER_hh_emih!O19/SER_summary!O$26)</f>
        <v>0.65898562650803383</v>
      </c>
      <c r="P19" s="101">
        <f>IF(SER_hh_emih!P19=0,0,SER_hh_emih!P19/SER_summary!P$26)</f>
        <v>0.61535368692056724</v>
      </c>
      <c r="Q19" s="101">
        <f>IF(SER_hh_emih!Q19=0,0,SER_hh_emih!Q19/SER_summary!Q$26)</f>
        <v>0.59758527507950876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7.5160053225415169</v>
      </c>
      <c r="C22" s="100">
        <f>IF(SER_hh_emih!C22=0,0,SER_hh_emih!C22/SER_summary!C$26)</f>
        <v>7.48085325697462</v>
      </c>
      <c r="D22" s="100">
        <f>IF(SER_hh_emih!D22=0,0,SER_hh_emih!D22/SER_summary!D$26)</f>
        <v>7.071861159230056</v>
      </c>
      <c r="E22" s="100">
        <f>IF(SER_hh_emih!E22=0,0,SER_hh_emih!E22/SER_summary!E$26)</f>
        <v>6.9335329789138722</v>
      </c>
      <c r="F22" s="100">
        <f>IF(SER_hh_emih!F22=0,0,SER_hh_emih!F22/SER_summary!F$26)</f>
        <v>6.8212995540618699</v>
      </c>
      <c r="G22" s="100">
        <f>IF(SER_hh_emih!G22=0,0,SER_hh_emih!G22/SER_summary!G$26)</f>
        <v>7.1312229957555626</v>
      </c>
      <c r="H22" s="100">
        <f>IF(SER_hh_emih!H22=0,0,SER_hh_emih!H22/SER_summary!H$26)</f>
        <v>7.4039344418049353</v>
      </c>
      <c r="I22" s="100">
        <f>IF(SER_hh_emih!I22=0,0,SER_hh_emih!I22/SER_summary!I$26)</f>
        <v>7.3945877216581657</v>
      </c>
      <c r="J22" s="100">
        <f>IF(SER_hh_emih!J22=0,0,SER_hh_emih!J22/SER_summary!J$26)</f>
        <v>7.4406157696496962</v>
      </c>
      <c r="K22" s="100">
        <f>IF(SER_hh_emih!K22=0,0,SER_hh_emih!K22/SER_summary!K$26)</f>
        <v>7.2234588639661412</v>
      </c>
      <c r="L22" s="100">
        <f>IF(SER_hh_emih!L22=0,0,SER_hh_emih!L22/SER_summary!L$26)</f>
        <v>6.9960157222216921</v>
      </c>
      <c r="M22" s="100">
        <f>IF(SER_hh_emih!M22=0,0,SER_hh_emih!M22/SER_summary!M$26)</f>
        <v>6.9649052273460175</v>
      </c>
      <c r="N22" s="100">
        <f>IF(SER_hh_emih!N22=0,0,SER_hh_emih!N22/SER_summary!N$26)</f>
        <v>6.9463038204138616</v>
      </c>
      <c r="O22" s="100">
        <f>IF(SER_hh_emih!O22=0,0,SER_hh_emih!O22/SER_summary!O$26)</f>
        <v>6.7082719566656719</v>
      </c>
      <c r="P22" s="100">
        <f>IF(SER_hh_emih!P22=0,0,SER_hh_emih!P22/SER_summary!P$26)</f>
        <v>6.6769471928659421</v>
      </c>
      <c r="Q22" s="100">
        <f>IF(SER_hh_emih!Q22=0,0,SER_hh_emih!Q22/SER_summary!Q$26)</f>
        <v>6.7284281764698717</v>
      </c>
    </row>
    <row r="23" spans="1:17" ht="12" customHeight="1" x14ac:dyDescent="0.25">
      <c r="A23" s="88" t="s">
        <v>98</v>
      </c>
      <c r="B23" s="100">
        <f>IF(SER_hh_emih!B23=0,0,SER_hh_emih!B23/SER_summary!B$26)</f>
        <v>5.2651166995287149</v>
      </c>
      <c r="C23" s="100">
        <f>IF(SER_hh_emih!C23=0,0,SER_hh_emih!C23/SER_summary!C$26)</f>
        <v>5.2687617510100928</v>
      </c>
      <c r="D23" s="100">
        <f>IF(SER_hh_emih!D23=0,0,SER_hh_emih!D23/SER_summary!D$26)</f>
        <v>4.9673618710509837</v>
      </c>
      <c r="E23" s="100">
        <f>IF(SER_hh_emih!E23=0,0,SER_hh_emih!E23/SER_summary!E$26)</f>
        <v>4.8530555015742047</v>
      </c>
      <c r="F23" s="100">
        <f>IF(SER_hh_emih!F23=0,0,SER_hh_emih!F23/SER_summary!F$26)</f>
        <v>4.7449848164707413</v>
      </c>
      <c r="G23" s="100">
        <f>IF(SER_hh_emih!G23=0,0,SER_hh_emih!G23/SER_summary!G$26)</f>
        <v>4.9582098386402791</v>
      </c>
      <c r="H23" s="100">
        <f>IF(SER_hh_emih!H23=0,0,SER_hh_emih!H23/SER_summary!H$26)</f>
        <v>5.0786168941502945</v>
      </c>
      <c r="I23" s="100">
        <f>IF(SER_hh_emih!I23=0,0,SER_hh_emih!I23/SER_summary!I$26)</f>
        <v>5.1561901493281512</v>
      </c>
      <c r="J23" s="100">
        <f>IF(SER_hh_emih!J23=0,0,SER_hh_emih!J23/SER_summary!J$26)</f>
        <v>5.2331177296720979</v>
      </c>
      <c r="K23" s="100">
        <f>IF(SER_hh_emih!K23=0,0,SER_hh_emih!K23/SER_summary!K$26)</f>
        <v>5.0127321139457166</v>
      </c>
      <c r="L23" s="100">
        <f>IF(SER_hh_emih!L23=0,0,SER_hh_emih!L23/SER_summary!L$26)</f>
        <v>4.8442051813247531</v>
      </c>
      <c r="M23" s="100">
        <f>IF(SER_hh_emih!M23=0,0,SER_hh_emih!M23/SER_summary!M$26)</f>
        <v>4.7900697879569467</v>
      </c>
      <c r="N23" s="100">
        <f>IF(SER_hh_emih!N23=0,0,SER_hh_emih!N23/SER_summary!N$26)</f>
        <v>4.8254828897930384</v>
      </c>
      <c r="O23" s="100">
        <f>IF(SER_hh_emih!O23=0,0,SER_hh_emih!O23/SER_summary!O$26)</f>
        <v>4.7092122576207451</v>
      </c>
      <c r="P23" s="100">
        <f>IF(SER_hh_emih!P23=0,0,SER_hh_emih!P23/SER_summary!P$26)</f>
        <v>4.7093440850959727</v>
      </c>
      <c r="Q23" s="100">
        <f>IF(SER_hh_emih!Q23=0,0,SER_hh_emih!Q23/SER_summary!Q$26)</f>
        <v>4.5032582095139402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0.21248417819957405</v>
      </c>
      <c r="C29" s="101">
        <f>IF(SER_hh_emih!C29=0,0,SER_hh_emih!C29/SER_summary!C$26)</f>
        <v>0.41239854773845369</v>
      </c>
      <c r="D29" s="101">
        <f>IF(SER_hh_emih!D29=0,0,SER_hh_emih!D29/SER_summary!D$26)</f>
        <v>0.25786545541181649</v>
      </c>
      <c r="E29" s="101">
        <f>IF(SER_hh_emih!E29=0,0,SER_hh_emih!E29/SER_summary!E$26)</f>
        <v>0.31963429700795959</v>
      </c>
      <c r="F29" s="101">
        <f>IF(SER_hh_emih!F29=0,0,SER_hh_emih!F29/SER_summary!F$26)</f>
        <v>0.45818786261047534</v>
      </c>
      <c r="G29" s="101">
        <f>IF(SER_hh_emih!G29=0,0,SER_hh_emih!G29/SER_summary!G$26)</f>
        <v>0.36918941011578327</v>
      </c>
      <c r="H29" s="101">
        <f>IF(SER_hh_emih!H29=0,0,SER_hh_emih!H29/SER_summary!H$26)</f>
        <v>0.5002804273063326</v>
      </c>
      <c r="I29" s="101">
        <f>IF(SER_hh_emih!I29=0,0,SER_hh_emih!I29/SER_summary!I$26)</f>
        <v>0.58952716028795182</v>
      </c>
      <c r="J29" s="101">
        <f>IF(SER_hh_emih!J29=0,0,SER_hh_emih!J29/SER_summary!J$26)</f>
        <v>0.58906579966392081</v>
      </c>
      <c r="K29" s="101">
        <f>IF(SER_hh_emih!K29=0,0,SER_hh_emih!K29/SER_summary!K$26)</f>
        <v>0.57864551857201818</v>
      </c>
      <c r="L29" s="101">
        <f>IF(SER_hh_emih!L29=0,0,SER_hh_emih!L29/SER_summary!L$26)</f>
        <v>0.7964077067444455</v>
      </c>
      <c r="M29" s="101">
        <f>IF(SER_hh_emih!M29=0,0,SER_hh_emih!M29/SER_summary!M$26)</f>
        <v>0.82370731058437374</v>
      </c>
      <c r="N29" s="101">
        <f>IF(SER_hh_emih!N29=0,0,SER_hh_emih!N29/SER_summary!N$26)</f>
        <v>1.0461707888254672</v>
      </c>
      <c r="O29" s="101">
        <f>IF(SER_hh_emih!O29=0,0,SER_hh_emih!O29/SER_summary!O$26)</f>
        <v>0.91739896703065227</v>
      </c>
      <c r="P29" s="101">
        <f>IF(SER_hh_emih!P29=0,0,SER_hh_emih!P29/SER_summary!P$26)</f>
        <v>0.79613989496352144</v>
      </c>
      <c r="Q29" s="101">
        <f>IF(SER_hh_emih!Q29=0,0,SER_hh_emih!Q29/SER_summary!Q$26)</f>
        <v>0.7789382062431619</v>
      </c>
    </row>
    <row r="30" spans="1:17" ht="12" customHeight="1" x14ac:dyDescent="0.25">
      <c r="A30" s="88" t="s">
        <v>66</v>
      </c>
      <c r="B30" s="100">
        <f>IF(SER_hh_emih!B30=0,0,SER_hh_emih!B30/SER_summary!B$26)</f>
        <v>7.3120714441090424</v>
      </c>
      <c r="C30" s="100">
        <f>IF(SER_hh_emih!C30=0,0,SER_hh_emih!C30/SER_summary!C$26)</f>
        <v>7.2077950902035246</v>
      </c>
      <c r="D30" s="100">
        <f>IF(SER_hh_emih!D30=0,0,SER_hh_emih!D30/SER_summary!D$26)</f>
        <v>6.8219527469636878</v>
      </c>
      <c r="E30" s="100">
        <f>IF(SER_hh_emih!E30=0,0,SER_hh_emih!E30/SER_summary!E$26)</f>
        <v>7.1720758517796757</v>
      </c>
      <c r="F30" s="100">
        <f>IF(SER_hh_emih!F30=0,0,SER_hh_emih!F30/SER_summary!F$26)</f>
        <v>7.0914577574344611</v>
      </c>
      <c r="G30" s="100">
        <f>IF(SER_hh_emih!G30=0,0,SER_hh_emih!G30/SER_summary!G$26)</f>
        <v>0</v>
      </c>
      <c r="H30" s="100">
        <f>IF(SER_hh_emih!H30=0,0,SER_hh_emih!H30/SER_summary!H$26)</f>
        <v>0</v>
      </c>
      <c r="I30" s="100">
        <f>IF(SER_hh_emih!I30=0,0,SER_hh_emih!I30/SER_summary!I$26)</f>
        <v>0</v>
      </c>
      <c r="J30" s="100">
        <f>IF(SER_hh_emih!J30=0,0,SER_hh_emih!J30/SER_summary!J$26)</f>
        <v>0</v>
      </c>
      <c r="K30" s="100">
        <f>IF(SER_hh_emih!K30=0,0,SER_hh_emih!K30/SER_summary!K$26)</f>
        <v>0</v>
      </c>
      <c r="L30" s="100">
        <f>IF(SER_hh_emih!L30=0,0,SER_hh_emih!L30/SER_summary!L$26)</f>
        <v>7.1911234207397641</v>
      </c>
      <c r="M30" s="100">
        <f>IF(SER_hh_emih!M30=0,0,SER_hh_emih!M30/SER_summary!M$26)</f>
        <v>7.2342651231389947</v>
      </c>
      <c r="N30" s="100">
        <f>IF(SER_hh_emih!N30=0,0,SER_hh_emih!N30/SER_summary!N$26)</f>
        <v>7.3010213835099771</v>
      </c>
      <c r="O30" s="100">
        <f>IF(SER_hh_emih!O30=0,0,SER_hh_emih!O30/SER_summary!O$26)</f>
        <v>7.1406538409441138</v>
      </c>
      <c r="P30" s="100">
        <f>IF(SER_hh_emih!P30=0,0,SER_hh_emih!P30/SER_summary!P$26)</f>
        <v>6.8662286339846119</v>
      </c>
      <c r="Q30" s="100">
        <f>IF(SER_hh_emih!Q30=0,0,SER_hh_emih!Q30/SER_summary!Q$26)</f>
        <v>6.901934886479367</v>
      </c>
    </row>
    <row r="31" spans="1:17" ht="12" customHeight="1" x14ac:dyDescent="0.25">
      <c r="A31" s="88" t="s">
        <v>98</v>
      </c>
      <c r="B31" s="100">
        <f>IF(SER_hh_emih!B31=0,0,SER_hh_emih!B31/SER_summary!B$26)</f>
        <v>6.0365561514475008</v>
      </c>
      <c r="C31" s="100">
        <f>IF(SER_hh_emih!C31=0,0,SER_hh_emih!C31/SER_summary!C$26)</f>
        <v>5.9504697297774829</v>
      </c>
      <c r="D31" s="100">
        <f>IF(SER_hh_emih!D31=0,0,SER_hh_emih!D31/SER_summary!D$26)</f>
        <v>5.9459625209588687</v>
      </c>
      <c r="E31" s="100">
        <f>IF(SER_hh_emih!E31=0,0,SER_hh_emih!E31/SER_summary!E$26)</f>
        <v>5.9209813433358818</v>
      </c>
      <c r="F31" s="100">
        <f>IF(SER_hh_emih!F31=0,0,SER_hh_emih!F31/SER_summary!F$26)</f>
        <v>5.8544262423556175</v>
      </c>
      <c r="G31" s="100">
        <f>IF(SER_hh_emih!G31=0,0,SER_hh_emih!G31/SER_summary!G$26)</f>
        <v>5.8777945911369169</v>
      </c>
      <c r="H31" s="100">
        <f>IF(SER_hh_emih!H31=0,0,SER_hh_emih!H31/SER_summary!H$26)</f>
        <v>5.8136752858315912</v>
      </c>
      <c r="I31" s="100">
        <f>IF(SER_hh_emih!I31=0,0,SER_hh_emih!I31/SER_summary!I$26)</f>
        <v>5.8276605569074205</v>
      </c>
      <c r="J31" s="100">
        <f>IF(SER_hh_emih!J31=0,0,SER_hh_emih!J31/SER_summary!J$26)</f>
        <v>5.9835818142112727</v>
      </c>
      <c r="K31" s="100">
        <f>IF(SER_hh_emih!K31=0,0,SER_hh_emih!K31/SER_summary!K$26)</f>
        <v>5.9393604994982994</v>
      </c>
      <c r="L31" s="100">
        <f>IF(SER_hh_emih!L31=0,0,SER_hh_emih!L31/SER_summary!L$26)</f>
        <v>5.8581338957562243</v>
      </c>
      <c r="M31" s="100">
        <f>IF(SER_hh_emih!M31=0,0,SER_hh_emih!M31/SER_summary!M$26)</f>
        <v>5.8736738367392647</v>
      </c>
      <c r="N31" s="100">
        <f>IF(SER_hh_emih!N31=0,0,SER_hh_emih!N31/SER_summary!N$26)</f>
        <v>6.0184046389612158</v>
      </c>
      <c r="O31" s="100">
        <f>IF(SER_hh_emih!O31=0,0,SER_hh_emih!O31/SER_summary!O$26)</f>
        <v>5.8610336648162074</v>
      </c>
      <c r="P31" s="100">
        <f>IF(SER_hh_emih!P31=0,0,SER_hh_emih!P31/SER_summary!P$26)</f>
        <v>5.7358342146191355</v>
      </c>
      <c r="Q31" s="100">
        <f>IF(SER_hh_emih!Q31=0,0,SER_hh_emih!Q31/SER_summary!Q$26)</f>
        <v>5.4445462760646519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6268.6333974227609</v>
      </c>
      <c r="D3" s="98">
        <f t="shared" si="0"/>
        <v>5251.8407734991451</v>
      </c>
      <c r="E3" s="98">
        <f t="shared" si="0"/>
        <v>8175.7911152139459</v>
      </c>
      <c r="F3" s="98">
        <f t="shared" si="0"/>
        <v>8546.3423938901906</v>
      </c>
      <c r="G3" s="98">
        <f t="shared" si="0"/>
        <v>8511.8496563371809</v>
      </c>
      <c r="H3" s="98">
        <f t="shared" si="0"/>
        <v>8889.6551524411461</v>
      </c>
      <c r="I3" s="98">
        <f t="shared" si="0"/>
        <v>9738.8462197535591</v>
      </c>
      <c r="J3" s="98">
        <f t="shared" si="0"/>
        <v>8406.5809949289433</v>
      </c>
      <c r="K3" s="98">
        <f t="shared" si="0"/>
        <v>8192.7648470183376</v>
      </c>
      <c r="L3" s="98">
        <f t="shared" si="0"/>
        <v>10410.280040003792</v>
      </c>
      <c r="M3" s="98">
        <f t="shared" si="0"/>
        <v>14577.355039301105</v>
      </c>
      <c r="N3" s="98">
        <f t="shared" si="0"/>
        <v>8276.9878216316865</v>
      </c>
      <c r="O3" s="98">
        <f t="shared" si="0"/>
        <v>9615.6219132962979</v>
      </c>
      <c r="P3" s="98">
        <f t="shared" si="0"/>
        <v>11101.658242266854</v>
      </c>
      <c r="Q3" s="98">
        <f t="shared" si="0"/>
        <v>12972.0806922028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6268.6333974227609</v>
      </c>
      <c r="D4" s="89">
        <f t="shared" ref="D4:Q4" si="2">SUM(D5:D14)</f>
        <v>5251.8407734991451</v>
      </c>
      <c r="E4" s="89">
        <f t="shared" si="2"/>
        <v>8175.7911152139459</v>
      </c>
      <c r="F4" s="89">
        <f t="shared" si="2"/>
        <v>8546.3423938901906</v>
      </c>
      <c r="G4" s="89">
        <f t="shared" si="2"/>
        <v>8511.8496563371809</v>
      </c>
      <c r="H4" s="89">
        <f t="shared" si="2"/>
        <v>8889.6551524411461</v>
      </c>
      <c r="I4" s="89">
        <f t="shared" si="2"/>
        <v>9738.8462197535591</v>
      </c>
      <c r="J4" s="89">
        <f t="shared" si="2"/>
        <v>8406.5809949289433</v>
      </c>
      <c r="K4" s="89">
        <f t="shared" si="2"/>
        <v>8192.7648470183376</v>
      </c>
      <c r="L4" s="89">
        <f t="shared" si="2"/>
        <v>10410.280040003792</v>
      </c>
      <c r="M4" s="89">
        <f t="shared" si="2"/>
        <v>14577.355039301105</v>
      </c>
      <c r="N4" s="89">
        <f t="shared" si="2"/>
        <v>8276.9878216316865</v>
      </c>
      <c r="O4" s="89">
        <f t="shared" si="2"/>
        <v>9615.6219132962979</v>
      </c>
      <c r="P4" s="89">
        <f t="shared" si="2"/>
        <v>11101.658242266854</v>
      </c>
      <c r="Q4" s="89">
        <f t="shared" si="2"/>
        <v>12972.0806922028</v>
      </c>
    </row>
    <row r="5" spans="1:17" ht="12" customHeight="1" x14ac:dyDescent="0.25">
      <c r="A5" s="88" t="s">
        <v>38</v>
      </c>
      <c r="B5" s="87"/>
      <c r="C5" s="87">
        <v>37.30127971743719</v>
      </c>
      <c r="D5" s="87">
        <v>118.03502186289779</v>
      </c>
      <c r="E5" s="87">
        <v>440.71409583656219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142.34416574939624</v>
      </c>
      <c r="P5" s="87">
        <v>29.874758705208009</v>
      </c>
      <c r="Q5" s="87">
        <v>529.9383893046562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5086.2069588372815</v>
      </c>
      <c r="D7" s="87">
        <v>0</v>
      </c>
      <c r="E7" s="87">
        <v>0</v>
      </c>
      <c r="F7" s="87">
        <v>0</v>
      </c>
      <c r="G7" s="87">
        <v>0</v>
      </c>
      <c r="H7" s="87">
        <v>2954.613967284301</v>
      </c>
      <c r="I7" s="87">
        <v>177.69390602331075</v>
      </c>
      <c r="J7" s="87">
        <v>2699.9327763922429</v>
      </c>
      <c r="K7" s="87">
        <v>3292.8444850047254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>
        <v>6806.1433248131971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221.73043449530815</v>
      </c>
      <c r="D9" s="87">
        <v>217.60387204714783</v>
      </c>
      <c r="E9" s="87">
        <v>725.62867558985829</v>
      </c>
      <c r="F9" s="87">
        <v>1325.1875234528395</v>
      </c>
      <c r="G9" s="87">
        <v>743.09831697234677</v>
      </c>
      <c r="H9" s="87">
        <v>854.70505748802395</v>
      </c>
      <c r="I9" s="87">
        <v>4132.39891711778</v>
      </c>
      <c r="J9" s="87">
        <v>700.54023851404941</v>
      </c>
      <c r="K9" s="87">
        <v>2694.0053821603528</v>
      </c>
      <c r="L9" s="87">
        <v>378.0516018979547</v>
      </c>
      <c r="M9" s="87">
        <v>5125.9103803612152</v>
      </c>
      <c r="N9" s="87">
        <v>2655.5408994974664</v>
      </c>
      <c r="O9" s="87">
        <v>1280.102662843598</v>
      </c>
      <c r="P9" s="87">
        <v>2443.8249750159039</v>
      </c>
      <c r="Q9" s="87">
        <v>0</v>
      </c>
    </row>
    <row r="10" spans="1:17" ht="12" customHeight="1" x14ac:dyDescent="0.25">
      <c r="A10" s="88" t="s">
        <v>34</v>
      </c>
      <c r="B10" s="87"/>
      <c r="C10" s="87">
        <v>0</v>
      </c>
      <c r="D10" s="87">
        <v>56.61668889680309</v>
      </c>
      <c r="E10" s="87">
        <v>553.95790682616484</v>
      </c>
      <c r="F10" s="87">
        <v>95.202403217393964</v>
      </c>
      <c r="G10" s="87">
        <v>222.70461413909544</v>
      </c>
      <c r="H10" s="87">
        <v>306.86898603206288</v>
      </c>
      <c r="I10" s="87">
        <v>419.2976875903156</v>
      </c>
      <c r="J10" s="87">
        <v>280.52108628806639</v>
      </c>
      <c r="K10" s="87">
        <v>0</v>
      </c>
      <c r="L10" s="87">
        <v>0</v>
      </c>
      <c r="M10" s="87">
        <v>0.25045667335019511</v>
      </c>
      <c r="N10" s="87">
        <v>1181.9326471851768</v>
      </c>
      <c r="O10" s="87">
        <v>95.965101710510893</v>
      </c>
      <c r="P10" s="87">
        <v>215.63577765141665</v>
      </c>
      <c r="Q10" s="87">
        <v>101.3180200299888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5416.7068926808352</v>
      </c>
      <c r="H11" s="87">
        <v>85.071224100274847</v>
      </c>
      <c r="I11" s="87">
        <v>500.66240162801699</v>
      </c>
      <c r="J11" s="87">
        <v>71.181065796989373</v>
      </c>
      <c r="K11" s="87">
        <v>116.40589559318417</v>
      </c>
      <c r="L11" s="87">
        <v>94.566303358241598</v>
      </c>
      <c r="M11" s="87">
        <v>202.77042130681187</v>
      </c>
      <c r="N11" s="87">
        <v>55.46389639513837</v>
      </c>
      <c r="O11" s="87">
        <v>830.53212382826041</v>
      </c>
      <c r="P11" s="87">
        <v>678.33801476175881</v>
      </c>
      <c r="Q11" s="87">
        <v>240.87744173605816</v>
      </c>
    </row>
    <row r="12" spans="1:17" ht="12" customHeight="1" x14ac:dyDescent="0.25">
      <c r="A12" s="88" t="s">
        <v>42</v>
      </c>
      <c r="B12" s="87"/>
      <c r="C12" s="87">
        <v>909.11620969788783</v>
      </c>
      <c r="D12" s="87">
        <v>1030.064270502065</v>
      </c>
      <c r="E12" s="87">
        <v>2905.5857887519878</v>
      </c>
      <c r="F12" s="87">
        <v>6990.143454365194</v>
      </c>
      <c r="G12" s="87">
        <v>2091.3858246389723</v>
      </c>
      <c r="H12" s="87">
        <v>0</v>
      </c>
      <c r="I12" s="87">
        <v>0</v>
      </c>
      <c r="J12" s="87">
        <v>0</v>
      </c>
      <c r="K12" s="87">
        <v>1815.2817275186344</v>
      </c>
      <c r="L12" s="87">
        <v>716.90021716147328</v>
      </c>
      <c r="M12" s="87">
        <v>2759.818505769907</v>
      </c>
      <c r="N12" s="87">
        <v>303.73261199286679</v>
      </c>
      <c r="O12" s="87">
        <v>1055.1502032353783</v>
      </c>
      <c r="P12" s="87">
        <v>2175.7095528923383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14.278514674846514</v>
      </c>
      <c r="D13" s="87">
        <v>103.97990434637467</v>
      </c>
      <c r="E13" s="87">
        <v>170.87338046403252</v>
      </c>
      <c r="F13" s="87">
        <v>135.80901285476267</v>
      </c>
      <c r="G13" s="87">
        <v>37.954007905931711</v>
      </c>
      <c r="H13" s="87">
        <v>348.78619895051946</v>
      </c>
      <c r="I13" s="87">
        <v>463.3477498824065</v>
      </c>
      <c r="J13" s="87">
        <v>539.45837060332383</v>
      </c>
      <c r="K13" s="87">
        <v>174.60608970777301</v>
      </c>
      <c r="L13" s="87">
        <v>903.39700210731417</v>
      </c>
      <c r="M13" s="87">
        <v>497.98128702462088</v>
      </c>
      <c r="N13" s="87">
        <v>604.7166419206925</v>
      </c>
      <c r="O13" s="87">
        <v>1512.1648550431471</v>
      </c>
      <c r="P13" s="87">
        <v>1937.069569368879</v>
      </c>
      <c r="Q13" s="87">
        <v>3352.3954227409504</v>
      </c>
    </row>
    <row r="14" spans="1:17" ht="12" customHeight="1" x14ac:dyDescent="0.25">
      <c r="A14" s="51" t="s">
        <v>104</v>
      </c>
      <c r="B14" s="94"/>
      <c r="C14" s="94">
        <v>0</v>
      </c>
      <c r="D14" s="94">
        <v>3725.5410158438572</v>
      </c>
      <c r="E14" s="94">
        <v>3379.0312677453398</v>
      </c>
      <c r="F14" s="94">
        <v>0</v>
      </c>
      <c r="G14" s="94">
        <v>0</v>
      </c>
      <c r="H14" s="94">
        <v>4339.6097185859644</v>
      </c>
      <c r="I14" s="94">
        <v>4045.4455575117299</v>
      </c>
      <c r="J14" s="94">
        <v>4114.9474573342713</v>
      </c>
      <c r="K14" s="94">
        <v>99.621267033668602</v>
      </c>
      <c r="L14" s="94">
        <v>8317.3649154788091</v>
      </c>
      <c r="M14" s="94">
        <v>5990.6239881652</v>
      </c>
      <c r="N14" s="94">
        <v>3475.6011246403468</v>
      </c>
      <c r="O14" s="94">
        <v>4699.3628008860078</v>
      </c>
      <c r="P14" s="94">
        <v>3621.2055938713502</v>
      </c>
      <c r="Q14" s="94">
        <v>1941.4080935779516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6254.3548827479144</v>
      </c>
      <c r="D15" s="96">
        <f t="shared" ref="D15:Q15" si="4">SUM(D5:D12)</f>
        <v>1422.3198533089137</v>
      </c>
      <c r="E15" s="96">
        <f t="shared" si="4"/>
        <v>4625.8864670045732</v>
      </c>
      <c r="F15" s="96">
        <f t="shared" si="4"/>
        <v>8410.5333810354277</v>
      </c>
      <c r="G15" s="96">
        <f t="shared" si="4"/>
        <v>8473.8956484312494</v>
      </c>
      <c r="H15" s="96">
        <f t="shared" si="4"/>
        <v>4201.2592349046627</v>
      </c>
      <c r="I15" s="96">
        <f t="shared" si="4"/>
        <v>5230.0529123594233</v>
      </c>
      <c r="J15" s="96">
        <f t="shared" si="4"/>
        <v>3752.1751669913483</v>
      </c>
      <c r="K15" s="96">
        <f t="shared" si="4"/>
        <v>7918.5374902768963</v>
      </c>
      <c r="L15" s="96">
        <f t="shared" si="4"/>
        <v>1189.5181224176695</v>
      </c>
      <c r="M15" s="96">
        <f t="shared" si="4"/>
        <v>8088.7497641112841</v>
      </c>
      <c r="N15" s="96">
        <f t="shared" si="4"/>
        <v>4196.6700550706482</v>
      </c>
      <c r="O15" s="96">
        <f t="shared" si="4"/>
        <v>3404.0942573671437</v>
      </c>
      <c r="P15" s="96">
        <f t="shared" si="4"/>
        <v>5543.3830790266256</v>
      </c>
      <c r="Q15" s="96">
        <f t="shared" si="4"/>
        <v>7678.2771758838999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2451.9999999999982</v>
      </c>
      <c r="D16" s="89">
        <f t="shared" ref="D16:Q16" si="6">SUM(D17:D18)</f>
        <v>2301.9999999999995</v>
      </c>
      <c r="E16" s="89">
        <f t="shared" si="6"/>
        <v>3511.0000000000036</v>
      </c>
      <c r="F16" s="89">
        <f t="shared" si="6"/>
        <v>4896.9999999999991</v>
      </c>
      <c r="G16" s="89">
        <f t="shared" si="6"/>
        <v>3710.9999999999986</v>
      </c>
      <c r="H16" s="89">
        <f t="shared" si="6"/>
        <v>4283.0000000000009</v>
      </c>
      <c r="I16" s="89">
        <f t="shared" si="6"/>
        <v>6363.0000000000027</v>
      </c>
      <c r="J16" s="89">
        <f t="shared" si="6"/>
        <v>4148.0000000000045</v>
      </c>
      <c r="K16" s="89">
        <f t="shared" si="6"/>
        <v>3123.9999999999968</v>
      </c>
      <c r="L16" s="89">
        <f t="shared" si="6"/>
        <v>2300.0000000000041</v>
      </c>
      <c r="M16" s="89">
        <f t="shared" si="6"/>
        <v>985.99999999999693</v>
      </c>
      <c r="N16" s="89">
        <f t="shared" si="6"/>
        <v>938.99999999999977</v>
      </c>
      <c r="O16" s="89">
        <f t="shared" si="6"/>
        <v>1978.9999999999984</v>
      </c>
      <c r="P16" s="89">
        <f t="shared" si="6"/>
        <v>2218.0000000000036</v>
      </c>
      <c r="Q16" s="89">
        <f t="shared" si="6"/>
        <v>3037.9999999999964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2451.9999999999982</v>
      </c>
      <c r="D18" s="87">
        <v>2301.9999999999995</v>
      </c>
      <c r="E18" s="87">
        <v>3511.0000000000036</v>
      </c>
      <c r="F18" s="87">
        <v>4896.9999999999991</v>
      </c>
      <c r="G18" s="87">
        <v>3710.9999999999986</v>
      </c>
      <c r="H18" s="87">
        <v>4283.0000000000009</v>
      </c>
      <c r="I18" s="87">
        <v>6363.0000000000027</v>
      </c>
      <c r="J18" s="87">
        <v>4148.0000000000045</v>
      </c>
      <c r="K18" s="87">
        <v>3123.9999999999968</v>
      </c>
      <c r="L18" s="87">
        <v>2300.0000000000041</v>
      </c>
      <c r="M18" s="87">
        <v>985.99999999999693</v>
      </c>
      <c r="N18" s="87">
        <v>938.99999999999977</v>
      </c>
      <c r="O18" s="87">
        <v>1978.9999999999984</v>
      </c>
      <c r="P18" s="87">
        <v>2218.0000000000036</v>
      </c>
      <c r="Q18" s="87">
        <v>3037.9999999999964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6268.63339742276</v>
      </c>
      <c r="D19" s="89">
        <f t="shared" ref="D19:Q19" si="8">SUM(D20:D26)</f>
        <v>5251.840773499147</v>
      </c>
      <c r="E19" s="89">
        <f t="shared" si="8"/>
        <v>8175.7911152139413</v>
      </c>
      <c r="F19" s="89">
        <f t="shared" si="8"/>
        <v>8546.3423938901906</v>
      </c>
      <c r="G19" s="89">
        <f t="shared" si="8"/>
        <v>8511.8496563371809</v>
      </c>
      <c r="H19" s="89">
        <f t="shared" si="8"/>
        <v>8889.6551524411479</v>
      </c>
      <c r="I19" s="89">
        <f t="shared" si="8"/>
        <v>9738.8462197535573</v>
      </c>
      <c r="J19" s="89">
        <f t="shared" si="8"/>
        <v>8406.5809949289433</v>
      </c>
      <c r="K19" s="89">
        <f t="shared" si="8"/>
        <v>8192.7648470183358</v>
      </c>
      <c r="L19" s="89">
        <f t="shared" si="8"/>
        <v>10410.280040003792</v>
      </c>
      <c r="M19" s="89">
        <f t="shared" si="8"/>
        <v>14577.355039301099</v>
      </c>
      <c r="N19" s="89">
        <f t="shared" si="8"/>
        <v>8276.9878216316902</v>
      </c>
      <c r="O19" s="89">
        <f t="shared" si="8"/>
        <v>9615.6219132962979</v>
      </c>
      <c r="P19" s="89">
        <f t="shared" si="8"/>
        <v>11101.658242266854</v>
      </c>
      <c r="Q19" s="89">
        <f t="shared" si="8"/>
        <v>12972.080692202797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1103.2282485085293</v>
      </c>
      <c r="D22" s="87">
        <v>508.48587651550537</v>
      </c>
      <c r="E22" s="87">
        <v>0</v>
      </c>
      <c r="F22" s="87">
        <v>0</v>
      </c>
      <c r="G22" s="87">
        <v>0</v>
      </c>
      <c r="H22" s="87">
        <v>402.1666109921465</v>
      </c>
      <c r="I22" s="87">
        <v>526.45851172367941</v>
      </c>
      <c r="J22" s="87">
        <v>553.19361332427104</v>
      </c>
      <c r="K22" s="87">
        <v>561.58919003530946</v>
      </c>
      <c r="L22" s="87">
        <v>471.09571068099268</v>
      </c>
      <c r="M22" s="87">
        <v>793.04841061905165</v>
      </c>
      <c r="N22" s="87">
        <v>109.86817607631531</v>
      </c>
      <c r="O22" s="87">
        <v>0</v>
      </c>
      <c r="P22" s="87">
        <v>151.96887879980511</v>
      </c>
      <c r="Q22" s="87">
        <v>858.90768632995946</v>
      </c>
    </row>
    <row r="23" spans="1:17" ht="12" customHeight="1" x14ac:dyDescent="0.25">
      <c r="A23" s="88" t="s">
        <v>98</v>
      </c>
      <c r="B23" s="87"/>
      <c r="C23" s="87">
        <v>545.86887221102165</v>
      </c>
      <c r="D23" s="87">
        <v>508.82804520294167</v>
      </c>
      <c r="E23" s="87">
        <v>1323.0319010952055</v>
      </c>
      <c r="F23" s="87">
        <v>1184.9866317819453</v>
      </c>
      <c r="G23" s="87">
        <v>948.9025011767967</v>
      </c>
      <c r="H23" s="87">
        <v>1788.3918046941012</v>
      </c>
      <c r="I23" s="87">
        <v>2051.1389166192434</v>
      </c>
      <c r="J23" s="87">
        <v>118.32243861215771</v>
      </c>
      <c r="K23" s="87">
        <v>126.01252172111921</v>
      </c>
      <c r="L23" s="87">
        <v>1044.8383035225511</v>
      </c>
      <c r="M23" s="87">
        <v>858.35774710153532</v>
      </c>
      <c r="N23" s="87">
        <v>498.28203995994863</v>
      </c>
      <c r="O23" s="87">
        <v>824.12352515164025</v>
      </c>
      <c r="P23" s="87">
        <v>419.85483864639843</v>
      </c>
      <c r="Q23" s="87">
        <v>651.88892823694482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1288.0910742617325</v>
      </c>
      <c r="D25" s="87">
        <v>2111.1080962548663</v>
      </c>
      <c r="E25" s="87">
        <v>5076.1779653404619</v>
      </c>
      <c r="F25" s="87">
        <v>1751.7510101872342</v>
      </c>
      <c r="G25" s="87">
        <v>1358.9003389881318</v>
      </c>
      <c r="H25" s="87">
        <v>1594.0750513531041</v>
      </c>
      <c r="I25" s="87">
        <v>0</v>
      </c>
      <c r="J25" s="87">
        <v>101.06909407298761</v>
      </c>
      <c r="K25" s="87">
        <v>1321.6831813903898</v>
      </c>
      <c r="L25" s="87">
        <v>2412.706211455552</v>
      </c>
      <c r="M25" s="87">
        <v>1766.4243858943757</v>
      </c>
      <c r="N25" s="87">
        <v>1681.3105793227799</v>
      </c>
      <c r="O25" s="87">
        <v>3692.0046340286617</v>
      </c>
      <c r="P25" s="87">
        <v>2004.1402643454712</v>
      </c>
      <c r="Q25" s="87">
        <v>2240.9366182985636</v>
      </c>
    </row>
    <row r="26" spans="1:17" ht="12" customHeight="1" x14ac:dyDescent="0.25">
      <c r="A26" s="88" t="s">
        <v>30</v>
      </c>
      <c r="B26" s="94"/>
      <c r="C26" s="94">
        <v>3331.4452024414772</v>
      </c>
      <c r="D26" s="94">
        <v>2123.4187555258336</v>
      </c>
      <c r="E26" s="94">
        <v>1776.5812487782744</v>
      </c>
      <c r="F26" s="94">
        <v>5609.6047519210115</v>
      </c>
      <c r="G26" s="94">
        <v>6204.0468161722529</v>
      </c>
      <c r="H26" s="94">
        <v>5105.0216854017963</v>
      </c>
      <c r="I26" s="94">
        <v>7161.248791410635</v>
      </c>
      <c r="J26" s="94">
        <v>7633.995848919526</v>
      </c>
      <c r="K26" s="94">
        <v>6183.4799538715179</v>
      </c>
      <c r="L26" s="94">
        <v>6481.6398143446959</v>
      </c>
      <c r="M26" s="94">
        <v>11159.524495686135</v>
      </c>
      <c r="N26" s="94">
        <v>5987.5270262726463</v>
      </c>
      <c r="O26" s="94">
        <v>5099.493754115997</v>
      </c>
      <c r="P26" s="94">
        <v>8525.6942604751785</v>
      </c>
      <c r="Q26" s="94">
        <v>9220.3474593373285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10410.280040003792</v>
      </c>
      <c r="M27" s="119">
        <v>8536.3783482664003</v>
      </c>
      <c r="N27" s="119">
        <v>5005.8671851606741</v>
      </c>
      <c r="O27" s="119">
        <v>8293.7207182559523</v>
      </c>
      <c r="P27" s="119">
        <v>467.20682738668364</v>
      </c>
      <c r="Q27" s="119">
        <v>6427.8546762680107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6268.6333974227609</v>
      </c>
      <c r="D29" s="89">
        <f t="shared" ref="D29:Q29" si="10">SUM(D30:D33)</f>
        <v>5251.8407734991461</v>
      </c>
      <c r="E29" s="89">
        <f t="shared" si="10"/>
        <v>8175.7911152139459</v>
      </c>
      <c r="F29" s="89">
        <f t="shared" si="10"/>
        <v>8546.3423938901942</v>
      </c>
      <c r="G29" s="89">
        <f t="shared" si="10"/>
        <v>8511.8496563371828</v>
      </c>
      <c r="H29" s="89">
        <f t="shared" si="10"/>
        <v>8889.6551524411498</v>
      </c>
      <c r="I29" s="89">
        <f t="shared" si="10"/>
        <v>9738.8462197535591</v>
      </c>
      <c r="J29" s="89">
        <f t="shared" si="10"/>
        <v>8406.5809949289414</v>
      </c>
      <c r="K29" s="89">
        <f t="shared" si="10"/>
        <v>8192.7648470183376</v>
      </c>
      <c r="L29" s="89">
        <f t="shared" si="10"/>
        <v>10410.280040003792</v>
      </c>
      <c r="M29" s="89">
        <f t="shared" si="10"/>
        <v>14577.355039301099</v>
      </c>
      <c r="N29" s="89">
        <f t="shared" si="10"/>
        <v>8276.9878216316883</v>
      </c>
      <c r="O29" s="89">
        <f t="shared" si="10"/>
        <v>9615.6219132962997</v>
      </c>
      <c r="P29" s="89">
        <f t="shared" si="10"/>
        <v>11101.658242266849</v>
      </c>
      <c r="Q29" s="89">
        <f t="shared" si="10"/>
        <v>12972.0806922028</v>
      </c>
    </row>
    <row r="30" spans="1:17" s="28" customFormat="1" ht="12" customHeight="1" x14ac:dyDescent="0.25">
      <c r="A30" s="88" t="s">
        <v>66</v>
      </c>
      <c r="B30" s="87"/>
      <c r="C30" s="87">
        <v>1444.0011083424588</v>
      </c>
      <c r="D30" s="87">
        <v>0</v>
      </c>
      <c r="E30" s="87">
        <v>17.771775709172701</v>
      </c>
      <c r="F30" s="87">
        <v>765.76219256038723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3955.7147075719236</v>
      </c>
      <c r="M30" s="87">
        <v>907.28824386610086</v>
      </c>
      <c r="N30" s="87">
        <v>3468.6757753291226</v>
      </c>
      <c r="O30" s="87">
        <v>0</v>
      </c>
      <c r="P30" s="87">
        <v>0</v>
      </c>
      <c r="Q30" s="87">
        <v>0</v>
      </c>
    </row>
    <row r="31" spans="1:17" ht="12" customHeight="1" x14ac:dyDescent="0.25">
      <c r="A31" s="88" t="s">
        <v>98</v>
      </c>
      <c r="B31" s="87"/>
      <c r="C31" s="87">
        <v>334.31151191227246</v>
      </c>
      <c r="D31" s="87">
        <v>315.97857440578287</v>
      </c>
      <c r="E31" s="87">
        <v>981.90176560548537</v>
      </c>
      <c r="F31" s="87">
        <v>1225.7611604095471</v>
      </c>
      <c r="G31" s="87">
        <v>648.55488133503354</v>
      </c>
      <c r="H31" s="87">
        <v>2301.0404209491294</v>
      </c>
      <c r="I31" s="87">
        <v>1879.4403303627569</v>
      </c>
      <c r="J31" s="87">
        <v>195.39228133311107</v>
      </c>
      <c r="K31" s="87">
        <v>174.43844781324279</v>
      </c>
      <c r="L31" s="87">
        <v>497.73029715521204</v>
      </c>
      <c r="M31" s="87">
        <v>334.48528188543571</v>
      </c>
      <c r="N31" s="87">
        <v>343.97580010715029</v>
      </c>
      <c r="O31" s="87">
        <v>1320.1599263559963</v>
      </c>
      <c r="P31" s="87">
        <v>969.03811600869426</v>
      </c>
      <c r="Q31" s="87">
        <v>2271.9315204177346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1717.680313343571</v>
      </c>
      <c r="K32" s="87">
        <v>0</v>
      </c>
      <c r="L32" s="87">
        <v>0</v>
      </c>
      <c r="M32" s="87">
        <v>0</v>
      </c>
      <c r="N32" s="87">
        <v>589.57183396657547</v>
      </c>
      <c r="O32" s="87">
        <v>21.057223413188545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4490.32077716803</v>
      </c>
      <c r="D33" s="86">
        <v>4935.8621990933634</v>
      </c>
      <c r="E33" s="86">
        <v>7176.1175738992879</v>
      </c>
      <c r="F33" s="86">
        <v>6554.8190409202589</v>
      </c>
      <c r="G33" s="86">
        <v>7863.2947750021485</v>
      </c>
      <c r="H33" s="86">
        <v>6588.6147314920199</v>
      </c>
      <c r="I33" s="86">
        <v>7859.4058893908013</v>
      </c>
      <c r="J33" s="86">
        <v>6493.5084002522599</v>
      </c>
      <c r="K33" s="86">
        <v>8018.3263992050943</v>
      </c>
      <c r="L33" s="86">
        <v>5956.8350352766556</v>
      </c>
      <c r="M33" s="86">
        <v>13335.581513549563</v>
      </c>
      <c r="N33" s="86">
        <v>3874.7644122288402</v>
      </c>
      <c r="O33" s="86">
        <v>8274.4047635271145</v>
      </c>
      <c r="P33" s="86">
        <v>10132.620126258154</v>
      </c>
      <c r="Q33" s="86">
        <v>10700.149171785066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32.408198923113346</v>
      </c>
      <c r="D3" s="106">
        <f t="shared" si="0"/>
        <v>22.379887896818424</v>
      </c>
      <c r="E3" s="106">
        <f t="shared" si="0"/>
        <v>35.130806841767914</v>
      </c>
      <c r="F3" s="106">
        <f t="shared" si="0"/>
        <v>30.550905905822827</v>
      </c>
      <c r="G3" s="106">
        <f t="shared" si="0"/>
        <v>36.33520496583926</v>
      </c>
      <c r="H3" s="106">
        <f t="shared" si="0"/>
        <v>45.206195946252457</v>
      </c>
      <c r="I3" s="106">
        <f t="shared" si="0"/>
        <v>42.032858668667899</v>
      </c>
      <c r="J3" s="106">
        <f t="shared" si="0"/>
        <v>37.712947190968919</v>
      </c>
      <c r="K3" s="106">
        <f t="shared" si="0"/>
        <v>32.70371334925651</v>
      </c>
      <c r="L3" s="106">
        <f t="shared" si="0"/>
        <v>43.222068371182772</v>
      </c>
      <c r="M3" s="106">
        <f t="shared" si="0"/>
        <v>60.206300624497679</v>
      </c>
      <c r="N3" s="106">
        <f t="shared" si="0"/>
        <v>44.058175647974807</v>
      </c>
      <c r="O3" s="106">
        <f t="shared" si="0"/>
        <v>33.009418874639181</v>
      </c>
      <c r="P3" s="106">
        <f t="shared" si="0"/>
        <v>35.927288621130927</v>
      </c>
      <c r="Q3" s="106">
        <f t="shared" si="0"/>
        <v>48.227074431880375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20.578580443338105</v>
      </c>
      <c r="D4" s="101">
        <f t="shared" si="1"/>
        <v>13.156853435666267</v>
      </c>
      <c r="E4" s="101">
        <f t="shared" si="1"/>
        <v>20.868211319686164</v>
      </c>
      <c r="F4" s="101">
        <f t="shared" si="1"/>
        <v>14.691218288511912</v>
      </c>
      <c r="G4" s="101">
        <f t="shared" si="1"/>
        <v>21.34427896226358</v>
      </c>
      <c r="H4" s="101">
        <f t="shared" si="1"/>
        <v>28.524824180640742</v>
      </c>
      <c r="I4" s="101">
        <f t="shared" si="1"/>
        <v>22.867428493603246</v>
      </c>
      <c r="J4" s="101">
        <f t="shared" si="1"/>
        <v>20.982062341589067</v>
      </c>
      <c r="K4" s="101">
        <f t="shared" si="1"/>
        <v>18.08570078856291</v>
      </c>
      <c r="L4" s="101">
        <f t="shared" si="1"/>
        <v>24.644002410296789</v>
      </c>
      <c r="M4" s="101">
        <f t="shared" si="1"/>
        <v>36.029828105414012</v>
      </c>
      <c r="N4" s="101">
        <f t="shared" si="1"/>
        <v>28.551414107948375</v>
      </c>
      <c r="O4" s="101">
        <f t="shared" si="1"/>
        <v>16.783815994835138</v>
      </c>
      <c r="P4" s="101">
        <f t="shared" si="1"/>
        <v>16.174617971242206</v>
      </c>
      <c r="Q4" s="101">
        <f t="shared" si="1"/>
        <v>25.061605760885289</v>
      </c>
    </row>
    <row r="5" spans="1:17" ht="12" customHeight="1" x14ac:dyDescent="0.25">
      <c r="A5" s="88" t="s">
        <v>38</v>
      </c>
      <c r="B5" s="100"/>
      <c r="C5" s="100">
        <v>0.14697904229175393</v>
      </c>
      <c r="D5" s="100">
        <v>0.42502910030532981</v>
      </c>
      <c r="E5" s="100">
        <v>1.5572882885224211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0.51346805290934616</v>
      </c>
      <c r="P5" s="100">
        <v>4.6279231680949093E-2</v>
      </c>
      <c r="Q5" s="100">
        <v>1.4930290581444638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17.043225264482796</v>
      </c>
      <c r="D7" s="100">
        <v>0</v>
      </c>
      <c r="E7" s="100">
        <v>0</v>
      </c>
      <c r="F7" s="100">
        <v>0</v>
      </c>
      <c r="G7" s="100">
        <v>0</v>
      </c>
      <c r="H7" s="100">
        <v>10.804711317419647</v>
      </c>
      <c r="I7" s="100">
        <v>0.44445010940619056</v>
      </c>
      <c r="J7" s="100">
        <v>7.386144114669313</v>
      </c>
      <c r="K7" s="100">
        <v>8.3404215101373929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16.586442713685912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0.68499884325839766</v>
      </c>
      <c r="D9" s="100">
        <v>0.59788881317355302</v>
      </c>
      <c r="E9" s="100">
        <v>1.9672670440889313</v>
      </c>
      <c r="F9" s="100">
        <v>2.5974927642706112</v>
      </c>
      <c r="G9" s="100">
        <v>1.9141639675475866</v>
      </c>
      <c r="H9" s="100">
        <v>2.9478857751552856</v>
      </c>
      <c r="I9" s="100">
        <v>10.214562619322479</v>
      </c>
      <c r="J9" s="100">
        <v>2.0699082792425956</v>
      </c>
      <c r="K9" s="100">
        <v>4.9700182219027766</v>
      </c>
      <c r="L9" s="100">
        <v>0.94431412761067857</v>
      </c>
      <c r="M9" s="100">
        <v>10.665530305683436</v>
      </c>
      <c r="N9" s="100">
        <v>4.6757916537828663</v>
      </c>
      <c r="O9" s="100">
        <v>1.9976901455788809</v>
      </c>
      <c r="P9" s="100">
        <v>3.8567499746831029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0.19696171691345576</v>
      </c>
      <c r="E10" s="100">
        <v>1.9648546841996415</v>
      </c>
      <c r="F10" s="100">
        <v>0.2358507186439561</v>
      </c>
      <c r="G10" s="100">
        <v>0.75817039466878555</v>
      </c>
      <c r="H10" s="100">
        <v>1.2524439380623482</v>
      </c>
      <c r="I10" s="100">
        <v>1.3107355392901534</v>
      </c>
      <c r="J10" s="100">
        <v>0.92320535109495072</v>
      </c>
      <c r="K10" s="100">
        <v>0</v>
      </c>
      <c r="L10" s="100">
        <v>0</v>
      </c>
      <c r="M10" s="100">
        <v>9.6142666952697263E-4</v>
      </c>
      <c r="N10" s="100">
        <v>14.486057629465135</v>
      </c>
      <c r="O10" s="100">
        <v>0.60582609641095198</v>
      </c>
      <c r="P10" s="100">
        <v>0.19152807754023021</v>
      </c>
      <c r="Q10" s="100">
        <v>0.28861737267419335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13.80425312700932</v>
      </c>
      <c r="H11" s="100">
        <v>0.21183810839083175</v>
      </c>
      <c r="I11" s="100">
        <v>1.1826291948385463</v>
      </c>
      <c r="J11" s="100">
        <v>0.16568048548887518</v>
      </c>
      <c r="K11" s="100">
        <v>0.26743268632029693</v>
      </c>
      <c r="L11" s="100">
        <v>0.21370881662520999</v>
      </c>
      <c r="M11" s="100">
        <v>0.45403912227132359</v>
      </c>
      <c r="N11" s="100">
        <v>0.12509375426451882</v>
      </c>
      <c r="O11" s="100">
        <v>1.7647146522446149</v>
      </c>
      <c r="P11" s="100">
        <v>1.37553601699268</v>
      </c>
      <c r="Q11" s="100">
        <v>0.47960504006580068</v>
      </c>
    </row>
    <row r="12" spans="1:17" ht="12" customHeight="1" x14ac:dyDescent="0.25">
      <c r="A12" s="88" t="s">
        <v>42</v>
      </c>
      <c r="B12" s="100"/>
      <c r="C12" s="100">
        <v>2.4805652015240351</v>
      </c>
      <c r="D12" s="100">
        <v>2.463909397952512</v>
      </c>
      <c r="E12" s="100">
        <v>6.7749809694646652</v>
      </c>
      <c r="F12" s="100">
        <v>11.636658734034416</v>
      </c>
      <c r="G12" s="100">
        <v>4.7130344653007086</v>
      </c>
      <c r="H12" s="100">
        <v>0</v>
      </c>
      <c r="I12" s="100">
        <v>0</v>
      </c>
      <c r="J12" s="100">
        <v>0</v>
      </c>
      <c r="K12" s="100">
        <v>3.8857819133071918</v>
      </c>
      <c r="L12" s="100">
        <v>1.6039493421003108</v>
      </c>
      <c r="M12" s="100">
        <v>8.3726097628391472</v>
      </c>
      <c r="N12" s="100">
        <v>0.62475994658513334</v>
      </c>
      <c r="O12" s="100">
        <v>1.8854937253658055</v>
      </c>
      <c r="P12" s="100">
        <v>3.6171774626593214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2.5021734644701824E-2</v>
      </c>
      <c r="D13" s="100">
        <v>0.16392986500264592</v>
      </c>
      <c r="E13" s="100">
        <v>0.26422464522068351</v>
      </c>
      <c r="F13" s="100">
        <v>0.14958601156869097</v>
      </c>
      <c r="G13" s="100">
        <v>5.6839893719110954E-2</v>
      </c>
      <c r="H13" s="100">
        <v>0.62497922781713944</v>
      </c>
      <c r="I13" s="100">
        <v>0.63588194935955034</v>
      </c>
      <c r="J13" s="100">
        <v>0.77961754939718686</v>
      </c>
      <c r="K13" s="100">
        <v>0.23330903974379497</v>
      </c>
      <c r="L13" s="100">
        <v>1.0412721432189085</v>
      </c>
      <c r="M13" s="100">
        <v>0.51698405054271446</v>
      </c>
      <c r="N13" s="100">
        <v>0.4869733862322968</v>
      </c>
      <c r="O13" s="100">
        <v>0.90910961247206057</v>
      </c>
      <c r="P13" s="100">
        <v>0.94982126052736038</v>
      </c>
      <c r="Q13" s="100">
        <v>1.9818040429784423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9.291267939431485</v>
      </c>
      <c r="E14" s="22">
        <v>8.2772130783840367</v>
      </c>
      <c r="F14" s="22">
        <v>0</v>
      </c>
      <c r="G14" s="22">
        <v>0</v>
      </c>
      <c r="H14" s="22">
        <v>12.514127657531088</v>
      </c>
      <c r="I14" s="22">
        <v>8.935499531233118</v>
      </c>
      <c r="J14" s="22">
        <v>9.5397185438820138</v>
      </c>
      <c r="K14" s="22">
        <v>0.21282317184048369</v>
      </c>
      <c r="L14" s="22">
        <v>20.822337946838577</v>
      </c>
      <c r="M14" s="22">
        <v>15.852057404575238</v>
      </c>
      <c r="N14" s="22">
        <v>8.0174270765675004</v>
      </c>
      <c r="O14" s="22">
        <v>9.0624013346844201</v>
      </c>
      <c r="P14" s="22">
        <v>6.0680973783421326</v>
      </c>
      <c r="Q14" s="22">
        <v>4.0153020178937311</v>
      </c>
    </row>
    <row r="15" spans="1:17" ht="12" customHeight="1" x14ac:dyDescent="0.25">
      <c r="A15" s="105" t="s">
        <v>108</v>
      </c>
      <c r="B15" s="104"/>
      <c r="C15" s="104">
        <v>0.19779035713641951</v>
      </c>
      <c r="D15" s="104">
        <v>1.7866602887285813E-2</v>
      </c>
      <c r="E15" s="104">
        <v>6.238260980578416E-2</v>
      </c>
      <c r="F15" s="104">
        <v>7.1630059994238687E-2</v>
      </c>
      <c r="G15" s="104">
        <v>9.7817114018068044E-2</v>
      </c>
      <c r="H15" s="104">
        <v>0.16883815626440371</v>
      </c>
      <c r="I15" s="104">
        <v>0.14366955015320937</v>
      </c>
      <c r="J15" s="104">
        <v>0.11778801781413124</v>
      </c>
      <c r="K15" s="104">
        <v>0.17591424531097502</v>
      </c>
      <c r="L15" s="104">
        <v>1.8420033903103945E-2</v>
      </c>
      <c r="M15" s="104">
        <v>0.16764603283262622</v>
      </c>
      <c r="N15" s="104">
        <v>0.13531066105092371</v>
      </c>
      <c r="O15" s="104">
        <v>4.5112375169059249E-2</v>
      </c>
      <c r="P15" s="104">
        <v>6.9428568816429004E-2</v>
      </c>
      <c r="Q15" s="104">
        <v>0.21680551544274834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1.2547545787173187</v>
      </c>
      <c r="D16" s="101">
        <f t="shared" si="2"/>
        <v>1.1696197993156854</v>
      </c>
      <c r="E16" s="101">
        <f t="shared" si="2"/>
        <v>1.7761557330741771</v>
      </c>
      <c r="F16" s="101">
        <f t="shared" si="2"/>
        <v>2.468538679964118</v>
      </c>
      <c r="G16" s="101">
        <f t="shared" si="2"/>
        <v>1.8643533428092975</v>
      </c>
      <c r="H16" s="101">
        <f t="shared" si="2"/>
        <v>2.1528861253463156</v>
      </c>
      <c r="I16" s="101">
        <f t="shared" si="2"/>
        <v>3.2029583818144753</v>
      </c>
      <c r="J16" s="101">
        <f t="shared" si="2"/>
        <v>2.0893679047952847</v>
      </c>
      <c r="K16" s="101">
        <f t="shared" si="2"/>
        <v>1.5693633064626615</v>
      </c>
      <c r="L16" s="101">
        <f t="shared" si="2"/>
        <v>1.1592428474905454</v>
      </c>
      <c r="M16" s="101">
        <f t="shared" si="2"/>
        <v>0.49777017879309693</v>
      </c>
      <c r="N16" s="101">
        <f t="shared" si="2"/>
        <v>0.48071606121389671</v>
      </c>
      <c r="O16" s="101">
        <f t="shared" si="2"/>
        <v>1.0145721808589971</v>
      </c>
      <c r="P16" s="101">
        <f t="shared" si="2"/>
        <v>1.1382910653512464</v>
      </c>
      <c r="Q16" s="101">
        <f t="shared" si="2"/>
        <v>1.6060345733035628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1.2547545787173187</v>
      </c>
      <c r="D18" s="103">
        <v>1.1696197993156854</v>
      </c>
      <c r="E18" s="103">
        <v>1.7761557330741771</v>
      </c>
      <c r="F18" s="103">
        <v>2.468538679964118</v>
      </c>
      <c r="G18" s="103">
        <v>1.8643533428092975</v>
      </c>
      <c r="H18" s="103">
        <v>2.1528861253463156</v>
      </c>
      <c r="I18" s="103">
        <v>3.2029583818144753</v>
      </c>
      <c r="J18" s="103">
        <v>2.0893679047952847</v>
      </c>
      <c r="K18" s="103">
        <v>1.5693633064626615</v>
      </c>
      <c r="L18" s="103">
        <v>1.1592428474905454</v>
      </c>
      <c r="M18" s="103">
        <v>0.49777017879309693</v>
      </c>
      <c r="N18" s="103">
        <v>0.48071606121389671</v>
      </c>
      <c r="O18" s="103">
        <v>1.0145721808589971</v>
      </c>
      <c r="P18" s="103">
        <v>1.1382910653512464</v>
      </c>
      <c r="Q18" s="103">
        <v>1.6060345733035628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5.042489699458848</v>
      </c>
      <c r="D19" s="101">
        <f t="shared" si="3"/>
        <v>3.9166684071947118</v>
      </c>
      <c r="E19" s="101">
        <f t="shared" si="3"/>
        <v>5.9215559321068305</v>
      </c>
      <c r="F19" s="101">
        <f t="shared" si="3"/>
        <v>5.9697788600614841</v>
      </c>
      <c r="G19" s="101">
        <f t="shared" si="3"/>
        <v>6.1872962751374558</v>
      </c>
      <c r="H19" s="101">
        <f t="shared" si="3"/>
        <v>6.8782160386654443</v>
      </c>
      <c r="I19" s="101">
        <f t="shared" si="3"/>
        <v>7.7263470451860972</v>
      </c>
      <c r="J19" s="101">
        <f t="shared" si="3"/>
        <v>6.4242484983338866</v>
      </c>
      <c r="K19" s="101">
        <f t="shared" si="3"/>
        <v>6.1631955094103832</v>
      </c>
      <c r="L19" s="101">
        <f t="shared" si="3"/>
        <v>7.0712807663876802</v>
      </c>
      <c r="M19" s="101">
        <f t="shared" si="3"/>
        <v>10.810442918501407</v>
      </c>
      <c r="N19" s="101">
        <f t="shared" si="3"/>
        <v>6.1056090008351136</v>
      </c>
      <c r="O19" s="101">
        <f t="shared" si="3"/>
        <v>6.9816503660451739</v>
      </c>
      <c r="P19" s="101">
        <f t="shared" si="3"/>
        <v>9.1536508141013364</v>
      </c>
      <c r="Q19" s="101">
        <f t="shared" si="3"/>
        <v>10.450420169007312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1.0808023862387501</v>
      </c>
      <c r="D22" s="100">
        <v>0.46898853508102634</v>
      </c>
      <c r="E22" s="100">
        <v>0</v>
      </c>
      <c r="F22" s="100">
        <v>0</v>
      </c>
      <c r="G22" s="100">
        <v>0</v>
      </c>
      <c r="H22" s="100">
        <v>0.3760447133185999</v>
      </c>
      <c r="I22" s="100">
        <v>0.50380973384318717</v>
      </c>
      <c r="J22" s="100">
        <v>0.54003388479525272</v>
      </c>
      <c r="K22" s="100">
        <v>0.54469063187675837</v>
      </c>
      <c r="L22" s="100">
        <v>0.27628539199350732</v>
      </c>
      <c r="M22" s="100">
        <v>0.66900353645970867</v>
      </c>
      <c r="N22" s="100">
        <v>8.7286384496843492E-2</v>
      </c>
      <c r="O22" s="100">
        <v>0</v>
      </c>
      <c r="P22" s="100">
        <v>0.16402171803425203</v>
      </c>
      <c r="Q22" s="100">
        <v>0.867968607934405</v>
      </c>
    </row>
    <row r="23" spans="1:17" ht="12" customHeight="1" x14ac:dyDescent="0.25">
      <c r="A23" s="88" t="s">
        <v>98</v>
      </c>
      <c r="B23" s="100"/>
      <c r="C23" s="100">
        <v>0.50745752295553581</v>
      </c>
      <c r="D23" s="100">
        <v>0.45260465206338346</v>
      </c>
      <c r="E23" s="100">
        <v>1.1676211513619865</v>
      </c>
      <c r="F23" s="100">
        <v>1.0286800811055121</v>
      </c>
      <c r="G23" s="100">
        <v>0.86137039726825337</v>
      </c>
      <c r="H23" s="100">
        <v>1.6677020570591388</v>
      </c>
      <c r="I23" s="100">
        <v>1.9440683984882228</v>
      </c>
      <c r="J23" s="100">
        <v>0.11308264846148852</v>
      </c>
      <c r="K23" s="100">
        <v>0.11531463044447057</v>
      </c>
      <c r="L23" s="100">
        <v>0.57670126459723559</v>
      </c>
      <c r="M23" s="100">
        <v>0.48466183411801095</v>
      </c>
      <c r="N23" s="100">
        <v>0.28317197243449349</v>
      </c>
      <c r="O23" s="100">
        <v>0.47627839277137707</v>
      </c>
      <c r="P23" s="100">
        <v>0.4126829449136451</v>
      </c>
      <c r="Q23" s="100">
        <v>0.3807605932373414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0.97944194387620565</v>
      </c>
      <c r="D25" s="100">
        <v>1.5096304317142146</v>
      </c>
      <c r="E25" s="100">
        <v>3.5463959869934509</v>
      </c>
      <c r="F25" s="100">
        <v>1.1890892353361595</v>
      </c>
      <c r="G25" s="100">
        <v>0.95826775693258759</v>
      </c>
      <c r="H25" s="100">
        <v>1.1454996567328151</v>
      </c>
      <c r="I25" s="100">
        <v>0</v>
      </c>
      <c r="J25" s="100">
        <v>7.3229140010466306E-2</v>
      </c>
      <c r="K25" s="100">
        <v>0.93602294962066745</v>
      </c>
      <c r="L25" s="100">
        <v>1.0244843926421552</v>
      </c>
      <c r="M25" s="100">
        <v>0.77277266546868983</v>
      </c>
      <c r="N25" s="100">
        <v>0.96324977772993436</v>
      </c>
      <c r="O25" s="100">
        <v>2.128852436410436</v>
      </c>
      <c r="P25" s="100">
        <v>1.6045172719985445</v>
      </c>
      <c r="Q25" s="100">
        <v>1.3496862683838253</v>
      </c>
    </row>
    <row r="26" spans="1:17" ht="12" customHeight="1" x14ac:dyDescent="0.25">
      <c r="A26" s="88" t="s">
        <v>30</v>
      </c>
      <c r="B26" s="22"/>
      <c r="C26" s="22">
        <v>2.4747878463883559</v>
      </c>
      <c r="D26" s="22">
        <v>1.4854447883360873</v>
      </c>
      <c r="E26" s="22">
        <v>1.2075387937513926</v>
      </c>
      <c r="F26" s="22">
        <v>3.7520095436198124</v>
      </c>
      <c r="G26" s="22">
        <v>4.367658120936615</v>
      </c>
      <c r="H26" s="22">
        <v>3.68896961155489</v>
      </c>
      <c r="I26" s="22">
        <v>5.2784689128546871</v>
      </c>
      <c r="J26" s="22">
        <v>5.697902825066679</v>
      </c>
      <c r="K26" s="22">
        <v>4.5671672974684867</v>
      </c>
      <c r="L26" s="22">
        <v>2.8727961456367028</v>
      </c>
      <c r="M26" s="22">
        <v>6.9401465022174502</v>
      </c>
      <c r="N26" s="22">
        <v>3.6170499917512173</v>
      </c>
      <c r="O26" s="22">
        <v>2.4261347283461427</v>
      </c>
      <c r="P26" s="22">
        <v>6.8593315623448117</v>
      </c>
      <c r="Q26" s="22">
        <v>6.2853428030691765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2.3210135715180797</v>
      </c>
      <c r="M27" s="121">
        <v>1.9438583802375473</v>
      </c>
      <c r="N27" s="121">
        <v>1.1548508744226245</v>
      </c>
      <c r="O27" s="121">
        <v>1.9503848085172184</v>
      </c>
      <c r="P27" s="121">
        <v>0.11309731681008432</v>
      </c>
      <c r="Q27" s="121">
        <v>1.5666618963825647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5.532374201599076</v>
      </c>
      <c r="D29" s="101">
        <f t="shared" si="4"/>
        <v>4.1367462546417624</v>
      </c>
      <c r="E29" s="101">
        <f t="shared" si="4"/>
        <v>6.5648838569007424</v>
      </c>
      <c r="F29" s="101">
        <f t="shared" si="4"/>
        <v>7.4213700772853093</v>
      </c>
      <c r="G29" s="101">
        <f t="shared" si="4"/>
        <v>6.9392763856289239</v>
      </c>
      <c r="H29" s="101">
        <f t="shared" si="4"/>
        <v>7.6502696015999536</v>
      </c>
      <c r="I29" s="101">
        <f t="shared" si="4"/>
        <v>8.236124748064082</v>
      </c>
      <c r="J29" s="101">
        <f t="shared" si="4"/>
        <v>8.2172684462506762</v>
      </c>
      <c r="K29" s="101">
        <f t="shared" si="4"/>
        <v>6.8854537448205573</v>
      </c>
      <c r="L29" s="101">
        <f t="shared" si="4"/>
        <v>10.347542347007757</v>
      </c>
      <c r="M29" s="101">
        <f t="shared" si="4"/>
        <v>12.86825942178916</v>
      </c>
      <c r="N29" s="101">
        <f t="shared" si="4"/>
        <v>8.9204364779774199</v>
      </c>
      <c r="O29" s="101">
        <f t="shared" si="4"/>
        <v>8.229380332899872</v>
      </c>
      <c r="P29" s="101">
        <f t="shared" si="4"/>
        <v>9.4607287704361411</v>
      </c>
      <c r="Q29" s="101">
        <f t="shared" si="4"/>
        <v>11.109013928684215</v>
      </c>
    </row>
    <row r="30" spans="1:17" s="28" customFormat="1" ht="12" customHeight="1" x14ac:dyDescent="0.25">
      <c r="A30" s="88" t="s">
        <v>66</v>
      </c>
      <c r="B30" s="100"/>
      <c r="C30" s="100">
        <v>1.7176378227558065</v>
      </c>
      <c r="D30" s="100">
        <v>0</v>
      </c>
      <c r="E30" s="100">
        <v>2.1117330790623407E-2</v>
      </c>
      <c r="F30" s="100">
        <v>0.90996658574442468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4.8453219989877399</v>
      </c>
      <c r="M30" s="100">
        <v>1.1179249872081911</v>
      </c>
      <c r="N30" s="100">
        <v>4.3153813632353497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0.348215060329707</v>
      </c>
      <c r="D31" s="100">
        <v>0.33295196295448659</v>
      </c>
      <c r="E31" s="100">
        <v>1.0483078566862662</v>
      </c>
      <c r="F31" s="100">
        <v>1.3076374373610329</v>
      </c>
      <c r="G31" s="100">
        <v>0.69477754147536619</v>
      </c>
      <c r="H31" s="100">
        <v>2.4631125702285179</v>
      </c>
      <c r="I31" s="100">
        <v>2.0181699950262466</v>
      </c>
      <c r="J31" s="100">
        <v>0.21425838011119366</v>
      </c>
      <c r="K31" s="100">
        <v>0.19008425856992808</v>
      </c>
      <c r="L31" s="100">
        <v>0.54161838905237158</v>
      </c>
      <c r="M31" s="100">
        <v>0.36633393367311823</v>
      </c>
      <c r="N31" s="100">
        <v>0.38125361059967178</v>
      </c>
      <c r="O31" s="100">
        <v>1.4415621311723135</v>
      </c>
      <c r="P31" s="100">
        <v>1.0486272382020614</v>
      </c>
      <c r="Q31" s="100">
        <v>2.4428089214854256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2.7469656367596036</v>
      </c>
      <c r="K32" s="100">
        <v>0</v>
      </c>
      <c r="L32" s="100">
        <v>0</v>
      </c>
      <c r="M32" s="100">
        <v>0</v>
      </c>
      <c r="N32" s="100">
        <v>0.95289088389736387</v>
      </c>
      <c r="O32" s="100">
        <v>3.3416997088612767E-2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3.4665213185135619</v>
      </c>
      <c r="D33" s="18">
        <v>3.8037942916872756</v>
      </c>
      <c r="E33" s="18">
        <v>5.4954586694238525</v>
      </c>
      <c r="F33" s="18">
        <v>5.2037660541798516</v>
      </c>
      <c r="G33" s="18">
        <v>6.2444988441535578</v>
      </c>
      <c r="H33" s="18">
        <v>5.1871570313714352</v>
      </c>
      <c r="I33" s="18">
        <v>6.2179547530378345</v>
      </c>
      <c r="J33" s="18">
        <v>5.2560444293798794</v>
      </c>
      <c r="K33" s="18">
        <v>6.6953694862506294</v>
      </c>
      <c r="L33" s="18">
        <v>4.9606019589676444</v>
      </c>
      <c r="M33" s="18">
        <v>11.384000500907851</v>
      </c>
      <c r="N33" s="18">
        <v>3.2709106202450351</v>
      </c>
      <c r="O33" s="18">
        <v>6.7544012046389463</v>
      </c>
      <c r="P33" s="18">
        <v>8.4121015322340789</v>
      </c>
      <c r="Q33" s="18">
        <v>8.6662050071987888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20.466375299326955</v>
      </c>
      <c r="D3" s="106">
        <f t="shared" si="0"/>
        <v>16.075883812553748</v>
      </c>
      <c r="E3" s="106">
        <f t="shared" si="0"/>
        <v>24.749762953710977</v>
      </c>
      <c r="F3" s="106">
        <f t="shared" si="0"/>
        <v>22.876386037431331</v>
      </c>
      <c r="G3" s="106">
        <f t="shared" si="0"/>
        <v>27.950193255543297</v>
      </c>
      <c r="H3" s="106">
        <f t="shared" si="0"/>
        <v>31.980409103716504</v>
      </c>
      <c r="I3" s="106">
        <f t="shared" si="0"/>
        <v>31.843040280423562</v>
      </c>
      <c r="J3" s="106">
        <f t="shared" si="0"/>
        <v>27.228561199228437</v>
      </c>
      <c r="K3" s="106">
        <f t="shared" si="0"/>
        <v>23.701645897909057</v>
      </c>
      <c r="L3" s="106">
        <f t="shared" si="0"/>
        <v>32.627883601722083</v>
      </c>
      <c r="M3" s="106">
        <f t="shared" si="0"/>
        <v>43.968872907751987</v>
      </c>
      <c r="N3" s="106">
        <f t="shared" si="0"/>
        <v>28.587938442545401</v>
      </c>
      <c r="O3" s="106">
        <f t="shared" si="0"/>
        <v>26.643268740338712</v>
      </c>
      <c r="P3" s="106">
        <f t="shared" si="0"/>
        <v>28.694268936933764</v>
      </c>
      <c r="Q3" s="106">
        <f t="shared" si="0"/>
        <v>38.550266215582553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12.134150405730491</v>
      </c>
      <c r="D4" s="101">
        <f t="shared" si="1"/>
        <v>9.0434429558031884</v>
      </c>
      <c r="E4" s="101">
        <f t="shared" si="1"/>
        <v>13.854112728622184</v>
      </c>
      <c r="F4" s="101">
        <f t="shared" si="1"/>
        <v>10.184979618079481</v>
      </c>
      <c r="G4" s="101">
        <f t="shared" si="1"/>
        <v>16.102532645329866</v>
      </c>
      <c r="H4" s="101">
        <f t="shared" si="1"/>
        <v>19.022772672059059</v>
      </c>
      <c r="I4" s="101">
        <f t="shared" si="1"/>
        <v>15.82452453427257</v>
      </c>
      <c r="J4" s="101">
        <f t="shared" si="1"/>
        <v>14.416906332993074</v>
      </c>
      <c r="K4" s="101">
        <f t="shared" si="1"/>
        <v>12.019267384686227</v>
      </c>
      <c r="L4" s="101">
        <f t="shared" si="1"/>
        <v>19.079558113907066</v>
      </c>
      <c r="M4" s="101">
        <f t="shared" si="1"/>
        <v>26.616192648563992</v>
      </c>
      <c r="N4" s="101">
        <f t="shared" si="1"/>
        <v>18.331824793367659</v>
      </c>
      <c r="O4" s="101">
        <f t="shared" si="1"/>
        <v>13.99312661504802</v>
      </c>
      <c r="P4" s="101">
        <f t="shared" si="1"/>
        <v>13.814309621818373</v>
      </c>
      <c r="Q4" s="101">
        <f t="shared" si="1"/>
        <v>20.593448286746671</v>
      </c>
    </row>
    <row r="5" spans="1:17" ht="12" customHeight="1" x14ac:dyDescent="0.25">
      <c r="A5" s="88" t="s">
        <v>38</v>
      </c>
      <c r="B5" s="100"/>
      <c r="C5" s="100">
        <v>7.3132621105156462E-2</v>
      </c>
      <c r="D5" s="100">
        <v>0.21247676439875346</v>
      </c>
      <c r="E5" s="100">
        <v>0.78598616372295149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0.27491276239661311</v>
      </c>
      <c r="P5" s="100">
        <v>2.4786495051179649E-2</v>
      </c>
      <c r="Q5" s="100">
        <v>0.8001431924937209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9.7060649993412955</v>
      </c>
      <c r="D7" s="100">
        <v>0</v>
      </c>
      <c r="E7" s="100">
        <v>0</v>
      </c>
      <c r="F7" s="100">
        <v>0</v>
      </c>
      <c r="G7" s="100">
        <v>0</v>
      </c>
      <c r="H7" s="100">
        <v>6.4636067733206728</v>
      </c>
      <c r="I7" s="100">
        <v>0.26846628621396063</v>
      </c>
      <c r="J7" s="100">
        <v>4.4992600688120374</v>
      </c>
      <c r="K7" s="100">
        <v>5.1039476438361238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10.356295488041999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0.41609745636440326</v>
      </c>
      <c r="D9" s="100">
        <v>0.36674948974380051</v>
      </c>
      <c r="E9" s="100">
        <v>1.2214435560201331</v>
      </c>
      <c r="F9" s="100">
        <v>1.6298374946191412</v>
      </c>
      <c r="G9" s="100">
        <v>1.2125776125641328</v>
      </c>
      <c r="H9" s="100">
        <v>1.8851107925300425</v>
      </c>
      <c r="I9" s="100">
        <v>6.5963368878689437</v>
      </c>
      <c r="J9" s="100">
        <v>1.3476715946068956</v>
      </c>
      <c r="K9" s="100">
        <v>3.2503374420452613</v>
      </c>
      <c r="L9" s="100">
        <v>0.62027575690389003</v>
      </c>
      <c r="M9" s="100">
        <v>7.0374607079209612</v>
      </c>
      <c r="N9" s="100">
        <v>3.0993209124692407</v>
      </c>
      <c r="O9" s="100">
        <v>1.3303118523788151</v>
      </c>
      <c r="P9" s="100">
        <v>2.580559626211433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9.3379954317363373E-2</v>
      </c>
      <c r="E10" s="100">
        <v>0.945126625768408</v>
      </c>
      <c r="F10" s="100">
        <v>0.11458667439060689</v>
      </c>
      <c r="G10" s="100">
        <v>0.37195748719839133</v>
      </c>
      <c r="H10" s="100">
        <v>0.62033080291242637</v>
      </c>
      <c r="I10" s="100">
        <v>0.65550928759382832</v>
      </c>
      <c r="J10" s="100">
        <v>0.46544776650710012</v>
      </c>
      <c r="K10" s="100">
        <v>0</v>
      </c>
      <c r="L10" s="100">
        <v>0</v>
      </c>
      <c r="M10" s="100">
        <v>4.8993974023140872E-4</v>
      </c>
      <c r="N10" s="100">
        <v>7.4047355466374247</v>
      </c>
      <c r="O10" s="100">
        <v>0.31038262001852368</v>
      </c>
      <c r="P10" s="100">
        <v>9.8305489284454289E-2</v>
      </c>
      <c r="Q10" s="100">
        <v>0.1483553263644245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11.002312425684282</v>
      </c>
      <c r="H11" s="100">
        <v>0.1704155628314703</v>
      </c>
      <c r="I11" s="100">
        <v>0.96063986569089554</v>
      </c>
      <c r="J11" s="100">
        <v>0.13569290537928605</v>
      </c>
      <c r="K11" s="100">
        <v>0.22001386537134054</v>
      </c>
      <c r="L11" s="100">
        <v>0.17660120513080099</v>
      </c>
      <c r="M11" s="100">
        <v>0.37637829420405422</v>
      </c>
      <c r="N11" s="100">
        <v>0.10392398086279497</v>
      </c>
      <c r="O11" s="100">
        <v>1.468444217964066</v>
      </c>
      <c r="P11" s="100">
        <v>1.1459013484625604</v>
      </c>
      <c r="Q11" s="100">
        <v>0.39984683749534461</v>
      </c>
    </row>
    <row r="12" spans="1:17" ht="12" customHeight="1" x14ac:dyDescent="0.25">
      <c r="A12" s="88" t="s">
        <v>42</v>
      </c>
      <c r="B12" s="100"/>
      <c r="C12" s="100">
        <v>1.7003557060156715</v>
      </c>
      <c r="D12" s="100">
        <v>1.7014811489133246</v>
      </c>
      <c r="E12" s="100">
        <v>4.7277128172773955</v>
      </c>
      <c r="F12" s="100">
        <v>8.2049496451847919</v>
      </c>
      <c r="G12" s="100">
        <v>3.354820801368569</v>
      </c>
      <c r="H12" s="100">
        <v>0</v>
      </c>
      <c r="I12" s="100">
        <v>0</v>
      </c>
      <c r="J12" s="100">
        <v>0</v>
      </c>
      <c r="K12" s="100">
        <v>2.8546560706744195</v>
      </c>
      <c r="L12" s="100">
        <v>1.1834647872713766</v>
      </c>
      <c r="M12" s="100">
        <v>6.1994162146520244</v>
      </c>
      <c r="N12" s="100">
        <v>0.46392427937277586</v>
      </c>
      <c r="O12" s="100">
        <v>1.4033795278347365</v>
      </c>
      <c r="P12" s="100">
        <v>2.6975134869660495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2.6900135760433815E-2</v>
      </c>
      <c r="D13" s="100">
        <v>0.17628753166788866</v>
      </c>
      <c r="E13" s="100">
        <v>0.28409851173918377</v>
      </c>
      <c r="F13" s="100">
        <v>0.16082601050054909</v>
      </c>
      <c r="G13" s="100">
        <v>6.1108822934617321E-2</v>
      </c>
      <c r="H13" s="100">
        <v>0.67185121282409288</v>
      </c>
      <c r="I13" s="100">
        <v>0.68353941165266907</v>
      </c>
      <c r="J13" s="100">
        <v>0.83801614966193982</v>
      </c>
      <c r="K13" s="100">
        <v>0.2507812691605259</v>
      </c>
      <c r="L13" s="100">
        <v>1.6418343733260938</v>
      </c>
      <c r="M13" s="100">
        <v>1.0259706043731083</v>
      </c>
      <c r="N13" s="100">
        <v>1.1284051397095622</v>
      </c>
      <c r="O13" s="100">
        <v>2.3603689534759864</v>
      </c>
      <c r="P13" s="100">
        <v>2.6274957044673575</v>
      </c>
      <c r="Q13" s="100">
        <v>5.6374173632108748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6.4741765445291453</v>
      </c>
      <c r="E14" s="22">
        <v>5.8244061294443954</v>
      </c>
      <c r="F14" s="22">
        <v>0</v>
      </c>
      <c r="G14" s="22">
        <v>0</v>
      </c>
      <c r="H14" s="22">
        <v>9.0374312664388601</v>
      </c>
      <c r="I14" s="22">
        <v>6.5113699692389009</v>
      </c>
      <c r="J14" s="22">
        <v>7.0085366835590328</v>
      </c>
      <c r="K14" s="22">
        <v>0.15705695144000134</v>
      </c>
      <c r="L14" s="22">
        <v>15.438175138587166</v>
      </c>
      <c r="M14" s="22">
        <v>11.802838743649867</v>
      </c>
      <c r="N14" s="22">
        <v>5.992620213980798</v>
      </c>
      <c r="O14" s="22">
        <v>6.79849903627108</v>
      </c>
      <c r="P14" s="22">
        <v>4.5676663599696701</v>
      </c>
      <c r="Q14" s="22">
        <v>3.0327199406034895</v>
      </c>
    </row>
    <row r="15" spans="1:17" ht="12" customHeight="1" x14ac:dyDescent="0.25">
      <c r="A15" s="105" t="s">
        <v>108</v>
      </c>
      <c r="B15" s="104"/>
      <c r="C15" s="104">
        <v>0.21159948714353247</v>
      </c>
      <c r="D15" s="104">
        <v>1.8891522232912711E-2</v>
      </c>
      <c r="E15" s="104">
        <v>6.5338924649715482E-2</v>
      </c>
      <c r="F15" s="104">
        <v>7.477979338438967E-2</v>
      </c>
      <c r="G15" s="104">
        <v>9.9755495579872344E-2</v>
      </c>
      <c r="H15" s="104">
        <v>0.17402626120149534</v>
      </c>
      <c r="I15" s="104">
        <v>0.148662826013372</v>
      </c>
      <c r="J15" s="104">
        <v>0.12228116446678286</v>
      </c>
      <c r="K15" s="104">
        <v>0.18247414215855401</v>
      </c>
      <c r="L15" s="104">
        <v>1.9206852687736992E-2</v>
      </c>
      <c r="M15" s="104">
        <v>0.17363814402374472</v>
      </c>
      <c r="N15" s="104">
        <v>0.13889472033505795</v>
      </c>
      <c r="O15" s="104">
        <v>4.6827644708198092E-2</v>
      </c>
      <c r="P15" s="104">
        <v>7.2081111405666962E-2</v>
      </c>
      <c r="Q15" s="104">
        <v>0.2186701385368173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2.1640921252874485</v>
      </c>
      <c r="D16" s="101">
        <f t="shared" si="2"/>
        <v>2.0384554427947346</v>
      </c>
      <c r="E16" s="101">
        <f t="shared" si="2"/>
        <v>3.1305680624226078</v>
      </c>
      <c r="F16" s="101">
        <f t="shared" si="2"/>
        <v>4.4001510570523825</v>
      </c>
      <c r="G16" s="101">
        <f t="shared" si="2"/>
        <v>3.3451292690718004</v>
      </c>
      <c r="H16" s="101">
        <f t="shared" si="2"/>
        <v>3.8884040435163998</v>
      </c>
      <c r="I16" s="101">
        <f t="shared" si="2"/>
        <v>5.8388438604258841</v>
      </c>
      <c r="J16" s="101">
        <f t="shared" si="2"/>
        <v>3.8204972931459253</v>
      </c>
      <c r="K16" s="101">
        <f t="shared" si="2"/>
        <v>2.8688583401085195</v>
      </c>
      <c r="L16" s="101">
        <f t="shared" si="2"/>
        <v>2.1110978856505902</v>
      </c>
      <c r="M16" s="101">
        <f t="shared" si="2"/>
        <v>0.91778207919681376</v>
      </c>
      <c r="N16" s="101">
        <f t="shared" si="2"/>
        <v>0.89053583702092975</v>
      </c>
      <c r="O16" s="101">
        <f t="shared" si="2"/>
        <v>1.9245041733756088</v>
      </c>
      <c r="P16" s="101">
        <f t="shared" si="2"/>
        <v>2.260305936201064</v>
      </c>
      <c r="Q16" s="101">
        <f t="shared" si="2"/>
        <v>3.2169885457288871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2.1640921252874485</v>
      </c>
      <c r="D18" s="103">
        <v>2.0384554427947346</v>
      </c>
      <c r="E18" s="103">
        <v>3.1305680624226078</v>
      </c>
      <c r="F18" s="103">
        <v>4.4001510570523825</v>
      </c>
      <c r="G18" s="103">
        <v>3.3451292690718004</v>
      </c>
      <c r="H18" s="103">
        <v>3.8884040435163998</v>
      </c>
      <c r="I18" s="103">
        <v>5.8388438604258841</v>
      </c>
      <c r="J18" s="103">
        <v>3.8204972931459253</v>
      </c>
      <c r="K18" s="103">
        <v>2.8688583401085195</v>
      </c>
      <c r="L18" s="103">
        <v>2.1110978856505902</v>
      </c>
      <c r="M18" s="103">
        <v>0.91778207919681376</v>
      </c>
      <c r="N18" s="103">
        <v>0.89053583702092975</v>
      </c>
      <c r="O18" s="103">
        <v>1.9245041733756088</v>
      </c>
      <c r="P18" s="103">
        <v>2.260305936201064</v>
      </c>
      <c r="Q18" s="103">
        <v>3.2169885457288871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3.0517339419688785</v>
      </c>
      <c r="D19" s="101">
        <f t="shared" si="3"/>
        <v>2.4245083970029957</v>
      </c>
      <c r="E19" s="101">
        <f t="shared" si="3"/>
        <v>3.7305372620190518</v>
      </c>
      <c r="F19" s="101">
        <f t="shared" si="3"/>
        <v>3.869070633760237</v>
      </c>
      <c r="G19" s="101">
        <f t="shared" si="3"/>
        <v>4.0819335603719917</v>
      </c>
      <c r="H19" s="101">
        <f t="shared" si="3"/>
        <v>4.4262382534636284</v>
      </c>
      <c r="I19" s="101">
        <f t="shared" si="3"/>
        <v>5.0281874775111417</v>
      </c>
      <c r="J19" s="101">
        <f t="shared" si="3"/>
        <v>4.3905769418442375</v>
      </c>
      <c r="K19" s="101">
        <f t="shared" si="3"/>
        <v>4.2036103993462195</v>
      </c>
      <c r="L19" s="101">
        <f t="shared" si="3"/>
        <v>5.5161345651555314</v>
      </c>
      <c r="M19" s="101">
        <f t="shared" si="3"/>
        <v>8.0065078619022199</v>
      </c>
      <c r="N19" s="101">
        <f t="shared" si="3"/>
        <v>4.5783716756618116</v>
      </c>
      <c r="O19" s="101">
        <f t="shared" si="3"/>
        <v>5.3972107958862328</v>
      </c>
      <c r="P19" s="101">
        <f t="shared" si="3"/>
        <v>6.3796930517561856</v>
      </c>
      <c r="Q19" s="101">
        <f t="shared" si="3"/>
        <v>7.6156322594922479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0.53854855599289697</v>
      </c>
      <c r="D22" s="100">
        <v>0.23547557787231232</v>
      </c>
      <c r="E22" s="100">
        <v>0</v>
      </c>
      <c r="F22" s="100">
        <v>0</v>
      </c>
      <c r="G22" s="100">
        <v>0</v>
      </c>
      <c r="H22" s="100">
        <v>0.19647029038405783</v>
      </c>
      <c r="I22" s="100">
        <v>0.26594577777487033</v>
      </c>
      <c r="J22" s="100">
        <v>0.28744123561773388</v>
      </c>
      <c r="K22" s="100">
        <v>0.29101033148534144</v>
      </c>
      <c r="L22" s="100">
        <v>0.14770405743188952</v>
      </c>
      <c r="M22" s="100">
        <v>0.35868828718028883</v>
      </c>
      <c r="N22" s="100">
        <v>4.6841231139152915E-2</v>
      </c>
      <c r="O22" s="100">
        <v>0</v>
      </c>
      <c r="P22" s="100">
        <v>8.8056681072946577E-2</v>
      </c>
      <c r="Q22" s="100">
        <v>0.46603250073092173</v>
      </c>
    </row>
    <row r="23" spans="1:17" ht="12" customHeight="1" x14ac:dyDescent="0.25">
      <c r="A23" s="88" t="s">
        <v>98</v>
      </c>
      <c r="B23" s="100"/>
      <c r="C23" s="100">
        <v>0.27122818552356143</v>
      </c>
      <c r="D23" s="100">
        <v>0.24379711808354509</v>
      </c>
      <c r="E23" s="100">
        <v>0.63513027555609858</v>
      </c>
      <c r="F23" s="100">
        <v>0.56482595521666912</v>
      </c>
      <c r="G23" s="100">
        <v>0.47723744156219672</v>
      </c>
      <c r="H23" s="100">
        <v>0.932313220070636</v>
      </c>
      <c r="I23" s="100">
        <v>1.0970755802974481</v>
      </c>
      <c r="J23" s="100">
        <v>6.4330669040529573E-2</v>
      </c>
      <c r="K23" s="100">
        <v>6.5883502263710342E-2</v>
      </c>
      <c r="L23" s="100">
        <v>0.33033046563800106</v>
      </c>
      <c r="M23" s="100">
        <v>0.27822874669006425</v>
      </c>
      <c r="N23" s="100">
        <v>0.16274070838124424</v>
      </c>
      <c r="O23" s="100">
        <v>0.27387246682118777</v>
      </c>
      <c r="P23" s="100">
        <v>0.23743767877356839</v>
      </c>
      <c r="Q23" s="100">
        <v>0.21903852008247582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0.62174570615350166</v>
      </c>
      <c r="D25" s="100">
        <v>0.96522185197838506</v>
      </c>
      <c r="E25" s="100">
        <v>2.2905389480786962</v>
      </c>
      <c r="F25" s="100">
        <v>0.77560641240830008</v>
      </c>
      <c r="G25" s="100">
        <v>0.63096720796557315</v>
      </c>
      <c r="H25" s="100">
        <v>0.7613996244571074</v>
      </c>
      <c r="I25" s="100">
        <v>0</v>
      </c>
      <c r="J25" s="100">
        <v>4.9553119745323997E-2</v>
      </c>
      <c r="K25" s="100">
        <v>0.6363553562313522</v>
      </c>
      <c r="L25" s="100">
        <v>0.69858486499593853</v>
      </c>
      <c r="M25" s="100">
        <v>0.5281180471173007</v>
      </c>
      <c r="N25" s="100">
        <v>0.65936120511022356</v>
      </c>
      <c r="O25" s="100">
        <v>1.4578932304357315</v>
      </c>
      <c r="P25" s="100">
        <v>1.0994596369664118</v>
      </c>
      <c r="Q25" s="100">
        <v>0.92463607278101789</v>
      </c>
    </row>
    <row r="26" spans="1:17" ht="12" customHeight="1" x14ac:dyDescent="0.25">
      <c r="A26" s="88" t="s">
        <v>30</v>
      </c>
      <c r="B26" s="22"/>
      <c r="C26" s="22">
        <v>1.6202114942989185</v>
      </c>
      <c r="D26" s="22">
        <v>0.98001384906875322</v>
      </c>
      <c r="E26" s="22">
        <v>0.8048680383842568</v>
      </c>
      <c r="F26" s="22">
        <v>2.528638266135268</v>
      </c>
      <c r="G26" s="22">
        <v>2.9737289108442222</v>
      </c>
      <c r="H26" s="22">
        <v>2.5360551185518276</v>
      </c>
      <c r="I26" s="22">
        <v>3.6651661194388234</v>
      </c>
      <c r="J26" s="22">
        <v>3.98925191744065</v>
      </c>
      <c r="K26" s="22">
        <v>3.2103612093658151</v>
      </c>
      <c r="L26" s="22">
        <v>2.0185016055716227</v>
      </c>
      <c r="M26" s="22">
        <v>4.894781036445468</v>
      </c>
      <c r="N26" s="22">
        <v>2.5521239776534554</v>
      </c>
      <c r="O26" s="22">
        <v>1.711311064368318</v>
      </c>
      <c r="P26" s="22">
        <v>4.8413948203101533</v>
      </c>
      <c r="Q26" s="22">
        <v>4.4361194149453889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2.3210135715180797</v>
      </c>
      <c r="M27" s="121">
        <v>1.9466917444690977</v>
      </c>
      <c r="N27" s="121">
        <v>1.157304553377736</v>
      </c>
      <c r="O27" s="121">
        <v>1.9541340342609959</v>
      </c>
      <c r="P27" s="121">
        <v>0.11334423463310526</v>
      </c>
      <c r="Q27" s="121">
        <v>1.5698057509524437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3.1163988263401392</v>
      </c>
      <c r="D29" s="101">
        <f t="shared" si="4"/>
        <v>2.5694770169528307</v>
      </c>
      <c r="E29" s="101">
        <f t="shared" si="4"/>
        <v>4.034544900647135</v>
      </c>
      <c r="F29" s="101">
        <f t="shared" si="4"/>
        <v>4.4221847285392304</v>
      </c>
      <c r="G29" s="101">
        <f t="shared" si="4"/>
        <v>4.4205977807696408</v>
      </c>
      <c r="H29" s="101">
        <f t="shared" si="4"/>
        <v>4.6429941346774175</v>
      </c>
      <c r="I29" s="101">
        <f t="shared" si="4"/>
        <v>5.1514844082139666</v>
      </c>
      <c r="J29" s="101">
        <f t="shared" si="4"/>
        <v>4.6005806312451991</v>
      </c>
      <c r="K29" s="101">
        <f t="shared" si="4"/>
        <v>4.6099097737680914</v>
      </c>
      <c r="L29" s="101">
        <f t="shared" si="4"/>
        <v>5.9210930370088928</v>
      </c>
      <c r="M29" s="101">
        <f t="shared" si="4"/>
        <v>8.4283903180889581</v>
      </c>
      <c r="N29" s="101">
        <f t="shared" si="4"/>
        <v>4.7872061364950023</v>
      </c>
      <c r="O29" s="101">
        <f t="shared" si="4"/>
        <v>5.3284271560288499</v>
      </c>
      <c r="P29" s="101">
        <f t="shared" si="4"/>
        <v>6.2399603271581414</v>
      </c>
      <c r="Q29" s="101">
        <f t="shared" si="4"/>
        <v>7.1241971236147457</v>
      </c>
    </row>
    <row r="30" spans="1:17" s="28" customFormat="1" ht="12" customHeight="1" x14ac:dyDescent="0.25">
      <c r="A30" s="88" t="s">
        <v>66</v>
      </c>
      <c r="B30" s="100"/>
      <c r="C30" s="100">
        <v>0.77180129597064362</v>
      </c>
      <c r="D30" s="100">
        <v>0</v>
      </c>
      <c r="E30" s="100">
        <v>9.6188242251774633E-3</v>
      </c>
      <c r="F30" s="100">
        <v>0.41862460348598535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2.2882049353289609</v>
      </c>
      <c r="M30" s="100">
        <v>0.52779162212796515</v>
      </c>
      <c r="N30" s="100">
        <v>2.037078748950337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0.16519712816502621</v>
      </c>
      <c r="D31" s="100">
        <v>0.15925745734177751</v>
      </c>
      <c r="E31" s="100">
        <v>0.506487444998308</v>
      </c>
      <c r="F31" s="100">
        <v>0.6376921690991072</v>
      </c>
      <c r="G31" s="100">
        <v>0.34185693724002869</v>
      </c>
      <c r="H31" s="100">
        <v>1.2225328333882919</v>
      </c>
      <c r="I31" s="100">
        <v>1.0109913149164751</v>
      </c>
      <c r="J31" s="100">
        <v>0.10818644609709771</v>
      </c>
      <c r="K31" s="100">
        <v>9.6382213487130969E-2</v>
      </c>
      <c r="L31" s="100">
        <v>0.27576866568416047</v>
      </c>
      <c r="M31" s="100">
        <v>0.18687711578417762</v>
      </c>
      <c r="N31" s="100">
        <v>0.19464115284711209</v>
      </c>
      <c r="O31" s="100">
        <v>0.73633795100668331</v>
      </c>
      <c r="P31" s="100">
        <v>0.5357313383252027</v>
      </c>
      <c r="Q31" s="100">
        <v>1.2479551875355142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0.96386935149513497</v>
      </c>
      <c r="K32" s="100">
        <v>0</v>
      </c>
      <c r="L32" s="100">
        <v>0</v>
      </c>
      <c r="M32" s="100">
        <v>0</v>
      </c>
      <c r="N32" s="100">
        <v>0.33848969261795053</v>
      </c>
      <c r="O32" s="100">
        <v>1.187711446342575E-2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2.1794004022044695</v>
      </c>
      <c r="D33" s="18">
        <v>2.4102195596110532</v>
      </c>
      <c r="E33" s="18">
        <v>3.5184386314236495</v>
      </c>
      <c r="F33" s="18">
        <v>3.3658679559541373</v>
      </c>
      <c r="G33" s="18">
        <v>4.0787408435296122</v>
      </c>
      <c r="H33" s="18">
        <v>3.4204613012891252</v>
      </c>
      <c r="I33" s="18">
        <v>4.1404930932974917</v>
      </c>
      <c r="J33" s="18">
        <v>3.5285248336529662</v>
      </c>
      <c r="K33" s="18">
        <v>4.5135275602809601</v>
      </c>
      <c r="L33" s="18">
        <v>3.357119435995771</v>
      </c>
      <c r="M33" s="18">
        <v>7.7137215801768155</v>
      </c>
      <c r="N33" s="18">
        <v>2.2169965420796025</v>
      </c>
      <c r="O33" s="18">
        <v>4.5802120905587405</v>
      </c>
      <c r="P33" s="18">
        <v>5.7042289888329387</v>
      </c>
      <c r="Q33" s="18">
        <v>5.8762419360792313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0.63151844222760711</v>
      </c>
      <c r="D3" s="115">
        <f>IF(SER_hh_tes_in!D3=0,"",SER_hh_tes_in!D3/SER_hh_fec_in!D3)</f>
        <v>0.71831833504577702</v>
      </c>
      <c r="E3" s="115">
        <f>IF(SER_hh_tes_in!E3=0,"",SER_hh_tes_in!E3/SER_hh_fec_in!E3)</f>
        <v>0.70450311788129361</v>
      </c>
      <c r="F3" s="115">
        <f>IF(SER_hh_tes_in!F3=0,"",SER_hh_tes_in!F3/SER_hh_fec_in!F3)</f>
        <v>0.74879566936413577</v>
      </c>
      <c r="G3" s="115">
        <f>IF(SER_hh_tes_in!G3=0,"",SER_hh_tes_in!G3/SER_hh_fec_in!G3)</f>
        <v>0.76923174870819699</v>
      </c>
      <c r="H3" s="115">
        <f>IF(SER_hh_tes_in!H3=0,"",SER_hh_tes_in!H3/SER_hh_fec_in!H3)</f>
        <v>0.70743420087236175</v>
      </c>
      <c r="I3" s="115">
        <f>IF(SER_hh_tes_in!I3=0,"",SER_hh_tes_in!I3/SER_hh_fec_in!I3)</f>
        <v>0.75757493753714111</v>
      </c>
      <c r="J3" s="115">
        <f>IF(SER_hh_tes_in!J3=0,"",SER_hh_tes_in!J3/SER_hh_fec_in!J3)</f>
        <v>0.72199505017069665</v>
      </c>
      <c r="K3" s="115">
        <f>IF(SER_hh_tes_in!K3=0,"",SER_hh_tes_in!K3/SER_hh_fec_in!K3)</f>
        <v>0.72473867553783133</v>
      </c>
      <c r="L3" s="115">
        <f>IF(SER_hh_tes_in!L3=0,"",SER_hh_tes_in!L3/SER_hh_fec_in!L3)</f>
        <v>0.7548894541908574</v>
      </c>
      <c r="M3" s="115">
        <f>IF(SER_hh_tes_in!M3=0,"",SER_hh_tes_in!M3/SER_hh_fec_in!M3)</f>
        <v>0.73030351394586845</v>
      </c>
      <c r="N3" s="115">
        <f>IF(SER_hh_tes_in!N3=0,"",SER_hh_tes_in!N3/SER_hh_fec_in!N3)</f>
        <v>0.64886795746976156</v>
      </c>
      <c r="O3" s="115">
        <f>IF(SER_hh_tes_in!O3=0,"",SER_hh_tes_in!O3/SER_hh_fec_in!O3)</f>
        <v>0.80714140535229106</v>
      </c>
      <c r="P3" s="115">
        <f>IF(SER_hh_tes_in!P3=0,"",SER_hh_tes_in!P3/SER_hh_fec_in!P3)</f>
        <v>0.79867616060670377</v>
      </c>
      <c r="Q3" s="115">
        <f>IF(SER_hh_tes_in!Q3=0,"",SER_hh_tes_in!Q3/SER_hh_fec_in!Q3)</f>
        <v>0.79934905174548609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0.58964953579481105</v>
      </c>
      <c r="D4" s="110">
        <f>IF(SER_hh_tes_in!D4=0,"",SER_hh_tes_in!D4/SER_hh_fec_in!D4)</f>
        <v>0.68735606123632598</v>
      </c>
      <c r="E4" s="110">
        <f>IF(SER_hh_tes_in!E4=0,"",SER_hh_tes_in!E4/SER_hh_fec_in!E4)</f>
        <v>0.66388597069423072</v>
      </c>
      <c r="F4" s="110">
        <f>IF(SER_hh_tes_in!F4=0,"",SER_hh_tes_in!F4/SER_hh_fec_in!F4)</f>
        <v>0.69326991254658754</v>
      </c>
      <c r="G4" s="110">
        <f>IF(SER_hh_tes_in!G4=0,"",SER_hh_tes_in!G4/SER_hh_fec_in!G4)</f>
        <v>0.75441914312490688</v>
      </c>
      <c r="H4" s="110">
        <f>IF(SER_hh_tes_in!H4=0,"",SER_hh_tes_in!H4/SER_hh_fec_in!H4)</f>
        <v>0.66688483517347863</v>
      </c>
      <c r="I4" s="110">
        <f>IF(SER_hh_tes_in!I4=0,"",SER_hh_tes_in!I4/SER_hh_fec_in!I4)</f>
        <v>0.69201154553513511</v>
      </c>
      <c r="J4" s="110">
        <f>IF(SER_hh_tes_in!J4=0,"",SER_hh_tes_in!J4/SER_hh_fec_in!J4)</f>
        <v>0.68710625763497835</v>
      </c>
      <c r="K4" s="110">
        <f>IF(SER_hh_tes_in!K4=0,"",SER_hh_tes_in!K4/SER_hh_fec_in!K4)</f>
        <v>0.66457294219348184</v>
      </c>
      <c r="L4" s="110">
        <f>IF(SER_hh_tes_in!L4=0,"",SER_hh_tes_in!L4/SER_hh_fec_in!L4)</f>
        <v>0.77420695698094966</v>
      </c>
      <c r="M4" s="110">
        <f>IF(SER_hh_tes_in!M4=0,"",SER_hh_tes_in!M4/SER_hh_fec_in!M4)</f>
        <v>0.73872660648537802</v>
      </c>
      <c r="N4" s="110">
        <f>IF(SER_hh_tes_in!N4=0,"",SER_hh_tes_in!N4/SER_hh_fec_in!N4)</f>
        <v>0.64206363734062111</v>
      </c>
      <c r="O4" s="110">
        <f>IF(SER_hh_tes_in!O4=0,"",SER_hh_tes_in!O4/SER_hh_fec_in!O4)</f>
        <v>0.83372736089064059</v>
      </c>
      <c r="P4" s="110">
        <f>IF(SER_hh_tes_in!P4=0,"",SER_hh_tes_in!P4/SER_hh_fec_in!P4)</f>
        <v>0.8540733169945427</v>
      </c>
      <c r="Q4" s="110">
        <f>IF(SER_hh_tes_in!Q4=0,"",SER_hh_tes_in!Q4/SER_hh_fec_in!Q4)</f>
        <v>0.8217130411846052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0.49757176237403933</v>
      </c>
      <c r="D5" s="109">
        <f>IF(SER_hh_tes_in!D5=0,"",SER_hh_tes_in!D5/SER_hh_fec_in!D5)</f>
        <v>0.49991109843094439</v>
      </c>
      <c r="E5" s="109">
        <f>IF(SER_hh_tes_in!E5=0,"",SER_hh_tes_in!E5/SER_hh_fec_in!E5)</f>
        <v>0.50471461804204998</v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>
        <f>IF(SER_hh_tes_in!O5=0,"",SER_hh_tes_in!O5/SER_hh_fec_in!O5)</f>
        <v>0.53540383055759366</v>
      </c>
      <c r="P5" s="109">
        <f>IF(SER_hh_tes_in!P5=0,"",SER_hh_tes_in!P5/SER_hh_fec_in!P5)</f>
        <v>0.53558570768976366</v>
      </c>
      <c r="Q5" s="109">
        <f>IF(SER_hh_tes_in!Q5=0,"",SER_hh_tes_in!Q5/SER_hh_fec_in!Q5)</f>
        <v>0.53591937017497748</v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0.56949696132739824</v>
      </c>
      <c r="D7" s="109" t="str">
        <f>IF(SER_hh_tes_in!D7=0,"",SER_hh_tes_in!D7/SER_hh_fec_in!D7)</f>
        <v/>
      </c>
      <c r="E7" s="109" t="str">
        <f>IF(SER_hh_tes_in!E7=0,"",SER_hh_tes_in!E7/SER_hh_fec_in!E7)</f>
        <v/>
      </c>
      <c r="F7" s="109" t="str">
        <f>IF(SER_hh_tes_in!F7=0,"",SER_hh_tes_in!F7/SER_hh_fec_in!F7)</f>
        <v/>
      </c>
      <c r="G7" s="109" t="str">
        <f>IF(SER_hh_tes_in!G7=0,"",SER_hh_tes_in!G7/SER_hh_fec_in!G7)</f>
        <v/>
      </c>
      <c r="H7" s="109">
        <f>IF(SER_hh_tes_in!H7=0,"",SER_hh_tes_in!H7/SER_hh_fec_in!H7)</f>
        <v>0.59822114477967325</v>
      </c>
      <c r="I7" s="109">
        <f>IF(SER_hh_tes_in!I7=0,"",SER_hh_tes_in!I7/SER_hh_fec_in!I7)</f>
        <v>0.60404144477013655</v>
      </c>
      <c r="J7" s="109">
        <f>IF(SER_hh_tes_in!J7=0,"",SER_hh_tes_in!J7/SER_hh_fec_in!J7)</f>
        <v>0.60914869774558611</v>
      </c>
      <c r="K7" s="109">
        <f>IF(SER_hh_tes_in!K7=0,"",SER_hh_tes_in!K7/SER_hh_fec_in!K7)</f>
        <v>0.61195320136188724</v>
      </c>
      <c r="L7" s="109" t="str">
        <f>IF(SER_hh_tes_in!L7=0,"",SER_hh_tes_in!L7/SER_hh_fec_in!L7)</f>
        <v/>
      </c>
      <c r="M7" s="109" t="str">
        <f>IF(SER_hh_tes_in!M7=0,"",SER_hh_tes_in!M7/SER_hh_fec_in!M7)</f>
        <v/>
      </c>
      <c r="N7" s="109" t="str">
        <f>IF(SER_hh_tes_in!N7=0,"",SER_hh_tes_in!N7/SER_hh_fec_in!N7)</f>
        <v/>
      </c>
      <c r="O7" s="109" t="str">
        <f>IF(SER_hh_tes_in!O7=0,"",SER_hh_tes_in!O7/SER_hh_fec_in!O7)</f>
        <v/>
      </c>
      <c r="P7" s="109" t="str">
        <f>IF(SER_hh_tes_in!P7=0,"",SER_hh_tes_in!P7/SER_hh_fec_in!P7)</f>
        <v/>
      </c>
      <c r="Q7" s="109">
        <f>IF(SER_hh_tes_in!Q7=0,"",SER_hh_tes_in!Q7/SER_hh_fec_in!Q7)</f>
        <v>0.62438315839096381</v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0.60744256791020812</v>
      </c>
      <c r="D9" s="109">
        <f>IF(SER_hh_tes_in!D9=0,"",SER_hh_tes_in!D9/SER_hh_fec_in!D9)</f>
        <v>0.61340751267299887</v>
      </c>
      <c r="E9" s="109">
        <f>IF(SER_hh_tes_in!E9=0,"",SER_hh_tes_in!E9/SER_hh_fec_in!E9)</f>
        <v>0.62088345336247963</v>
      </c>
      <c r="F9" s="109">
        <f>IF(SER_hh_tes_in!F9=0,"",SER_hh_tes_in!F9/SER_hh_fec_in!F9)</f>
        <v>0.62746565343245819</v>
      </c>
      <c r="G9" s="109">
        <f>IF(SER_hh_tes_in!G9=0,"",SER_hh_tes_in!G9/SER_hh_fec_in!G9)</f>
        <v>0.63347635475433106</v>
      </c>
      <c r="H9" s="109">
        <f>IF(SER_hh_tes_in!H9=0,"",SER_hh_tes_in!H9/SER_hh_fec_in!H9)</f>
        <v>0.63947891347002439</v>
      </c>
      <c r="I9" s="109">
        <f>IF(SER_hh_tes_in!I9=0,"",SER_hh_tes_in!I9/SER_hh_fec_in!I9)</f>
        <v>0.64577771302619635</v>
      </c>
      <c r="J9" s="109">
        <f>IF(SER_hh_tes_in!J9=0,"",SER_hh_tes_in!J9/SER_hh_fec_in!J9)</f>
        <v>0.6510779284867757</v>
      </c>
      <c r="K9" s="109">
        <f>IF(SER_hh_tes_in!K9=0,"",SER_hh_tes_in!K9/SER_hh_fec_in!K9)</f>
        <v>0.65398903925967222</v>
      </c>
      <c r="L9" s="109">
        <f>IF(SER_hh_tes_in!L9=0,"",SER_hh_tes_in!L9/SER_hh_fec_in!L9)</f>
        <v>0.65685320039987483</v>
      </c>
      <c r="M9" s="109">
        <f>IF(SER_hh_tes_in!M9=0,"",SER_hh_tes_in!M9/SER_hh_fec_in!M9)</f>
        <v>0.65983223583086603</v>
      </c>
      <c r="N9" s="109">
        <f>IF(SER_hh_tes_in!N9=0,"",SER_hh_tes_in!N9/SER_hh_fec_in!N9)</f>
        <v>0.66284410041276964</v>
      </c>
      <c r="O9" s="109">
        <f>IF(SER_hh_tes_in!O9=0,"",SER_hh_tes_in!O9/SER_hh_fec_in!O9)</f>
        <v>0.66592502111648744</v>
      </c>
      <c r="P9" s="109">
        <f>IF(SER_hh_tes_in!P9=0,"",SER_hh_tes_in!P9/SER_hh_fec_in!P9)</f>
        <v>0.66910213084877757</v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 t="str">
        <f>IF(SER_hh_tes_in!C10=0,"",SER_hh_tes_in!C10/SER_hh_fec_in!C10)</f>
        <v/>
      </c>
      <c r="D10" s="109">
        <f>IF(SER_hh_tes_in!D10=0,"",SER_hh_tes_in!D10/SER_hh_fec_in!D10)</f>
        <v>0.47410205282884577</v>
      </c>
      <c r="E10" s="109">
        <f>IF(SER_hh_tes_in!E10=0,"",SER_hh_tes_in!E10/SER_hh_fec_in!E10)</f>
        <v>0.48101604325685454</v>
      </c>
      <c r="F10" s="109">
        <f>IF(SER_hh_tes_in!F10=0,"",SER_hh_tes_in!F10/SER_hh_fec_in!F10)</f>
        <v>0.4858440756484983</v>
      </c>
      <c r="G10" s="109">
        <f>IF(SER_hh_tes_in!G10=0,"",SER_hh_tes_in!G10/SER_hh_fec_in!G10)</f>
        <v>0.49059880181800652</v>
      </c>
      <c r="H10" s="109">
        <f>IF(SER_hh_tes_in!H10=0,"",SER_hh_tes_in!H10/SER_hh_fec_in!H10)</f>
        <v>0.49529626361730655</v>
      </c>
      <c r="I10" s="109">
        <f>IF(SER_hh_tes_in!I10=0,"",SER_hh_tes_in!I10/SER_hh_fec_in!I10)</f>
        <v>0.50010796834640514</v>
      </c>
      <c r="J10" s="109">
        <f>IF(SER_hh_tes_in!J10=0,"",SER_hh_tes_in!J10/SER_hh_fec_in!J10)</f>
        <v>0.50416493573728138</v>
      </c>
      <c r="K10" s="109" t="str">
        <f>IF(SER_hh_tes_in!K10=0,"",SER_hh_tes_in!K10/SER_hh_fec_in!K10)</f>
        <v/>
      </c>
      <c r="L10" s="109" t="str">
        <f>IF(SER_hh_tes_in!L10=0,"",SER_hh_tes_in!L10/SER_hh_fec_in!L10)</f>
        <v/>
      </c>
      <c r="M10" s="109">
        <f>IF(SER_hh_tes_in!M10=0,"",SER_hh_tes_in!M10/SER_hh_fec_in!M10)</f>
        <v>0.50959657742016029</v>
      </c>
      <c r="N10" s="109">
        <f>IF(SER_hh_tes_in!N10=0,"",SER_hh_tes_in!N10/SER_hh_fec_in!N10)</f>
        <v>0.51116292203449065</v>
      </c>
      <c r="O10" s="109">
        <f>IF(SER_hh_tes_in!O10=0,"",SER_hh_tes_in!O10/SER_hh_fec_in!O10)</f>
        <v>0.51232956430450771</v>
      </c>
      <c r="P10" s="109">
        <f>IF(SER_hh_tes_in!P10=0,"",SER_hh_tes_in!P10/SER_hh_fec_in!P10)</f>
        <v>0.51326933652224105</v>
      </c>
      <c r="Q10" s="109">
        <f>IF(SER_hh_tes_in!Q10=0,"",SER_hh_tes_in!Q10/SER_hh_fec_in!Q10)</f>
        <v>0.5140207777163015</v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>
        <f>IF(SER_hh_tes_in!G11=0,"",SER_hh_tes_in!G11/SER_hh_fec_in!G11)</f>
        <v>0.79702337565494386</v>
      </c>
      <c r="H11" s="109">
        <f>IF(SER_hh_tes_in!H11=0,"",SER_hh_tes_in!H11/SER_hh_fec_in!H11)</f>
        <v>0.80446131305638968</v>
      </c>
      <c r="I11" s="109">
        <f>IF(SER_hh_tes_in!I11=0,"",SER_hh_tes_in!I11/SER_hh_fec_in!I11)</f>
        <v>0.81229168862353596</v>
      </c>
      <c r="J11" s="109">
        <f>IF(SER_hh_tes_in!J11=0,"",SER_hh_tes_in!J11/SER_hh_fec_in!J11)</f>
        <v>0.81900354757469196</v>
      </c>
      <c r="K11" s="109">
        <f>IF(SER_hh_tes_in!K11=0,"",SER_hh_tes_in!K11/SER_hh_fec_in!K11)</f>
        <v>0.82268876104335231</v>
      </c>
      <c r="L11" s="109">
        <f>IF(SER_hh_tes_in!L11=0,"",SER_hh_tes_in!L11/SER_hh_fec_in!L11)</f>
        <v>0.82636368456671516</v>
      </c>
      <c r="M11" s="109">
        <f>IF(SER_hh_tes_in!M11=0,"",SER_hh_tes_in!M11/SER_hh_fec_in!M11)</f>
        <v>0.82895564664390087</v>
      </c>
      <c r="N11" s="109">
        <f>IF(SER_hh_tes_in!N11=0,"",SER_hh_tes_in!N11/SER_hh_fec_in!N11)</f>
        <v>0.83076874200322581</v>
      </c>
      <c r="O11" s="109">
        <f>IF(SER_hh_tes_in!O11=0,"",SER_hh_tes_in!O11/SER_hh_fec_in!O11)</f>
        <v>0.83211425490024116</v>
      </c>
      <c r="P11" s="109">
        <f>IF(SER_hh_tes_in!P11=0,"",SER_hh_tes_in!P11/SER_hh_fec_in!P11)</f>
        <v>0.8330580474132786</v>
      </c>
      <c r="Q11" s="109">
        <f>IF(SER_hh_tes_in!Q11=0,"",SER_hh_tes_in!Q11/SER_hh_fec_in!Q11)</f>
        <v>0.83370024101599638</v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0.68547107932135365</v>
      </c>
      <c r="D12" s="109">
        <f>IF(SER_hh_tes_in!D12=0,"",SER_hh_tes_in!D12/SER_hh_fec_in!D12)</f>
        <v>0.69056157272959839</v>
      </c>
      <c r="E12" s="109">
        <f>IF(SER_hh_tes_in!E12=0,"",SER_hh_tes_in!E12/SER_hh_fec_in!E12)</f>
        <v>0.69781935013331298</v>
      </c>
      <c r="F12" s="109">
        <f>IF(SER_hh_tes_in!F12=0,"",SER_hh_tes_in!F12/SER_hh_fec_in!F12)</f>
        <v>0.70509497895536766</v>
      </c>
      <c r="G12" s="109">
        <f>IF(SER_hh_tes_in!G12=0,"",SER_hh_tes_in!G12/SER_hh_fec_in!G12)</f>
        <v>0.71181758293263819</v>
      </c>
      <c r="H12" s="109" t="str">
        <f>IF(SER_hh_tes_in!H12=0,"",SER_hh_tes_in!H12/SER_hh_fec_in!H12)</f>
        <v/>
      </c>
      <c r="I12" s="109" t="str">
        <f>IF(SER_hh_tes_in!I12=0,"",SER_hh_tes_in!I12/SER_hh_fec_in!I12)</f>
        <v/>
      </c>
      <c r="J12" s="109" t="str">
        <f>IF(SER_hh_tes_in!J12=0,"",SER_hh_tes_in!J12/SER_hh_fec_in!J12)</f>
        <v/>
      </c>
      <c r="K12" s="109">
        <f>IF(SER_hh_tes_in!K12=0,"",SER_hh_tes_in!K12/SER_hh_fec_in!K12)</f>
        <v>0.73464135001977493</v>
      </c>
      <c r="L12" s="109">
        <f>IF(SER_hh_tes_in!L12=0,"",SER_hh_tes_in!L12/SER_hh_fec_in!L12)</f>
        <v>0.73784424246321545</v>
      </c>
      <c r="M12" s="109">
        <f>IF(SER_hh_tes_in!M12=0,"",SER_hh_tes_in!M12/SER_hh_fec_in!M12)</f>
        <v>0.74044012443615981</v>
      </c>
      <c r="N12" s="109">
        <f>IF(SER_hh_tes_in!N12=0,"",SER_hh_tes_in!N12/SER_hh_fec_in!N12)</f>
        <v>0.74256405505591883</v>
      </c>
      <c r="O12" s="109">
        <f>IF(SER_hh_tes_in!O12=0,"",SER_hh_tes_in!O12/SER_hh_fec_in!O12)</f>
        <v>0.74430347285428711</v>
      </c>
      <c r="P12" s="109">
        <f>IF(SER_hh_tes_in!P12=0,"",SER_hh_tes_in!P12/SER_hh_fec_in!P12)</f>
        <v>0.74575093835259554</v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1.0750707791607776</v>
      </c>
      <c r="D13" s="109">
        <f>IF(SER_hh_tes_in!D13=0,"",SER_hh_tes_in!D13/SER_hh_fec_in!D13)</f>
        <v>1.0753838640997069</v>
      </c>
      <c r="E13" s="109">
        <f>IF(SER_hh_tes_in!E13=0,"",SER_hh_tes_in!E13/SER_hh_fec_in!E13)</f>
        <v>1.0752157941281419</v>
      </c>
      <c r="F13" s="109">
        <f>IF(SER_hh_tes_in!F13=0,"",SER_hh_tes_in!F13/SER_hh_fec_in!F13)</f>
        <v>1.0751407087734044</v>
      </c>
      <c r="G13" s="109">
        <f>IF(SER_hh_tes_in!G13=0,"",SER_hh_tes_in!G13/SER_hh_fec_in!G13)</f>
        <v>1.0751044545685182</v>
      </c>
      <c r="H13" s="109">
        <f>IF(SER_hh_tes_in!H13=0,"",SER_hh_tes_in!H13/SER_hh_fec_in!H13)</f>
        <v>1.0749976685955833</v>
      </c>
      <c r="I13" s="109">
        <f>IF(SER_hh_tes_in!I13=0,"",SER_hh_tes_in!I13/SER_hh_fec_in!I13)</f>
        <v>1.074947028046823</v>
      </c>
      <c r="J13" s="109">
        <f>IF(SER_hh_tes_in!J13=0,"",SER_hh_tes_in!J13/SER_hh_fec_in!J13)</f>
        <v>1.074906728702949</v>
      </c>
      <c r="K13" s="109">
        <f>IF(SER_hh_tes_in!K13=0,"",SER_hh_tes_in!K13/SER_hh_fec_in!K13)</f>
        <v>1.0748887802886584</v>
      </c>
      <c r="L13" s="109">
        <f>IF(SER_hh_tes_in!L13=0,"",SER_hh_tes_in!L13/SER_hh_fec_in!L13)</f>
        <v>1.5767581837449849</v>
      </c>
      <c r="M13" s="109">
        <f>IF(SER_hh_tes_in!M13=0,"",SER_hh_tes_in!M13/SER_hh_fec_in!M13)</f>
        <v>1.9845304768997707</v>
      </c>
      <c r="N13" s="109">
        <f>IF(SER_hh_tes_in!N13=0,"",SER_hh_tes_in!N13/SER_hh_fec_in!N13)</f>
        <v>2.3171803051497535</v>
      </c>
      <c r="O13" s="109">
        <f>IF(SER_hh_tes_in!O13=0,"",SER_hh_tes_in!O13/SER_hh_fec_in!O13)</f>
        <v>2.596352432197528</v>
      </c>
      <c r="P13" s="109">
        <f>IF(SER_hh_tes_in!P13=0,"",SER_hh_tes_in!P13/SER_hh_fec_in!P13)</f>
        <v>2.766305423620985</v>
      </c>
      <c r="Q13" s="109">
        <f>IF(SER_hh_tes_in!Q13=0,"",SER_hh_tes_in!Q13/SER_hh_fec_in!Q13)</f>
        <v>2.8445886883641793</v>
      </c>
    </row>
    <row r="14" spans="1:17" ht="12" customHeight="1" x14ac:dyDescent="0.25">
      <c r="A14" s="51" t="s">
        <v>104</v>
      </c>
      <c r="B14" s="112"/>
      <c r="C14" s="112" t="str">
        <f>IF(SER_hh_tes_in!C14=0,"",SER_hh_tes_in!C14/SER_hh_fec_in!C14)</f>
        <v/>
      </c>
      <c r="D14" s="112">
        <f>IF(SER_hh_tes_in!D14=0,"",SER_hh_tes_in!D14/SER_hh_fec_in!D14)</f>
        <v>0.69680226495817621</v>
      </c>
      <c r="E14" s="112">
        <f>IF(SER_hh_tes_in!E14=0,"",SER_hh_tes_in!E14/SER_hh_fec_in!E14)</f>
        <v>0.70366753571378349</v>
      </c>
      <c r="F14" s="112" t="str">
        <f>IF(SER_hh_tes_in!F14=0,"",SER_hh_tes_in!F14/SER_hh_fec_in!F14)</f>
        <v/>
      </c>
      <c r="G14" s="112" t="str">
        <f>IF(SER_hh_tes_in!G14=0,"",SER_hh_tes_in!G14/SER_hh_fec_in!G14)</f>
        <v/>
      </c>
      <c r="H14" s="112">
        <f>IF(SER_hh_tes_in!H14=0,"",SER_hh_tes_in!H14/SER_hh_fec_in!H14)</f>
        <v>0.72217828631467351</v>
      </c>
      <c r="I14" s="112">
        <f>IF(SER_hh_tes_in!I14=0,"",SER_hh_tes_in!I14/SER_hh_fec_in!I14)</f>
        <v>0.72870799740731651</v>
      </c>
      <c r="J14" s="112">
        <f>IF(SER_hh_tes_in!J14=0,"",SER_hh_tes_in!J14/SER_hh_fec_in!J14)</f>
        <v>0.73466912585735855</v>
      </c>
      <c r="K14" s="112">
        <f>IF(SER_hh_tes_in!K14=0,"",SER_hh_tes_in!K14/SER_hh_fec_in!K14)</f>
        <v>0.73796922619741556</v>
      </c>
      <c r="L14" s="112">
        <f>IF(SER_hh_tes_in!L14=0,"",SER_hh_tes_in!L14/SER_hh_fec_in!L14)</f>
        <v>0.74142371418628905</v>
      </c>
      <c r="M14" s="112">
        <f>IF(SER_hh_tes_in!M14=0,"",SER_hh_tes_in!M14/SER_hh_fec_in!M14)</f>
        <v>0.74456194816978893</v>
      </c>
      <c r="N14" s="112">
        <f>IF(SER_hh_tes_in!N14=0,"",SER_hh_tes_in!N14/SER_hh_fec_in!N14)</f>
        <v>0.74744929473638788</v>
      </c>
      <c r="O14" s="112">
        <f>IF(SER_hh_tes_in!O14=0,"",SER_hh_tes_in!O14/SER_hh_fec_in!O14)</f>
        <v>0.7501873714477052</v>
      </c>
      <c r="P14" s="112">
        <f>IF(SER_hh_tes_in!P14=0,"",SER_hh_tes_in!P14/SER_hh_fec_in!P14)</f>
        <v>0.75273451877557118</v>
      </c>
      <c r="Q14" s="112">
        <f>IF(SER_hh_tes_in!Q14=0,"",SER_hh_tes_in!Q14/SER_hh_fec_in!Q14)</f>
        <v>0.75529061751482762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1.0698170032505101</v>
      </c>
      <c r="D15" s="114">
        <f>IF(SER_hh_tes_in!D15=0,"",SER_hh_tes_in!D15/SER_hh_fec_in!D15)</f>
        <v>1.0573650935263272</v>
      </c>
      <c r="E15" s="114">
        <f>IF(SER_hh_tes_in!E15=0,"",SER_hh_tes_in!E15/SER_hh_fec_in!E15)</f>
        <v>1.047390047533042</v>
      </c>
      <c r="F15" s="114">
        <f>IF(SER_hh_tes_in!F15=0,"",SER_hh_tes_in!F15/SER_hh_fec_in!F15)</f>
        <v>1.0439722288436493</v>
      </c>
      <c r="G15" s="114">
        <f>IF(SER_hh_tes_in!G15=0,"",SER_hh_tes_in!G15/SER_hh_fec_in!G15)</f>
        <v>1.0198163847018249</v>
      </c>
      <c r="H15" s="114">
        <f>IF(SER_hh_tes_in!H15=0,"",SER_hh_tes_in!H15/SER_hh_fec_in!H15)</f>
        <v>1.0307282728731471</v>
      </c>
      <c r="I15" s="114">
        <f>IF(SER_hh_tes_in!I15=0,"",SER_hh_tes_in!I15/SER_hh_fec_in!I15)</f>
        <v>1.034755282903286</v>
      </c>
      <c r="J15" s="114">
        <f>IF(SER_hh_tes_in!J15=0,"",SER_hh_tes_in!J15/SER_hh_fec_in!J15)</f>
        <v>1.0381460418133683</v>
      </c>
      <c r="K15" s="114">
        <f>IF(SER_hh_tes_in!K15=0,"",SER_hh_tes_in!K15/SER_hh_fec_in!K15)</f>
        <v>1.0372903106055034</v>
      </c>
      <c r="L15" s="114">
        <f>IF(SER_hh_tes_in!L15=0,"",SER_hh_tes_in!L15/SER_hh_fec_in!L15)</f>
        <v>1.0427153820004893</v>
      </c>
      <c r="M15" s="114">
        <f>IF(SER_hh_tes_in!M15=0,"",SER_hh_tes_in!M15/SER_hh_fec_in!M15)</f>
        <v>1.0357426363742284</v>
      </c>
      <c r="N15" s="114">
        <f>IF(SER_hh_tes_in!N15=0,"",SER_hh_tes_in!N15/SER_hh_fec_in!N15)</f>
        <v>1.0264876341324309</v>
      </c>
      <c r="O15" s="114">
        <f>IF(SER_hh_tes_in!O15=0,"",SER_hh_tes_in!O15/SER_hh_fec_in!O15)</f>
        <v>1.0380221509665772</v>
      </c>
      <c r="P15" s="114">
        <f>IF(SER_hh_tes_in!P15=0,"",SER_hh_tes_in!P15/SER_hh_fec_in!P15)</f>
        <v>1.0382053473729431</v>
      </c>
      <c r="Q15" s="114">
        <f>IF(SER_hh_tes_in!Q15=0,"",SER_hh_tes_in!Q15/SER_hh_fec_in!Q15)</f>
        <v>1.0086004412307552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1.724713471458065</v>
      </c>
      <c r="D16" s="110">
        <f>IF(SER_hh_tes_in!D16=0,"",SER_hh_tes_in!D16/SER_hh_fec_in!D16)</f>
        <v>1.7428359574516288</v>
      </c>
      <c r="E16" s="110">
        <f>IF(SER_hh_tes_in!E16=0,"",SER_hh_tes_in!E16/SER_hh_fec_in!E16)</f>
        <v>1.7625526884425886</v>
      </c>
      <c r="F16" s="110">
        <f>IF(SER_hh_tes_in!F16=0,"",SER_hh_tes_in!F16/SER_hh_fec_in!F16)</f>
        <v>1.7824922464315374</v>
      </c>
      <c r="G16" s="110">
        <f>IF(SER_hh_tes_in!G16=0,"",SER_hh_tes_in!G16/SER_hh_fec_in!G16)</f>
        <v>1.7942571251172796</v>
      </c>
      <c r="H16" s="110">
        <f>IF(SER_hh_tes_in!H16=0,"",SER_hh_tes_in!H16/SER_hh_fec_in!H16)</f>
        <v>1.8061354930655735</v>
      </c>
      <c r="I16" s="110">
        <f>IF(SER_hh_tes_in!I16=0,"",SER_hh_tes_in!I16/SER_hh_fec_in!I16)</f>
        <v>1.8229533963279847</v>
      </c>
      <c r="J16" s="110">
        <f>IF(SER_hh_tes_in!J16=0,"",SER_hh_tes_in!J16/SER_hh_fec_in!J16)</f>
        <v>1.8285421559207189</v>
      </c>
      <c r="K16" s="110">
        <f>IF(SER_hh_tes_in!K16=0,"",SER_hh_tes_in!K16/SER_hh_fec_in!K16)</f>
        <v>1.8280396440355895</v>
      </c>
      <c r="L16" s="110">
        <f>IF(SER_hh_tes_in!L16=0,"",SER_hh_tes_in!L16/SER_hh_fec_in!L16)</f>
        <v>1.8211006349709722</v>
      </c>
      <c r="M16" s="110">
        <f>IF(SER_hh_tes_in!M16=0,"",SER_hh_tes_in!M16/SER_hh_fec_in!M16)</f>
        <v>1.8437867881561039</v>
      </c>
      <c r="N16" s="110">
        <f>IF(SER_hh_tes_in!N16=0,"",SER_hh_tes_in!N16/SER_hh_fec_in!N16)</f>
        <v>1.8525194160814236</v>
      </c>
      <c r="O16" s="110">
        <f>IF(SER_hh_tes_in!O16=0,"",SER_hh_tes_in!O16/SER_hh_fec_in!O16)</f>
        <v>1.8968627463707994</v>
      </c>
      <c r="P16" s="110">
        <f>IF(SER_hh_tes_in!P16=0,"",SER_hh_tes_in!P16/SER_hh_fec_in!P16)</f>
        <v>1.9857012015670998</v>
      </c>
      <c r="Q16" s="110">
        <f>IF(SER_hh_tes_in!Q16=0,"",SER_hh_tes_in!Q16/SER_hh_fec_in!Q16)</f>
        <v>2.0030630717442417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1.724713471458065</v>
      </c>
      <c r="D18" s="113">
        <f>IF(SER_hh_tes_in!D18=0,"",SER_hh_tes_in!D18/SER_hh_fec_in!D18)</f>
        <v>1.7428359574516288</v>
      </c>
      <c r="E18" s="113">
        <f>IF(SER_hh_tes_in!E18=0,"",SER_hh_tes_in!E18/SER_hh_fec_in!E18)</f>
        <v>1.7625526884425886</v>
      </c>
      <c r="F18" s="113">
        <f>IF(SER_hh_tes_in!F18=0,"",SER_hh_tes_in!F18/SER_hh_fec_in!F18)</f>
        <v>1.7824922464315374</v>
      </c>
      <c r="G18" s="113">
        <f>IF(SER_hh_tes_in!G18=0,"",SER_hh_tes_in!G18/SER_hh_fec_in!G18)</f>
        <v>1.7942571251172796</v>
      </c>
      <c r="H18" s="113">
        <f>IF(SER_hh_tes_in!H18=0,"",SER_hh_tes_in!H18/SER_hh_fec_in!H18)</f>
        <v>1.8061354930655735</v>
      </c>
      <c r="I18" s="113">
        <f>IF(SER_hh_tes_in!I18=0,"",SER_hh_tes_in!I18/SER_hh_fec_in!I18)</f>
        <v>1.8229533963279847</v>
      </c>
      <c r="J18" s="113">
        <f>IF(SER_hh_tes_in!J18=0,"",SER_hh_tes_in!J18/SER_hh_fec_in!J18)</f>
        <v>1.8285421559207189</v>
      </c>
      <c r="K18" s="113">
        <f>IF(SER_hh_tes_in!K18=0,"",SER_hh_tes_in!K18/SER_hh_fec_in!K18)</f>
        <v>1.8280396440355895</v>
      </c>
      <c r="L18" s="113">
        <f>IF(SER_hh_tes_in!L18=0,"",SER_hh_tes_in!L18/SER_hh_fec_in!L18)</f>
        <v>1.8211006349709722</v>
      </c>
      <c r="M18" s="113">
        <f>IF(SER_hh_tes_in!M18=0,"",SER_hh_tes_in!M18/SER_hh_fec_in!M18)</f>
        <v>1.8437867881561039</v>
      </c>
      <c r="N18" s="113">
        <f>IF(SER_hh_tes_in!N18=0,"",SER_hh_tes_in!N18/SER_hh_fec_in!N18)</f>
        <v>1.8525194160814236</v>
      </c>
      <c r="O18" s="113">
        <f>IF(SER_hh_tes_in!O18=0,"",SER_hh_tes_in!O18/SER_hh_fec_in!O18)</f>
        <v>1.8968627463707994</v>
      </c>
      <c r="P18" s="113">
        <f>IF(SER_hh_tes_in!P18=0,"",SER_hh_tes_in!P18/SER_hh_fec_in!P18)</f>
        <v>1.9857012015670998</v>
      </c>
      <c r="Q18" s="113">
        <f>IF(SER_hh_tes_in!Q18=0,"",SER_hh_tes_in!Q18/SER_hh_fec_in!Q18)</f>
        <v>2.0030630717442417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0.60520380285484487</v>
      </c>
      <c r="D19" s="110">
        <f>IF(SER_hh_tes_in!D19=0,"",SER_hh_tes_in!D19/SER_hh_fec_in!D19)</f>
        <v>0.61902314542362136</v>
      </c>
      <c r="E19" s="110">
        <f>IF(SER_hh_tes_in!E19=0,"",SER_hh_tes_in!E19/SER_hh_fec_in!E19)</f>
        <v>0.62999274258172278</v>
      </c>
      <c r="F19" s="110">
        <f>IF(SER_hh_tes_in!F19=0,"",SER_hh_tes_in!F19/SER_hh_fec_in!F19)</f>
        <v>0.64810954047976055</v>
      </c>
      <c r="G19" s="110">
        <f>IF(SER_hh_tes_in!G19=0,"",SER_hh_tes_in!G19/SER_hh_fec_in!G19)</f>
        <v>0.65972815570098242</v>
      </c>
      <c r="H19" s="110">
        <f>IF(SER_hh_tes_in!H19=0,"",SER_hh_tes_in!H19/SER_hh_fec_in!H19)</f>
        <v>0.6435154447871102</v>
      </c>
      <c r="I19" s="110">
        <f>IF(SER_hh_tes_in!I19=0,"",SER_hh_tes_in!I19/SER_hh_fec_in!I19)</f>
        <v>0.65078457492327568</v>
      </c>
      <c r="J19" s="110">
        <f>IF(SER_hh_tes_in!J19=0,"",SER_hh_tes_in!J19/SER_hh_fec_in!J19)</f>
        <v>0.68343821740129185</v>
      </c>
      <c r="K19" s="110">
        <f>IF(SER_hh_tes_in!K19=0,"",SER_hh_tes_in!K19/SER_hh_fec_in!K19)</f>
        <v>0.68205047088444026</v>
      </c>
      <c r="L19" s="110">
        <f>IF(SER_hh_tes_in!L19=0,"",SER_hh_tes_in!L19/SER_hh_fec_in!L19)</f>
        <v>0.7800757383833048</v>
      </c>
      <c r="M19" s="110">
        <f>IF(SER_hh_tes_in!M19=0,"",SER_hh_tes_in!M19/SER_hh_fec_in!M19)</f>
        <v>0.74062718079752077</v>
      </c>
      <c r="N19" s="110">
        <f>IF(SER_hh_tes_in!N19=0,"",SER_hh_tes_in!N19/SER_hh_fec_in!N19)</f>
        <v>0.74986322822761675</v>
      </c>
      <c r="O19" s="110">
        <f>IF(SER_hh_tes_in!O19=0,"",SER_hh_tes_in!O19/SER_hh_fec_in!O19)</f>
        <v>0.77305658589482429</v>
      </c>
      <c r="P19" s="110">
        <f>IF(SER_hh_tes_in!P19=0,"",SER_hh_tes_in!P19/SER_hh_fec_in!P19)</f>
        <v>0.69695613054500316</v>
      </c>
      <c r="Q19" s="110">
        <f>IF(SER_hh_tes_in!Q19=0,"",SER_hh_tes_in!Q19/SER_hh_fec_in!Q19)</f>
        <v>0.72873933644102062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0.49828586876743919</v>
      </c>
      <c r="D22" s="109">
        <f>IF(SER_hh_tes_in!D22=0,"",SER_hh_tes_in!D22/SER_hh_fec_in!D22)</f>
        <v>0.50209239727284505</v>
      </c>
      <c r="E22" s="109" t="str">
        <f>IF(SER_hh_tes_in!E22=0,"",SER_hh_tes_in!E22/SER_hh_fec_in!E22)</f>
        <v/>
      </c>
      <c r="F22" s="109" t="str">
        <f>IF(SER_hh_tes_in!F22=0,"",SER_hh_tes_in!F22/SER_hh_fec_in!F22)</f>
        <v/>
      </c>
      <c r="G22" s="109" t="str">
        <f>IF(SER_hh_tes_in!G22=0,"",SER_hh_tes_in!G22/SER_hh_fec_in!G22)</f>
        <v/>
      </c>
      <c r="H22" s="109">
        <f>IF(SER_hh_tes_in!H22=0,"",SER_hh_tes_in!H22/SER_hh_fec_in!H22)</f>
        <v>0.52246523731235239</v>
      </c>
      <c r="I22" s="109">
        <f>IF(SER_hh_tes_in!I22=0,"",SER_hh_tes_in!I22/SER_hh_fec_in!I22)</f>
        <v>0.52786947117152572</v>
      </c>
      <c r="J22" s="109">
        <f>IF(SER_hh_tes_in!J22=0,"",SER_hh_tes_in!J22/SER_hh_fec_in!J22)</f>
        <v>0.53226518503873832</v>
      </c>
      <c r="K22" s="109">
        <f>IF(SER_hh_tes_in!K22=0,"",SER_hh_tes_in!K22/SER_hh_fec_in!K22)</f>
        <v>0.53426718664620876</v>
      </c>
      <c r="L22" s="109">
        <f>IF(SER_hh_tes_in!L22=0,"",SER_hh_tes_in!L22/SER_hh_fec_in!L22)</f>
        <v>0.53460682943150517</v>
      </c>
      <c r="M22" s="109">
        <f>IF(SER_hh_tes_in!M22=0,"",SER_hh_tes_in!M22/SER_hh_fec_in!M22)</f>
        <v>0.53615305096655663</v>
      </c>
      <c r="N22" s="109">
        <f>IF(SER_hh_tes_in!N22=0,"",SER_hh_tes_in!N22/SER_hh_fec_in!N22)</f>
        <v>0.5366384621057001</v>
      </c>
      <c r="O22" s="109" t="str">
        <f>IF(SER_hh_tes_in!O22=0,"",SER_hh_tes_in!O22/SER_hh_fec_in!O22)</f>
        <v/>
      </c>
      <c r="P22" s="109">
        <f>IF(SER_hh_tes_in!P22=0,"",SER_hh_tes_in!P22/SER_hh_fec_in!P22)</f>
        <v>0.53685988738734003</v>
      </c>
      <c r="Q22" s="109">
        <f>IF(SER_hh_tes_in!Q22=0,"",SER_hh_tes_in!Q22/SER_hh_fec_in!Q22)</f>
        <v>0.5369232210367465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0.5344845100411032</v>
      </c>
      <c r="D23" s="109">
        <f>IF(SER_hh_tes_in!D23=0,"",SER_hh_tes_in!D23/SER_hh_fec_in!D23)</f>
        <v>0.53865358425304777</v>
      </c>
      <c r="E23" s="109">
        <f>IF(SER_hh_tes_in!E23=0,"",SER_hh_tes_in!E23/SER_hh_fec_in!E23)</f>
        <v>0.5439523554495761</v>
      </c>
      <c r="F23" s="109">
        <f>IF(SER_hh_tes_in!F23=0,"",SER_hh_tes_in!F23/SER_hh_fec_in!F23)</f>
        <v>0.54907834378367315</v>
      </c>
      <c r="G23" s="109">
        <f>IF(SER_hh_tes_in!G23=0,"",SER_hh_tes_in!G23/SER_hh_fec_in!G23)</f>
        <v>0.5540443960875665</v>
      </c>
      <c r="H23" s="109">
        <f>IF(SER_hh_tes_in!H23=0,"",SER_hh_tes_in!H23/SER_hh_fec_in!H23)</f>
        <v>0.55904063685973793</v>
      </c>
      <c r="I23" s="109">
        <f>IF(SER_hh_tes_in!I23=0,"",SER_hh_tes_in!I23/SER_hh_fec_in!I23)</f>
        <v>0.5643194350314904</v>
      </c>
      <c r="J23" s="109">
        <f>IF(SER_hh_tes_in!J23=0,"",SER_hh_tes_in!J23/SER_hh_fec_in!J23)</f>
        <v>0.56888187459137951</v>
      </c>
      <c r="K23" s="109">
        <f>IF(SER_hh_tes_in!K23=0,"",SER_hh_tes_in!K23/SER_hh_fec_in!K23)</f>
        <v>0.57133688942823568</v>
      </c>
      <c r="L23" s="109">
        <f>IF(SER_hh_tes_in!L23=0,"",SER_hh_tes_in!L23/SER_hh_fec_in!L23)</f>
        <v>0.57279303153375549</v>
      </c>
      <c r="M23" s="109">
        <f>IF(SER_hh_tes_in!M23=0,"",SER_hh_tes_in!M23/SER_hh_fec_in!M23)</f>
        <v>0.57406778727767116</v>
      </c>
      <c r="N23" s="109">
        <f>IF(SER_hh_tes_in!N23=0,"",SER_hh_tes_in!N23/SER_hh_fec_in!N23)</f>
        <v>0.57470627118258055</v>
      </c>
      <c r="O23" s="109">
        <f>IF(SER_hh_tes_in!O23=0,"",SER_hh_tes_in!O23/SER_hh_fec_in!O23)</f>
        <v>0.57502601624981109</v>
      </c>
      <c r="P23" s="109">
        <f>IF(SER_hh_tes_in!P23=0,"",SER_hh_tes_in!P23/SER_hh_fec_in!P23)</f>
        <v>0.57535132406126643</v>
      </c>
      <c r="Q23" s="109">
        <f>IF(SER_hh_tes_in!Q23=0,"",SER_hh_tes_in!Q23/SER_hh_fec_in!Q23)</f>
        <v>0.57526572857801339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0.63479587538685789</v>
      </c>
      <c r="D25" s="109">
        <f>IF(SER_hh_tes_in!D25=0,"",SER_hh_tes_in!D25/SER_hh_fec_in!D25)</f>
        <v>0.63937625507612283</v>
      </c>
      <c r="E25" s="109">
        <f>IF(SER_hh_tes_in!E25=0,"",SER_hh_tes_in!E25/SER_hh_fec_in!E25)</f>
        <v>0.64587794382785768</v>
      </c>
      <c r="F25" s="109">
        <f>IF(SER_hh_tes_in!F25=0,"",SER_hh_tes_in!F25/SER_hh_fec_in!F25)</f>
        <v>0.6522693077690116</v>
      </c>
      <c r="G25" s="109">
        <f>IF(SER_hh_tes_in!G25=0,"",SER_hh_tes_in!G25/SER_hh_fec_in!G25)</f>
        <v>0.6584456206533521</v>
      </c>
      <c r="H25" s="109">
        <f>IF(SER_hh_tes_in!H25=0,"",SER_hh_tes_in!H25/SER_hh_fec_in!H25)</f>
        <v>0.6646877805522573</v>
      </c>
      <c r="I25" s="109" t="str">
        <f>IF(SER_hh_tes_in!I25=0,"",SER_hh_tes_in!I25/SER_hh_fec_in!I25)</f>
        <v/>
      </c>
      <c r="J25" s="109">
        <f>IF(SER_hh_tes_in!J25=0,"",SER_hh_tes_in!J25/SER_hh_fec_in!J25)</f>
        <v>0.67668580756569852</v>
      </c>
      <c r="K25" s="109">
        <f>IF(SER_hh_tes_in!K25=0,"",SER_hh_tes_in!K25/SER_hh_fec_in!K25)</f>
        <v>0.67985016445295654</v>
      </c>
      <c r="L25" s="109">
        <f>IF(SER_hh_tes_in!L25=0,"",SER_hh_tes_in!L25/SER_hh_fec_in!L25)</f>
        <v>0.68188922155688614</v>
      </c>
      <c r="M25" s="109">
        <f>IF(SER_hh_tes_in!M25=0,"",SER_hh_tes_in!M25/SER_hh_fec_in!M25)</f>
        <v>0.68340673876837366</v>
      </c>
      <c r="N25" s="109">
        <f>IF(SER_hh_tes_in!N25=0,"",SER_hh_tes_in!N25/SER_hh_fec_in!N25)</f>
        <v>0.68451737062854345</v>
      </c>
      <c r="O25" s="109">
        <f>IF(SER_hh_tes_in!O25=0,"",SER_hh_tes_in!O25/SER_hh_fec_in!O25)</f>
        <v>0.68482587402533068</v>
      </c>
      <c r="P25" s="109">
        <f>IF(SER_hh_tes_in!P25=0,"",SER_hh_tes_in!P25/SER_hh_fec_in!P25)</f>
        <v>0.68522767324090805</v>
      </c>
      <c r="Q25" s="109">
        <f>IF(SER_hh_tes_in!Q25=0,"",SER_hh_tes_in!Q25/SER_hh_fec_in!Q25)</f>
        <v>0.68507481660031888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0.65468702566299375</v>
      </c>
      <c r="D26" s="112">
        <f>IF(SER_hh_tes_in!D26=0,"",SER_hh_tes_in!D26/SER_hh_fec_in!D26)</f>
        <v>0.65974437876382486</v>
      </c>
      <c r="E26" s="112">
        <f>IF(SER_hh_tes_in!E26=0,"",SER_hh_tes_in!E26/SER_hh_fec_in!E26)</f>
        <v>0.66653596766346423</v>
      </c>
      <c r="F26" s="112">
        <f>IF(SER_hh_tes_in!F26=0,"",SER_hh_tes_in!F26/SER_hh_fec_in!F26)</f>
        <v>0.67394238653660854</v>
      </c>
      <c r="G26" s="112">
        <f>IF(SER_hh_tes_in!G26=0,"",SER_hh_tes_in!G26/SER_hh_fec_in!G26)</f>
        <v>0.68085203294403596</v>
      </c>
      <c r="H26" s="112">
        <f>IF(SER_hh_tes_in!H26=0,"",SER_hh_tes_in!H26/SER_hh_fec_in!H26)</f>
        <v>0.68746977763335049</v>
      </c>
      <c r="I26" s="112">
        <f>IF(SER_hh_tes_in!I26=0,"",SER_hh_tes_in!I26/SER_hh_fec_in!I26)</f>
        <v>0.69436159991641178</v>
      </c>
      <c r="J26" s="112">
        <f>IF(SER_hh_tes_in!J26=0,"",SER_hh_tes_in!J26/SER_hh_fec_in!J26)</f>
        <v>0.70012635173257209</v>
      </c>
      <c r="K26" s="112">
        <f>IF(SER_hh_tes_in!K26=0,"",SER_hh_tes_in!K26/SER_hh_fec_in!K26)</f>
        <v>0.70292174563985665</v>
      </c>
      <c r="L26" s="112">
        <f>IF(SER_hh_tes_in!L26=0,"",SER_hh_tes_in!L26/SER_hh_fec_in!L26)</f>
        <v>0.70262611868140701</v>
      </c>
      <c r="M26" s="112">
        <f>IF(SER_hh_tes_in!M26=0,"",SER_hh_tes_in!M26/SER_hh_fec_in!M26)</f>
        <v>0.70528497271369328</v>
      </c>
      <c r="N26" s="112">
        <f>IF(SER_hh_tes_in!N26=0,"",SER_hh_tes_in!N26/SER_hh_fec_in!N26)</f>
        <v>0.70558161581223511</v>
      </c>
      <c r="O26" s="112">
        <f>IF(SER_hh_tes_in!O26=0,"",SER_hh_tes_in!O26/SER_hh_fec_in!O26)</f>
        <v>0.70536522328044471</v>
      </c>
      <c r="P26" s="112">
        <f>IF(SER_hh_tes_in!P26=0,"",SER_hh_tes_in!P26/SER_hh_fec_in!P26)</f>
        <v>0.70581145936837586</v>
      </c>
      <c r="Q26" s="112">
        <f>IF(SER_hh_tes_in!Q26=0,"",SER_hh_tes_in!Q26/SER_hh_fec_in!Q26)</f>
        <v>0.70578798228462591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>
        <f>IF(SER_hh_tes_in!L27=0,"",SER_hh_tes_in!L27/SER_hh_fec_in!L27)</f>
        <v>1</v>
      </c>
      <c r="M27" s="122">
        <f>IF(SER_hh_tes_in!M27=0,"",SER_hh_tes_in!M27/SER_hh_fec_in!M27)</f>
        <v>1.0014575980741993</v>
      </c>
      <c r="N27" s="122">
        <f>IF(SER_hh_tes_in!N27=0,"",SER_hh_tes_in!N27/SER_hh_fec_in!N27)</f>
        <v>1.002124671686583</v>
      </c>
      <c r="O27" s="122">
        <f>IF(SER_hh_tes_in!O27=0,"",SER_hh_tes_in!O27/SER_hh_fec_in!O27)</f>
        <v>1.001922300526237</v>
      </c>
      <c r="P27" s="122">
        <f>IF(SER_hh_tes_in!P27=0,"",SER_hh_tes_in!P27/SER_hh_fec_in!P27)</f>
        <v>1.0021832332542033</v>
      </c>
      <c r="Q27" s="122">
        <f>IF(SER_hh_tes_in!Q27=0,"",SER_hh_tes_in!Q27/SER_hh_fec_in!Q27)</f>
        <v>1.0020067217930928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0.5633022483257506</v>
      </c>
      <c r="D29" s="110">
        <f>IF(SER_hh_tes_in!D29=0,"",SER_hh_tes_in!D29/SER_hh_fec_in!D29)</f>
        <v>0.62113479019160789</v>
      </c>
      <c r="E29" s="110">
        <f>IF(SER_hh_tes_in!E29=0,"",SER_hh_tes_in!E29/SER_hh_fec_in!E29)</f>
        <v>0.61456455111634356</v>
      </c>
      <c r="F29" s="110">
        <f>IF(SER_hh_tes_in!F29=0,"",SER_hh_tes_in!F29/SER_hh_fec_in!F29)</f>
        <v>0.59587174369248508</v>
      </c>
      <c r="G29" s="110">
        <f>IF(SER_hh_tes_in!G29=0,"",SER_hh_tes_in!G29/SER_hh_fec_in!G29)</f>
        <v>0.63704016602143032</v>
      </c>
      <c r="H29" s="110">
        <f>IF(SER_hh_tes_in!H29=0,"",SER_hh_tes_in!H29/SER_hh_fec_in!H29)</f>
        <v>0.60690594926306862</v>
      </c>
      <c r="I29" s="110">
        <f>IF(SER_hh_tes_in!I29=0,"",SER_hh_tes_in!I29/SER_hh_fec_in!I29)</f>
        <v>0.62547430567085982</v>
      </c>
      <c r="J29" s="110">
        <f>IF(SER_hh_tes_in!J29=0,"",SER_hh_tes_in!J29/SER_hh_fec_in!J29)</f>
        <v>0.55986738918628409</v>
      </c>
      <c r="K29" s="110">
        <f>IF(SER_hh_tes_in!K29=0,"",SER_hh_tes_in!K29/SER_hh_fec_in!K29)</f>
        <v>0.66951430430213876</v>
      </c>
      <c r="L29" s="110">
        <f>IF(SER_hh_tes_in!L29=0,"",SER_hh_tes_in!L29/SER_hh_fec_in!L29)</f>
        <v>0.57222216043610785</v>
      </c>
      <c r="M29" s="110">
        <f>IF(SER_hh_tes_in!M29=0,"",SER_hh_tes_in!M29/SER_hh_fec_in!M29)</f>
        <v>0.65497516344888096</v>
      </c>
      <c r="N29" s="110">
        <f>IF(SER_hh_tes_in!N29=0,"",SER_hh_tes_in!N29/SER_hh_fec_in!N29)</f>
        <v>0.5366560423711948</v>
      </c>
      <c r="O29" s="110">
        <f>IF(SER_hh_tes_in!O29=0,"",SER_hh_tes_in!O29/SER_hh_fec_in!O29)</f>
        <v>0.64748826041331076</v>
      </c>
      <c r="P29" s="110">
        <f>IF(SER_hh_tes_in!P29=0,"",SER_hh_tes_in!P29/SER_hh_fec_in!P29)</f>
        <v>0.65956444567541261</v>
      </c>
      <c r="Q29" s="110">
        <f>IF(SER_hh_tes_in!Q29=0,"",SER_hh_tes_in!Q29/SER_hh_fec_in!Q29)</f>
        <v>0.64129878397393969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0.44933878710958569</v>
      </c>
      <c r="D30" s="109" t="str">
        <f>IF(SER_hh_tes_in!D30=0,"",SER_hh_tes_in!D30/SER_hh_fec_in!D30)</f>
        <v/>
      </c>
      <c r="E30" s="109">
        <f>IF(SER_hh_tes_in!E30=0,"",SER_hh_tes_in!E30/SER_hh_fec_in!E30)</f>
        <v>0.45549431983366229</v>
      </c>
      <c r="F30" s="109">
        <f>IF(SER_hh_tes_in!F30=0,"",SER_hh_tes_in!F30/SER_hh_fec_in!F30)</f>
        <v>0.4600439291334168</v>
      </c>
      <c r="G30" s="109" t="str">
        <f>IF(SER_hh_tes_in!G30=0,"",SER_hh_tes_in!G30/SER_hh_fec_in!G30)</f>
        <v/>
      </c>
      <c r="H30" s="109" t="str">
        <f>IF(SER_hh_tes_in!H30=0,"",SER_hh_tes_in!H30/SER_hh_fec_in!H30)</f>
        <v/>
      </c>
      <c r="I30" s="109" t="str">
        <f>IF(SER_hh_tes_in!I30=0,"",SER_hh_tes_in!I30/SER_hh_fec_in!I30)</f>
        <v/>
      </c>
      <c r="J30" s="109" t="str">
        <f>IF(SER_hh_tes_in!J30=0,"",SER_hh_tes_in!J30/SER_hh_fec_in!J30)</f>
        <v/>
      </c>
      <c r="K30" s="109" t="str">
        <f>IF(SER_hh_tes_in!K30=0,"",SER_hh_tes_in!K30/SER_hh_fec_in!K30)</f>
        <v/>
      </c>
      <c r="L30" s="109">
        <f>IF(SER_hh_tes_in!L30=0,"",SER_hh_tes_in!L30/SER_hh_fec_in!L30)</f>
        <v>0.47225033461284949</v>
      </c>
      <c r="M30" s="109">
        <f>IF(SER_hh_tes_in!M30=0,"",SER_hh_tes_in!M30/SER_hh_fec_in!M30)</f>
        <v>0.47211720658111972</v>
      </c>
      <c r="N30" s="109">
        <f>IF(SER_hh_tes_in!N30=0,"",SER_hh_tes_in!N30/SER_hh_fec_in!N30)</f>
        <v>0.47205068972701125</v>
      </c>
      <c r="O30" s="109" t="str">
        <f>IF(SER_hh_tes_in!O30=0,"",SER_hh_tes_in!O30/SER_hh_fec_in!O30)</f>
        <v/>
      </c>
      <c r="P30" s="109" t="str">
        <f>IF(SER_hh_tes_in!P30=0,"",SER_hh_tes_in!P30/SER_hh_fec_in!P30)</f>
        <v/>
      </c>
      <c r="Q30" s="109" t="str">
        <f>IF(SER_hh_tes_in!Q30=0,"",SER_hh_tes_in!Q30/SER_hh_fec_in!Q30)</f>
        <v/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0.47441121015446464</v>
      </c>
      <c r="D31" s="109">
        <f>IF(SER_hh_tes_in!D31=0,"",SER_hh_tes_in!D31/SER_hh_fec_in!D31)</f>
        <v>0.47831962283264107</v>
      </c>
      <c r="E31" s="109">
        <f>IF(SER_hh_tes_in!E31=0,"",SER_hh_tes_in!E31/SER_hh_fec_in!E31)</f>
        <v>0.48314761905851833</v>
      </c>
      <c r="F31" s="109">
        <f>IF(SER_hh_tes_in!F31=0,"",SER_hh_tes_in!F31/SER_hh_fec_in!F31)</f>
        <v>0.48766741520191215</v>
      </c>
      <c r="G31" s="109">
        <f>IF(SER_hh_tes_in!G31=0,"",SER_hh_tes_in!G31/SER_hh_fec_in!G31)</f>
        <v>0.49203797882426148</v>
      </c>
      <c r="H31" s="109">
        <f>IF(SER_hh_tes_in!H31=0,"",SER_hh_tes_in!H31/SER_hh_fec_in!H31)</f>
        <v>0.4963365654355254</v>
      </c>
      <c r="I31" s="109">
        <f>IF(SER_hh_tes_in!I31=0,"",SER_hh_tes_in!I31/SER_hh_fec_in!I31)</f>
        <v>0.50094457721998142</v>
      </c>
      <c r="J31" s="109">
        <f>IF(SER_hh_tes_in!J31=0,"",SER_hh_tes_in!J31/SER_hh_fec_in!J31)</f>
        <v>0.50493449096811149</v>
      </c>
      <c r="K31" s="109">
        <f>IF(SER_hh_tes_in!K31=0,"",SER_hh_tes_in!K31/SER_hh_fec_in!K31)</f>
        <v>0.50704994833474826</v>
      </c>
      <c r="L31" s="109">
        <f>IF(SER_hh_tes_in!L31=0,"",SER_hh_tes_in!L31/SER_hh_fec_in!L31)</f>
        <v>0.50915676287626033</v>
      </c>
      <c r="M31" s="109">
        <f>IF(SER_hh_tes_in!M31=0,"",SER_hh_tes_in!M31/SER_hh_fec_in!M31)</f>
        <v>0.5101277785282351</v>
      </c>
      <c r="N31" s="109">
        <f>IF(SER_hh_tes_in!N31=0,"",SER_hh_tes_in!N31/SER_hh_fec_in!N31)</f>
        <v>0.51052933647228171</v>
      </c>
      <c r="O31" s="109">
        <f>IF(SER_hh_tes_in!O31=0,"",SER_hh_tes_in!O31/SER_hh_fec_in!O31)</f>
        <v>0.5107916856888266</v>
      </c>
      <c r="P31" s="109">
        <f>IF(SER_hh_tes_in!P31=0,"",SER_hh_tes_in!P31/SER_hh_fec_in!P31)</f>
        <v>0.51088825352634215</v>
      </c>
      <c r="Q31" s="109">
        <f>IF(SER_hh_tes_in!Q31=0,"",SER_hh_tes_in!Q31/SER_hh_fec_in!Q31)</f>
        <v>0.51086893312009696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>
        <f>IF(SER_hh_tes_in!J32=0,"",SER_hh_tes_in!J32/SER_hh_fec_in!J32)</f>
        <v>0.35088511432277758</v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>
        <f>IF(SER_hh_tes_in!N32=0,"",SER_hh_tes_in!N32/SER_hh_fec_in!N32)</f>
        <v>0.35522398035073377</v>
      </c>
      <c r="O32" s="109">
        <f>IF(SER_hh_tes_in!O32=0,"",SER_hh_tes_in!O32/SER_hh_fec_in!O32)</f>
        <v>0.35542135733892788</v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0.62869955265095334</v>
      </c>
      <c r="D33" s="108">
        <f>IF(SER_hh_tes_in!D33=0,"",SER_hh_tes_in!D33/SER_hh_fec_in!D33)</f>
        <v>0.63363562137897189</v>
      </c>
      <c r="E33" s="108">
        <f>IF(SER_hh_tes_in!E33=0,"",SER_hh_tes_in!E33/SER_hh_fec_in!E33)</f>
        <v>0.64024476264372032</v>
      </c>
      <c r="F33" s="108">
        <f>IF(SER_hh_tes_in!F33=0,"",SER_hh_tes_in!F33/SER_hh_fec_in!F33)</f>
        <v>0.64681384999053737</v>
      </c>
      <c r="G33" s="108">
        <f>IF(SER_hh_tes_in!G33=0,"",SER_hh_tes_in!G33/SER_hh_fec_in!G33)</f>
        <v>0.65317344839423797</v>
      </c>
      <c r="H33" s="108">
        <f>IF(SER_hh_tes_in!H33=0,"",SER_hh_tes_in!H33/SER_hh_fec_in!H33)</f>
        <v>0.65940963047821743</v>
      </c>
      <c r="I33" s="108">
        <f>IF(SER_hh_tes_in!I33=0,"",SER_hh_tes_in!I33/SER_hh_fec_in!I33)</f>
        <v>0.66589308828190152</v>
      </c>
      <c r="J33" s="108">
        <f>IF(SER_hh_tes_in!J33=0,"",SER_hh_tes_in!J33/SER_hh_fec_in!J33)</f>
        <v>0.67132705612788546</v>
      </c>
      <c r="K33" s="108">
        <f>IF(SER_hh_tes_in!K33=0,"",SER_hh_tes_in!K33/SER_hh_fec_in!K33)</f>
        <v>0.67412673334156958</v>
      </c>
      <c r="L33" s="108">
        <f>IF(SER_hh_tes_in!L33=0,"",SER_hh_tes_in!L33/SER_hh_fec_in!L33)</f>
        <v>0.67675646297862291</v>
      </c>
      <c r="M33" s="108">
        <f>IF(SER_hh_tes_in!M33=0,"",SER_hh_tes_in!M33/SER_hh_fec_in!M33)</f>
        <v>0.67759322213326167</v>
      </c>
      <c r="N33" s="108">
        <f>IF(SER_hh_tes_in!N33=0,"",SER_hh_tes_in!N33/SER_hh_fec_in!N33)</f>
        <v>0.67779184437437168</v>
      </c>
      <c r="O33" s="108">
        <f>IF(SER_hh_tes_in!O33=0,"",SER_hh_tes_in!O33/SER_hh_fec_in!O33)</f>
        <v>0.67810779250321029</v>
      </c>
      <c r="P33" s="108">
        <f>IF(SER_hh_tes_in!P33=0,"",SER_hh_tes_in!P33/SER_hh_fec_in!P33)</f>
        <v>0.67809797194851673</v>
      </c>
      <c r="Q33" s="108">
        <f>IF(SER_hh_tes_in!Q33=0,"",SER_hh_tes_in!Q33/SER_hh_fec_in!Q33)</f>
        <v>0.67806403508779123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65.151633377313516</v>
      </c>
      <c r="D3" s="106">
        <f t="shared" si="0"/>
        <v>6.4344261726223104</v>
      </c>
      <c r="E3" s="106">
        <f t="shared" si="0"/>
        <v>16.192063258300934</v>
      </c>
      <c r="F3" s="106">
        <f t="shared" si="0"/>
        <v>13.992522088133457</v>
      </c>
      <c r="G3" s="106">
        <f t="shared" si="0"/>
        <v>8.1510505598748733</v>
      </c>
      <c r="H3" s="106">
        <f t="shared" si="0"/>
        <v>52.359468727240284</v>
      </c>
      <c r="I3" s="106">
        <f t="shared" si="0"/>
        <v>36.279618059750042</v>
      </c>
      <c r="J3" s="106">
        <f t="shared" si="0"/>
        <v>30.514411027716118</v>
      </c>
      <c r="K3" s="106">
        <f t="shared" si="0"/>
        <v>40.135411797613322</v>
      </c>
      <c r="L3" s="106">
        <f t="shared" si="0"/>
        <v>18.444830687408327</v>
      </c>
      <c r="M3" s="106">
        <f t="shared" si="0"/>
        <v>31.672135311941513</v>
      </c>
      <c r="N3" s="106">
        <f t="shared" si="0"/>
        <v>24.216245915129228</v>
      </c>
      <c r="O3" s="106">
        <f t="shared" si="0"/>
        <v>11.258970185778475</v>
      </c>
      <c r="P3" s="106">
        <f t="shared" si="0"/>
        <v>13.109059622044329</v>
      </c>
      <c r="Q3" s="106">
        <f t="shared" si="0"/>
        <v>67.954768093585557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55.239942706340543</v>
      </c>
      <c r="D4" s="101">
        <f t="shared" si="1"/>
        <v>3.1256151064369853</v>
      </c>
      <c r="E4" s="101">
        <f t="shared" si="1"/>
        <v>10.931511467438348</v>
      </c>
      <c r="F4" s="101">
        <f t="shared" si="1"/>
        <v>6.1009774977564382</v>
      </c>
      <c r="G4" s="101">
        <f t="shared" si="1"/>
        <v>4.4959783733231404</v>
      </c>
      <c r="H4" s="101">
        <f t="shared" si="1"/>
        <v>41.455215507830914</v>
      </c>
      <c r="I4" s="101">
        <f t="shared" si="1"/>
        <v>25.389212376137849</v>
      </c>
      <c r="J4" s="101">
        <f t="shared" si="1"/>
        <v>28.050149866037259</v>
      </c>
      <c r="K4" s="101">
        <f t="shared" si="1"/>
        <v>37.717184388282988</v>
      </c>
      <c r="L4" s="101">
        <f t="shared" si="1"/>
        <v>2.1886448594779666</v>
      </c>
      <c r="M4" s="101">
        <f t="shared" si="1"/>
        <v>24.651760287291907</v>
      </c>
      <c r="N4" s="101">
        <f t="shared" si="1"/>
        <v>10.979264350263799</v>
      </c>
      <c r="O4" s="101">
        <f t="shared" si="1"/>
        <v>6.7708515662390152</v>
      </c>
      <c r="P4" s="101">
        <f t="shared" si="1"/>
        <v>9.1884435272884133</v>
      </c>
      <c r="Q4" s="101">
        <f t="shared" si="1"/>
        <v>58.828445318561727</v>
      </c>
    </row>
    <row r="5" spans="1:17" ht="12" customHeight="1" x14ac:dyDescent="0.25">
      <c r="A5" s="88" t="s">
        <v>38</v>
      </c>
      <c r="B5" s="100"/>
      <c r="C5" s="100">
        <v>0.58214177413669121</v>
      </c>
      <c r="D5" s="100">
        <v>1.721296971076772</v>
      </c>
      <c r="E5" s="100">
        <v>6.310804864070894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2.0958693523861207</v>
      </c>
      <c r="P5" s="100">
        <v>0.18917447914011007</v>
      </c>
      <c r="Q5" s="100">
        <v>6.0122532805417359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53.04887921115251</v>
      </c>
      <c r="D7" s="100">
        <v>0</v>
      </c>
      <c r="E7" s="100">
        <v>0</v>
      </c>
      <c r="F7" s="100">
        <v>0</v>
      </c>
      <c r="G7" s="100">
        <v>0</v>
      </c>
      <c r="H7" s="100">
        <v>34.531236728152209</v>
      </c>
      <c r="I7" s="100">
        <v>1.3973008115988259</v>
      </c>
      <c r="J7" s="100">
        <v>23.188360063275301</v>
      </c>
      <c r="K7" s="100">
        <v>26.061288998938362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52.816192038019992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1.6089217210513398</v>
      </c>
      <c r="D9" s="100">
        <v>1.4043181353602132</v>
      </c>
      <c r="E9" s="100">
        <v>4.620706603367454</v>
      </c>
      <c r="F9" s="100">
        <v>6.1009774977564382</v>
      </c>
      <c r="G9" s="100">
        <v>4.4959783733231404</v>
      </c>
      <c r="H9" s="100">
        <v>6.9239787796787056</v>
      </c>
      <c r="I9" s="100">
        <v>23.991911564539024</v>
      </c>
      <c r="J9" s="100">
        <v>4.8617898027619582</v>
      </c>
      <c r="K9" s="100">
        <v>11.655895389344629</v>
      </c>
      <c r="L9" s="100">
        <v>2.1886448594779666</v>
      </c>
      <c r="M9" s="100">
        <v>24.651760287291907</v>
      </c>
      <c r="N9" s="100">
        <v>10.979264350263799</v>
      </c>
      <c r="O9" s="100">
        <v>4.6749822138528945</v>
      </c>
      <c r="P9" s="100">
        <v>8.9992690481483031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4.5560277390747261</v>
      </c>
      <c r="D19" s="101">
        <f t="shared" si="3"/>
        <v>2.5267752269480339</v>
      </c>
      <c r="E19" s="101">
        <f t="shared" si="3"/>
        <v>2.7425024886890474</v>
      </c>
      <c r="F19" s="101">
        <f t="shared" si="3"/>
        <v>2.4161584253642054</v>
      </c>
      <c r="G19" s="101">
        <f t="shared" si="3"/>
        <v>2.0231823099776083</v>
      </c>
      <c r="H19" s="101">
        <f t="shared" si="3"/>
        <v>5.1189072226419858</v>
      </c>
      <c r="I19" s="101">
        <f t="shared" si="3"/>
        <v>6.1501384937785222</v>
      </c>
      <c r="J19" s="101">
        <f t="shared" si="3"/>
        <v>1.961012192617265</v>
      </c>
      <c r="K19" s="101">
        <f t="shared" si="3"/>
        <v>1.9724338258605414</v>
      </c>
      <c r="L19" s="101">
        <f t="shared" si="3"/>
        <v>2.2001575900484371</v>
      </c>
      <c r="M19" s="101">
        <f t="shared" si="3"/>
        <v>3.2202361596212796</v>
      </c>
      <c r="N19" s="101">
        <f t="shared" si="3"/>
        <v>0.94107685159340848</v>
      </c>
      <c r="O19" s="101">
        <f t="shared" si="3"/>
        <v>1.1145837706494865</v>
      </c>
      <c r="P19" s="101">
        <f t="shared" si="3"/>
        <v>1.4737686948094237</v>
      </c>
      <c r="Q19" s="101">
        <f t="shared" si="3"/>
        <v>3.6218531309810524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3.3641141479358829</v>
      </c>
      <c r="D22" s="100">
        <v>1.4636997737257493</v>
      </c>
      <c r="E22" s="100">
        <v>0</v>
      </c>
      <c r="F22" s="100">
        <v>0</v>
      </c>
      <c r="G22" s="100">
        <v>0</v>
      </c>
      <c r="H22" s="100">
        <v>1.2018173030721764</v>
      </c>
      <c r="I22" s="100">
        <v>1.583920748565055</v>
      </c>
      <c r="J22" s="100">
        <v>1.6954042559406928</v>
      </c>
      <c r="K22" s="100">
        <v>1.7019931133097741</v>
      </c>
      <c r="L22" s="100">
        <v>0.8635321798061798</v>
      </c>
      <c r="M22" s="100">
        <v>2.1000136284725257</v>
      </c>
      <c r="N22" s="100">
        <v>0.27615844372794685</v>
      </c>
      <c r="O22" s="100">
        <v>0</v>
      </c>
      <c r="P22" s="100">
        <v>0.51082194502297629</v>
      </c>
      <c r="Q22" s="100">
        <v>2.7638715227232127</v>
      </c>
    </row>
    <row r="23" spans="1:17" ht="12" customHeight="1" x14ac:dyDescent="0.25">
      <c r="A23" s="88" t="s">
        <v>98</v>
      </c>
      <c r="B23" s="100"/>
      <c r="C23" s="100">
        <v>1.1919135911388434</v>
      </c>
      <c r="D23" s="100">
        <v>1.0630754532222846</v>
      </c>
      <c r="E23" s="100">
        <v>2.7425024886890474</v>
      </c>
      <c r="F23" s="100">
        <v>2.4161584253642054</v>
      </c>
      <c r="G23" s="100">
        <v>2.0231823099776083</v>
      </c>
      <c r="H23" s="100">
        <v>3.9170899195698095</v>
      </c>
      <c r="I23" s="100">
        <v>4.5662177452134669</v>
      </c>
      <c r="J23" s="100">
        <v>0.26560793667657229</v>
      </c>
      <c r="K23" s="100">
        <v>0.27044071255076729</v>
      </c>
      <c r="L23" s="100">
        <v>1.3366254102422572</v>
      </c>
      <c r="M23" s="100">
        <v>1.1202225311487537</v>
      </c>
      <c r="N23" s="100">
        <v>0.66491840786546164</v>
      </c>
      <c r="O23" s="100">
        <v>1.1145837706494865</v>
      </c>
      <c r="P23" s="100">
        <v>0.96294674978644745</v>
      </c>
      <c r="Q23" s="100">
        <v>0.85798160825783987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5.3556629318982445</v>
      </c>
      <c r="D29" s="101">
        <f t="shared" si="4"/>
        <v>0.78203583923729081</v>
      </c>
      <c r="E29" s="101">
        <f t="shared" si="4"/>
        <v>2.5180493021735368</v>
      </c>
      <c r="F29" s="101">
        <f t="shared" si="4"/>
        <v>5.4753861650128126</v>
      </c>
      <c r="G29" s="101">
        <f t="shared" si="4"/>
        <v>1.6318898765741248</v>
      </c>
      <c r="H29" s="101">
        <f t="shared" si="4"/>
        <v>5.7853459967673793</v>
      </c>
      <c r="I29" s="101">
        <f t="shared" si="4"/>
        <v>4.7402671898336752</v>
      </c>
      <c r="J29" s="101">
        <f t="shared" si="4"/>
        <v>0.50324896906159522</v>
      </c>
      <c r="K29" s="101">
        <f t="shared" si="4"/>
        <v>0.44579358346979492</v>
      </c>
      <c r="L29" s="101">
        <f t="shared" si="4"/>
        <v>14.056028237881925</v>
      </c>
      <c r="M29" s="101">
        <f t="shared" si="4"/>
        <v>3.8001388650283281</v>
      </c>
      <c r="N29" s="101">
        <f t="shared" si="4"/>
        <v>12.295904713272019</v>
      </c>
      <c r="O29" s="101">
        <f t="shared" si="4"/>
        <v>3.3735348488899732</v>
      </c>
      <c r="P29" s="101">
        <f t="shared" si="4"/>
        <v>2.4468473999464924</v>
      </c>
      <c r="Q29" s="101">
        <f t="shared" si="4"/>
        <v>5.5044696440427758</v>
      </c>
    </row>
    <row r="30" spans="1:17" s="28" customFormat="1" ht="12" customHeight="1" x14ac:dyDescent="0.25">
      <c r="A30" s="88" t="s">
        <v>66</v>
      </c>
      <c r="B30" s="100"/>
      <c r="C30" s="100">
        <v>4.5377772089141422</v>
      </c>
      <c r="D30" s="100">
        <v>0</v>
      </c>
      <c r="E30" s="100">
        <v>5.578925958968891E-2</v>
      </c>
      <c r="F30" s="100">
        <v>2.4040141518538927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12.800714705723344</v>
      </c>
      <c r="M30" s="100">
        <v>2.9534133802956943</v>
      </c>
      <c r="N30" s="100">
        <v>11.400680014395666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0.81788572298410223</v>
      </c>
      <c r="D31" s="100">
        <v>0.78203583923729081</v>
      </c>
      <c r="E31" s="100">
        <v>2.4622600425838481</v>
      </c>
      <c r="F31" s="100">
        <v>3.0713720131589204</v>
      </c>
      <c r="G31" s="100">
        <v>1.6318898765741248</v>
      </c>
      <c r="H31" s="100">
        <v>5.7853459967673793</v>
      </c>
      <c r="I31" s="100">
        <v>4.7402671898336752</v>
      </c>
      <c r="J31" s="100">
        <v>0.50324896906159522</v>
      </c>
      <c r="K31" s="100">
        <v>0.44579358346979492</v>
      </c>
      <c r="L31" s="100">
        <v>1.2553135321585818</v>
      </c>
      <c r="M31" s="100">
        <v>0.84672548473263376</v>
      </c>
      <c r="N31" s="100">
        <v>0.89522469887635325</v>
      </c>
      <c r="O31" s="100">
        <v>3.3735348488899732</v>
      </c>
      <c r="P31" s="100">
        <v>2.4468473999464924</v>
      </c>
      <c r="Q31" s="100">
        <v>5.5044696440427758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60115.099810544685</v>
      </c>
      <c r="D3" s="106">
        <f>IF(SER_hh_fec_in!D3=0,0,1000000/0.086*SER_hh_fec_in!D3/SER_hh_num_in!D3)</f>
        <v>49550.48445628777</v>
      </c>
      <c r="E3" s="106">
        <f>IF(SER_hh_fec_in!E3=0,0,1000000/0.086*SER_hh_fec_in!E3/SER_hh_num_in!E3)</f>
        <v>49964.309045749862</v>
      </c>
      <c r="F3" s="106">
        <f>IF(SER_hh_fec_in!F3=0,0,1000000/0.086*SER_hh_fec_in!F3/SER_hh_num_in!F3)</f>
        <v>41566.681459209605</v>
      </c>
      <c r="G3" s="106">
        <f>IF(SER_hh_fec_in!G3=0,0,1000000/0.086*SER_hh_fec_in!G3/SER_hh_num_in!G3)</f>
        <v>49636.964982006459</v>
      </c>
      <c r="H3" s="106">
        <f>IF(SER_hh_fec_in!H3=0,0,1000000/0.086*SER_hh_fec_in!H3/SER_hh_num_in!H3)</f>
        <v>59130.914779202256</v>
      </c>
      <c r="I3" s="106">
        <f>IF(SER_hh_fec_in!I3=0,0,1000000/0.086*SER_hh_fec_in!I3/SER_hh_num_in!I3)</f>
        <v>50186.044582422175</v>
      </c>
      <c r="J3" s="106">
        <f>IF(SER_hh_fec_in!J3=0,0,1000000/0.086*SER_hh_fec_in!J3/SER_hh_num_in!J3)</f>
        <v>52164.208257789964</v>
      </c>
      <c r="K3" s="106">
        <f>IF(SER_hh_fec_in!K3=0,0,1000000/0.086*SER_hh_fec_in!K3/SER_hh_num_in!K3)</f>
        <v>46416.044365982103</v>
      </c>
      <c r="L3" s="106">
        <f>IF(SER_hh_fec_in!L3=0,0,1000000/0.086*SER_hh_fec_in!L3/SER_hh_num_in!L3)</f>
        <v>48277.489984064567</v>
      </c>
      <c r="M3" s="106">
        <f>IF(SER_hh_fec_in!M3=0,0,1000000/0.086*SER_hh_fec_in!M3/SER_hh_num_in!M3)</f>
        <v>48024.711011574473</v>
      </c>
      <c r="N3" s="106">
        <f>IF(SER_hh_fec_in!N3=0,0,1000000/0.086*SER_hh_fec_in!N3/SER_hh_num_in!N3)</f>
        <v>61895.024982495837</v>
      </c>
      <c r="O3" s="106">
        <f>IF(SER_hh_fec_in!O3=0,0,1000000/0.086*SER_hh_fec_in!O3/SER_hh_num_in!O3)</f>
        <v>39917.381890809869</v>
      </c>
      <c r="P3" s="106">
        <f>IF(SER_hh_fec_in!P3=0,0,1000000/0.086*SER_hh_fec_in!P3/SER_hh_num_in!P3)</f>
        <v>37630.339621033752</v>
      </c>
      <c r="Q3" s="106">
        <f>IF(SER_hh_fec_in!Q3=0,0,1000000/0.086*SER_hh_fec_in!Q3/SER_hh_num_in!Q3)</f>
        <v>43229.760017719753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38171.927426312854</v>
      </c>
      <c r="D4" s="101">
        <f>IF(SER_hh_fec_in!D4=0,0,1000000/0.086*SER_hh_fec_in!D4/SER_hh_num_in!D4)</f>
        <v>29130.103987264272</v>
      </c>
      <c r="E4" s="101">
        <f>IF(SER_hh_fec_in!E4=0,0,1000000/0.086*SER_hh_fec_in!E4/SER_hh_num_in!E4)</f>
        <v>29679.527837349953</v>
      </c>
      <c r="F4" s="101">
        <f>IF(SER_hh_fec_in!F4=0,0,1000000/0.086*SER_hh_fec_in!F4/SER_hh_num_in!F4)</f>
        <v>19988.447895088437</v>
      </c>
      <c r="G4" s="101">
        <f>IF(SER_hh_fec_in!G4=0,0,1000000/0.086*SER_hh_fec_in!G4/SER_hh_num_in!G4)</f>
        <v>29158.091399570094</v>
      </c>
      <c r="H4" s="101">
        <f>IF(SER_hh_fec_in!H4=0,0,1000000/0.086*SER_hh_fec_in!H4/SER_hh_num_in!H4)</f>
        <v>37311.233834463375</v>
      </c>
      <c r="I4" s="101">
        <f>IF(SER_hh_fec_in!I4=0,0,1000000/0.086*SER_hh_fec_in!I4/SER_hh_num_in!I4)</f>
        <v>27303.062942059329</v>
      </c>
      <c r="J4" s="101">
        <f>IF(SER_hh_fec_in!J4=0,0,1000000/0.086*SER_hh_fec_in!J4/SER_hh_num_in!J4)</f>
        <v>29022.199302596167</v>
      </c>
      <c r="K4" s="101">
        <f>IF(SER_hh_fec_in!K4=0,0,1000000/0.086*SER_hh_fec_in!K4/SER_hh_num_in!K4)</f>
        <v>25668.849320772872</v>
      </c>
      <c r="L4" s="101">
        <f>IF(SER_hh_fec_in!L4=0,0,1000000/0.086*SER_hh_fec_in!L4/SER_hh_num_in!L4)</f>
        <v>27526.461003971817</v>
      </c>
      <c r="M4" s="101">
        <f>IF(SER_hh_fec_in!M4=0,0,1000000/0.086*SER_hh_fec_in!M4/SER_hh_num_in!M4)</f>
        <v>28739.883776468923</v>
      </c>
      <c r="N4" s="101">
        <f>IF(SER_hh_fec_in!N4=0,0,1000000/0.086*SER_hh_fec_in!N4/SER_hh_num_in!N4)</f>
        <v>40110.387311924023</v>
      </c>
      <c r="O4" s="101">
        <f>IF(SER_hh_fec_in!O4=0,0,1000000/0.086*SER_hh_fec_in!O4/SER_hh_num_in!O4)</f>
        <v>20296.206824944911</v>
      </c>
      <c r="P4" s="101">
        <f>IF(SER_hh_fec_in!P4=0,0,1000000/0.086*SER_hh_fec_in!P4/SER_hh_num_in!P4)</f>
        <v>16941.33876666479</v>
      </c>
      <c r="Q4" s="101">
        <f>IF(SER_hh_fec_in!Q4=0,0,1000000/0.086*SER_hh_fec_in!Q4/SER_hh_num_in!Q4)</f>
        <v>22464.709200473302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45817.694305553072</v>
      </c>
      <c r="D5" s="100">
        <f>IF(SER_hh_fec_in!D5=0,0,1000000/0.086*SER_hh_fec_in!D5/SER_hh_num_in!D5)</f>
        <v>41870.614015730032</v>
      </c>
      <c r="E5" s="100">
        <f>IF(SER_hh_fec_in!E5=0,0,1000000/0.086*SER_hh_fec_in!E5/SER_hh_num_in!E5)</f>
        <v>41087.869723203003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41944.527359634078</v>
      </c>
      <c r="P5" s="100">
        <f>IF(SER_hh_fec_in!P5=0,0,1000000/0.086*SER_hh_fec_in!P5/SER_hh_num_in!P5)</f>
        <v>18012.885267168942</v>
      </c>
      <c r="Q5" s="100">
        <f>IF(SER_hh_fec_in!Q5=0,0,1000000/0.086*SER_hh_fec_in!Q5/SER_hh_num_in!Q5)</f>
        <v>32760.040321780241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38963.620545320082</v>
      </c>
      <c r="D7" s="100">
        <f>IF(SER_hh_fec_in!D7=0,0,1000000/0.086*SER_hh_fec_in!D7/SER_hh_num_in!D7)</f>
        <v>0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0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42522.028089174644</v>
      </c>
      <c r="I7" s="100">
        <f>IF(SER_hh_fec_in!I7=0,0,1000000/0.086*SER_hh_fec_in!I7/SER_hh_num_in!I7)</f>
        <v>29083.859112765487</v>
      </c>
      <c r="J7" s="100">
        <f>IF(SER_hh_fec_in!J7=0,0,1000000/0.086*SER_hh_fec_in!J7/SER_hh_num_in!J7)</f>
        <v>31810.198177217131</v>
      </c>
      <c r="K7" s="100">
        <f>IF(SER_hh_fec_in!K7=0,0,1000000/0.086*SER_hh_fec_in!K7/SER_hh_num_in!K7)</f>
        <v>29452.239821333289</v>
      </c>
      <c r="L7" s="100">
        <f>IF(SER_hh_fec_in!L7=0,0,1000000/0.086*SER_hh_fec_in!L7/SER_hh_num_in!L7)</f>
        <v>0</v>
      </c>
      <c r="M7" s="100">
        <f>IF(SER_hh_fec_in!M7=0,0,1000000/0.086*SER_hh_fec_in!M7/SER_hh_num_in!M7)</f>
        <v>0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0</v>
      </c>
      <c r="Q7" s="100">
        <f>IF(SER_hh_fec_in!Q7=0,0,1000000/0.086*SER_hh_fec_in!Q7/SER_hh_num_in!Q7)</f>
        <v>28336.989649733776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35922.460742548908</v>
      </c>
      <c r="D9" s="100">
        <f>IF(SER_hh_fec_in!D9=0,0,1000000/0.086*SER_hh_fec_in!D9/SER_hh_num_in!D9)</f>
        <v>31948.859349854487</v>
      </c>
      <c r="E9" s="100">
        <f>IF(SER_hh_fec_in!E9=0,0,1000000/0.086*SER_hh_fec_in!E9/SER_hh_num_in!E9)</f>
        <v>31524.661244245224</v>
      </c>
      <c r="F9" s="100">
        <f>IF(SER_hh_fec_in!F9=0,0,1000000/0.086*SER_hh_fec_in!F9/SER_hh_num_in!F9)</f>
        <v>22791.796407053669</v>
      </c>
      <c r="G9" s="100">
        <f>IF(SER_hh_fec_in!G9=0,0,1000000/0.086*SER_hh_fec_in!G9/SER_hh_num_in!G9)</f>
        <v>29952.591796419314</v>
      </c>
      <c r="H9" s="100">
        <f>IF(SER_hh_fec_in!H9=0,0,1000000/0.086*SER_hh_fec_in!H9/SER_hh_num_in!H9)</f>
        <v>40104.760433166601</v>
      </c>
      <c r="I9" s="100">
        <f>IF(SER_hh_fec_in!I9=0,0,1000000/0.086*SER_hh_fec_in!I9/SER_hh_num_in!I9)</f>
        <v>28742.138967660794</v>
      </c>
      <c r="J9" s="100">
        <f>IF(SER_hh_fec_in!J9=0,0,1000000/0.086*SER_hh_fec_in!J9/SER_hh_num_in!J9)</f>
        <v>34357.342516796525</v>
      </c>
      <c r="K9" s="100">
        <f>IF(SER_hh_fec_in!K9=0,0,1000000/0.086*SER_hh_fec_in!K9/SER_hh_num_in!K9)</f>
        <v>21451.668188823685</v>
      </c>
      <c r="L9" s="100">
        <f>IF(SER_hh_fec_in!L9=0,0,1000000/0.086*SER_hh_fec_in!L9/SER_hh_num_in!L9)</f>
        <v>29044.703891100522</v>
      </c>
      <c r="M9" s="100">
        <f>IF(SER_hh_fec_in!M9=0,0,1000000/0.086*SER_hh_fec_in!M9/SER_hh_num_in!M9)</f>
        <v>24194.29624194749</v>
      </c>
      <c r="N9" s="100">
        <f>IF(SER_hh_fec_in!N9=0,0,1000000/0.086*SER_hh_fec_in!N9/SER_hh_num_in!N9)</f>
        <v>20474.04745417889</v>
      </c>
      <c r="O9" s="100">
        <f>IF(SER_hh_fec_in!O9=0,0,1000000/0.086*SER_hh_fec_in!O9/SER_hh_num_in!O9)</f>
        <v>18146.165815755259</v>
      </c>
      <c r="P9" s="100">
        <f>IF(SER_hh_fec_in!P9=0,0,1000000/0.086*SER_hh_fec_in!P9/SER_hh_num_in!P9)</f>
        <v>18350.712672409682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0</v>
      </c>
      <c r="D10" s="100">
        <f>IF(SER_hh_fec_in!D10=0,0,1000000/0.086*SER_hh_fec_in!D10/SER_hh_num_in!D10)</f>
        <v>40451.897962877993</v>
      </c>
      <c r="E10" s="100">
        <f>IF(SER_hh_fec_in!E10=0,0,1000000/0.086*SER_hh_fec_in!E10/SER_hh_num_in!E10)</f>
        <v>41243.472128764239</v>
      </c>
      <c r="F10" s="100">
        <f>IF(SER_hh_fec_in!F10=0,0,1000000/0.086*SER_hh_fec_in!F10/SER_hh_num_in!F10)</f>
        <v>28806.52298795255</v>
      </c>
      <c r="G10" s="100">
        <f>IF(SER_hh_fec_in!G10=0,0,1000000/0.086*SER_hh_fec_in!G10/SER_hh_num_in!G10)</f>
        <v>39585.775336580424</v>
      </c>
      <c r="H10" s="100">
        <f>IF(SER_hh_fec_in!H10=0,0,1000000/0.086*SER_hh_fec_in!H10/SER_hh_num_in!H10)</f>
        <v>47457.717359076851</v>
      </c>
      <c r="I10" s="100">
        <f>IF(SER_hh_fec_in!I10=0,0,1000000/0.086*SER_hh_fec_in!I10/SER_hh_num_in!I10)</f>
        <v>36349.141369151082</v>
      </c>
      <c r="J10" s="100">
        <f>IF(SER_hh_fec_in!J10=0,0,1000000/0.086*SER_hh_fec_in!J10/SER_hh_num_in!J10)</f>
        <v>38267.875278155931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44635.983256829852</v>
      </c>
      <c r="N10" s="100">
        <f>IF(SER_hh_fec_in!N10=0,0,1000000/0.086*SER_hh_fec_in!N10/SER_hh_num_in!N10)</f>
        <v>142514.49181671147</v>
      </c>
      <c r="O10" s="100">
        <f>IF(SER_hh_fec_in!O10=0,0,1000000/0.086*SER_hh_fec_in!O10/SER_hh_num_in!O10)</f>
        <v>73406.784003637789</v>
      </c>
      <c r="P10" s="100">
        <f>IF(SER_hh_fec_in!P10=0,0,1000000/0.086*SER_hh_fec_in!P10/SER_hh_num_in!P10)</f>
        <v>10327.927458645514</v>
      </c>
      <c r="Q10" s="100">
        <f>IF(SER_hh_fec_in!Q10=0,0,1000000/0.086*SER_hh_fec_in!Q10/SER_hh_num_in!Q10)</f>
        <v>33123.584139667291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29633.239240097148</v>
      </c>
      <c r="H11" s="100">
        <f>IF(SER_hh_fec_in!H11=0,0,1000000/0.086*SER_hh_fec_in!H11/SER_hh_num_in!H11)</f>
        <v>28954.959148049755</v>
      </c>
      <c r="I11" s="100">
        <f>IF(SER_hh_fec_in!I11=0,0,1000000/0.086*SER_hh_fec_in!I11/SER_hh_num_in!I11)</f>
        <v>27466.616667935064</v>
      </c>
      <c r="J11" s="100">
        <f>IF(SER_hh_fec_in!J11=0,0,1000000/0.086*SER_hh_fec_in!J11/SER_hh_num_in!J11)</f>
        <v>27065.024266719229</v>
      </c>
      <c r="K11" s="100">
        <f>IF(SER_hh_fec_in!K11=0,0,1000000/0.086*SER_hh_fec_in!K11/SER_hh_num_in!K11)</f>
        <v>26714.131472695783</v>
      </c>
      <c r="L11" s="100">
        <f>IF(SER_hh_fec_in!L11=0,0,1000000/0.086*SER_hh_fec_in!L11/SER_hh_num_in!L11)</f>
        <v>26277.713641975122</v>
      </c>
      <c r="M11" s="100">
        <f>IF(SER_hh_fec_in!M11=0,0,1000000/0.086*SER_hh_fec_in!M11/SER_hh_num_in!M11)</f>
        <v>26036.956689975421</v>
      </c>
      <c r="N11" s="100">
        <f>IF(SER_hh_fec_in!N11=0,0,1000000/0.086*SER_hh_fec_in!N11/SER_hh_num_in!N11)</f>
        <v>26225.682516005505</v>
      </c>
      <c r="O11" s="100">
        <f>IF(SER_hh_fec_in!O11=0,0,1000000/0.086*SER_hh_fec_in!O11/SER_hh_num_in!O11)</f>
        <v>24706.976681664171</v>
      </c>
      <c r="P11" s="100">
        <f>IF(SER_hh_fec_in!P11=0,0,1000000/0.086*SER_hh_fec_in!P11/SER_hh_num_in!P11)</f>
        <v>23579.107319187482</v>
      </c>
      <c r="Q11" s="100">
        <f>IF(SER_hh_fec_in!Q11=0,0,1000000/0.086*SER_hh_fec_in!Q11/SER_hh_num_in!Q11)</f>
        <v>23152.034292914774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31727.276563086882</v>
      </c>
      <c r="D12" s="100">
        <f>IF(SER_hh_fec_in!D12=0,0,1000000/0.086*SER_hh_fec_in!D12/SER_hh_num_in!D12)</f>
        <v>27813.904529037973</v>
      </c>
      <c r="E12" s="100">
        <f>IF(SER_hh_fec_in!E12=0,0,1000000/0.086*SER_hh_fec_in!E12/SER_hh_num_in!E12)</f>
        <v>27112.897091909479</v>
      </c>
      <c r="F12" s="100">
        <f>IF(SER_hh_fec_in!F12=0,0,1000000/0.086*SER_hh_fec_in!F12/SER_hh_num_in!F12)</f>
        <v>19357.25442014667</v>
      </c>
      <c r="G12" s="100">
        <f>IF(SER_hh_fec_in!G12=0,0,1000000/0.086*SER_hh_fec_in!G12/SER_hh_num_in!G12)</f>
        <v>26204.024955637393</v>
      </c>
      <c r="H12" s="100">
        <f>IF(SER_hh_fec_in!H12=0,0,1000000/0.086*SER_hh_fec_in!H12/SER_hh_num_in!H12)</f>
        <v>0</v>
      </c>
      <c r="I12" s="100">
        <f>IF(SER_hh_fec_in!I12=0,0,1000000/0.086*SER_hh_fec_in!I12/SER_hh_num_in!I12)</f>
        <v>0</v>
      </c>
      <c r="J12" s="100">
        <f>IF(SER_hh_fec_in!J12=0,0,1000000/0.086*SER_hh_fec_in!J12/SER_hh_num_in!J12)</f>
        <v>0</v>
      </c>
      <c r="K12" s="100">
        <f>IF(SER_hh_fec_in!K12=0,0,1000000/0.086*SER_hh_fec_in!K12/SER_hh_num_in!K12)</f>
        <v>24890.632641145916</v>
      </c>
      <c r="L12" s="100">
        <f>IF(SER_hh_fec_in!L12=0,0,1000000/0.086*SER_hh_fec_in!L12/SER_hh_num_in!L12)</f>
        <v>26015.578317437768</v>
      </c>
      <c r="M12" s="100">
        <f>IF(SER_hh_fec_in!M12=0,0,1000000/0.086*SER_hh_fec_in!M12/SER_hh_num_in!M12)</f>
        <v>35276.206486525611</v>
      </c>
      <c r="N12" s="100">
        <f>IF(SER_hh_fec_in!N12=0,0,1000000/0.086*SER_hh_fec_in!N12/SER_hh_num_in!N12)</f>
        <v>23917.914161480323</v>
      </c>
      <c r="O12" s="100">
        <f>IF(SER_hh_fec_in!O12=0,0,1000000/0.086*SER_hh_fec_in!O12/SER_hh_num_in!O12)</f>
        <v>20778.411999128097</v>
      </c>
      <c r="P12" s="100">
        <f>IF(SER_hh_fec_in!P12=0,0,1000000/0.086*SER_hh_fec_in!P12/SER_hh_num_in!P12)</f>
        <v>19331.71778294777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20376.797550092346</v>
      </c>
      <c r="D13" s="100">
        <f>IF(SER_hh_fec_in!D13=0,0,1000000/0.086*SER_hh_fec_in!D13/SER_hh_num_in!D13)</f>
        <v>18332.015526877705</v>
      </c>
      <c r="E13" s="100">
        <f>IF(SER_hh_fec_in!E13=0,0,1000000/0.086*SER_hh_fec_in!E13/SER_hh_num_in!E13)</f>
        <v>17980.446031124517</v>
      </c>
      <c r="F13" s="100">
        <f>IF(SER_hh_fec_in!F13=0,0,1000000/0.086*SER_hh_fec_in!F13/SER_hh_num_in!F13)</f>
        <v>12807.487448591086</v>
      </c>
      <c r="G13" s="100">
        <f>IF(SER_hh_fec_in!G13=0,0,1000000/0.086*SER_hh_fec_in!G13/SER_hh_num_in!G13)</f>
        <v>17413.944750497718</v>
      </c>
      <c r="H13" s="100">
        <f>IF(SER_hh_fec_in!H13=0,0,1000000/0.086*SER_hh_fec_in!H13/SER_hh_num_in!H13)</f>
        <v>20835.68772308583</v>
      </c>
      <c r="I13" s="100">
        <f>IF(SER_hh_fec_in!I13=0,0,1000000/0.086*SER_hh_fec_in!I13/SER_hh_num_in!I13)</f>
        <v>15957.725395710098</v>
      </c>
      <c r="J13" s="100">
        <f>IF(SER_hh_fec_in!J13=0,0,1000000/0.086*SER_hh_fec_in!J13/SER_hh_num_in!J13)</f>
        <v>16804.485453973411</v>
      </c>
      <c r="K13" s="100">
        <f>IF(SER_hh_fec_in!K13=0,0,1000000/0.086*SER_hh_fec_in!K13/SER_hh_num_in!K13)</f>
        <v>15537.234786683324</v>
      </c>
      <c r="L13" s="100">
        <f>IF(SER_hh_fec_in!L13=0,0,1000000/0.086*SER_hh_fec_in!L13/SER_hh_num_in!L13)</f>
        <v>13402.54128647887</v>
      </c>
      <c r="M13" s="100">
        <f>IF(SER_hh_fec_in!M13=0,0,1000000/0.086*SER_hh_fec_in!M13/SER_hh_num_in!M13)</f>
        <v>12071.623181041108</v>
      </c>
      <c r="N13" s="100">
        <f>IF(SER_hh_fec_in!N13=0,0,1000000/0.086*SER_hh_fec_in!N13/SER_hh_num_in!N13)</f>
        <v>9363.8587773509444</v>
      </c>
      <c r="O13" s="100">
        <f>IF(SER_hh_fec_in!O13=0,0,1000000/0.086*SER_hh_fec_in!O13/SER_hh_num_in!O13)</f>
        <v>6990.6676975292148</v>
      </c>
      <c r="P13" s="100">
        <f>IF(SER_hh_fec_in!P13=0,0,1000000/0.086*SER_hh_fec_in!P13/SER_hh_num_in!P13)</f>
        <v>5701.6193102163397</v>
      </c>
      <c r="Q13" s="100">
        <f>IF(SER_hh_fec_in!Q13=0,0,1000000/0.086*SER_hh_fec_in!Q13/SER_hh_num_in!Q13)</f>
        <v>6873.960303599174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0</v>
      </c>
      <c r="D14" s="22">
        <f>IF(SER_hh_fec_in!D14=0,0,1000000/0.086*SER_hh_fec_in!D14/SER_hh_num_in!D14)</f>
        <v>28999.277913262671</v>
      </c>
      <c r="E14" s="22">
        <f>IF(SER_hh_fec_in!E14=0,0,1000000/0.086*SER_hh_fec_in!E14/SER_hh_num_in!E14)</f>
        <v>28483.507868324814</v>
      </c>
      <c r="F14" s="22">
        <f>IF(SER_hh_fec_in!F14=0,0,1000000/0.086*SER_hh_fec_in!F14/SER_hh_num_in!F14)</f>
        <v>0</v>
      </c>
      <c r="G14" s="22">
        <f>IF(SER_hh_fec_in!G14=0,0,1000000/0.086*SER_hh_fec_in!G14/SER_hh_num_in!G14)</f>
        <v>0</v>
      </c>
      <c r="H14" s="22">
        <f>IF(SER_hh_fec_in!H14=0,0,1000000/0.086*SER_hh_fec_in!H14/SER_hh_num_in!H14)</f>
        <v>33531.382251648123</v>
      </c>
      <c r="I14" s="22">
        <f>IF(SER_hh_fec_in!I14=0,0,1000000/0.086*SER_hh_fec_in!I14/SER_hh_num_in!I14)</f>
        <v>25683.48921344215</v>
      </c>
      <c r="J14" s="22">
        <f>IF(SER_hh_fec_in!J14=0,0,1000000/0.086*SER_hh_fec_in!J14/SER_hh_num_in!J14)</f>
        <v>26957.078058158684</v>
      </c>
      <c r="K14" s="22">
        <f>IF(SER_hh_fec_in!K14=0,0,1000000/0.086*SER_hh_fec_in!K14/SER_hh_num_in!K14)</f>
        <v>24840.961356378117</v>
      </c>
      <c r="L14" s="22">
        <f>IF(SER_hh_fec_in!L14=0,0,1000000/0.086*SER_hh_fec_in!L14/SER_hh_num_in!L14)</f>
        <v>29110.20631469207</v>
      </c>
      <c r="M14" s="22">
        <f>IF(SER_hh_fec_in!M14=0,0,1000000/0.086*SER_hh_fec_in!M14/SER_hh_num_in!M14)</f>
        <v>30769.123425966336</v>
      </c>
      <c r="N14" s="22">
        <f>IF(SER_hh_fec_in!N14=0,0,1000000/0.086*SER_hh_fec_in!N14/SER_hh_num_in!N14)</f>
        <v>26822.956057365165</v>
      </c>
      <c r="O14" s="22">
        <f>IF(SER_hh_fec_in!O14=0,0,1000000/0.086*SER_hh_fec_in!O14/SER_hh_num_in!O14)</f>
        <v>22423.627238519504</v>
      </c>
      <c r="P14" s="22">
        <f>IF(SER_hh_fec_in!P14=0,0,1000000/0.086*SER_hh_fec_in!P14/SER_hh_num_in!P14)</f>
        <v>19485.022325328464</v>
      </c>
      <c r="Q14" s="22">
        <f>IF(SER_hh_fec_in!Q14=0,0,1000000/0.086*SER_hh_fec_in!Q14/SER_hh_num_in!Q14)</f>
        <v>24049.327136343702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367.72583532529217</v>
      </c>
      <c r="D15" s="104">
        <f>IF(SER_hh_fec_in!D15=0,0,1000000/0.086*SER_hh_fec_in!D15/SER_hh_num_in!D15)</f>
        <v>146.06503303773195</v>
      </c>
      <c r="E15" s="104">
        <f>IF(SER_hh_fec_in!E15=0,0,1000000/0.086*SER_hh_fec_in!E15/SER_hh_num_in!E15)</f>
        <v>156.80868714832442</v>
      </c>
      <c r="F15" s="104">
        <f>IF(SER_hh_fec_in!F15=0,0,1000000/0.086*SER_hh_fec_in!F15/SER_hh_num_in!F15)</f>
        <v>99.031492607793766</v>
      </c>
      <c r="G15" s="104">
        <f>IF(SER_hh_fec_in!G15=0,0,1000000/0.086*SER_hh_fec_in!G15/SER_hh_num_in!G15)</f>
        <v>134.22495977351815</v>
      </c>
      <c r="H15" s="104">
        <f>IF(SER_hh_fec_in!H15=0,0,1000000/0.086*SER_hh_fec_in!H15/SER_hh_num_in!H15)</f>
        <v>467.29665212197648</v>
      </c>
      <c r="I15" s="104">
        <f>IF(SER_hh_fec_in!I15=0,0,1000000/0.086*SER_hh_fec_in!I15/SER_hh_num_in!I15)</f>
        <v>319.41859720469984</v>
      </c>
      <c r="J15" s="104">
        <f>IF(SER_hh_fec_in!J15=0,0,1000000/0.086*SER_hh_fec_in!J15/SER_hh_num_in!J15)</f>
        <v>365.02243449791564</v>
      </c>
      <c r="K15" s="104">
        <f>IF(SER_hh_fec_in!K15=0,0,1000000/0.086*SER_hh_fec_in!K15/SER_hh_num_in!K15)</f>
        <v>258.31973175246623</v>
      </c>
      <c r="L15" s="104">
        <f>IF(SER_hh_fec_in!L15=0,0,1000000/0.086*SER_hh_fec_in!L15/SER_hh_num_in!L15)</f>
        <v>180.0615196163952</v>
      </c>
      <c r="M15" s="104">
        <f>IF(SER_hh_fec_in!M15=0,0,1000000/0.086*SER_hh_fec_in!M15/SER_hh_num_in!M15)</f>
        <v>240.99799494936633</v>
      </c>
      <c r="N15" s="104">
        <f>IF(SER_hh_fec_in!N15=0,0,1000000/0.086*SER_hh_fec_in!N15/SER_hh_num_in!N15)</f>
        <v>374.91147958149804</v>
      </c>
      <c r="O15" s="104">
        <f>IF(SER_hh_fec_in!O15=0,0,1000000/0.086*SER_hh_fec_in!O15/SER_hh_num_in!O15)</f>
        <v>154.09752559893033</v>
      </c>
      <c r="P15" s="104">
        <f>IF(SER_hh_fec_in!P15=0,0,1000000/0.086*SER_hh_fec_in!P15/SER_hh_num_in!P15)</f>
        <v>145.63470144799658</v>
      </c>
      <c r="Q15" s="104">
        <f>IF(SER_hh_fec_in!Q15=0,0,1000000/0.086*SER_hh_fec_in!Q15/SER_hh_num_in!Q15)</f>
        <v>328.3281272433544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5950.3138335925096</v>
      </c>
      <c r="D16" s="101">
        <f>IF(SER_hh_fec_in!D16=0,0,1000000/0.086*SER_hh_fec_in!D16/SER_hh_num_in!D16)</f>
        <v>5908.0061792358802</v>
      </c>
      <c r="E16" s="101">
        <f>IF(SER_hh_fec_in!E16=0,0,1000000/0.086*SER_hh_fec_in!E16/SER_hh_num_in!E16)</f>
        <v>5882.362187524177</v>
      </c>
      <c r="F16" s="101">
        <f>IF(SER_hh_fec_in!F16=0,0,1000000/0.086*SER_hh_fec_in!F16/SER_hh_num_in!F16)</f>
        <v>5861.5352540571075</v>
      </c>
      <c r="G16" s="101">
        <f>IF(SER_hh_fec_in!G16=0,0,1000000/0.086*SER_hh_fec_in!G16/SER_hh_num_in!G16)</f>
        <v>5841.6942177226038</v>
      </c>
      <c r="H16" s="101">
        <f>IF(SER_hh_fec_in!H16=0,0,1000000/0.086*SER_hh_fec_in!H16/SER_hh_num_in!H16)</f>
        <v>5844.8656542260514</v>
      </c>
      <c r="I16" s="101">
        <f>IF(SER_hh_fec_in!I16=0,0,1000000/0.086*SER_hh_fec_in!I16/SER_hh_num_in!I16)</f>
        <v>5853.1670774983177</v>
      </c>
      <c r="J16" s="101">
        <f>IF(SER_hh_fec_in!J16=0,0,1000000/0.086*SER_hh_fec_in!J16/SER_hh_num_in!J16)</f>
        <v>5857.0336637305809</v>
      </c>
      <c r="K16" s="101">
        <f>IF(SER_hh_fec_in!K16=0,0,1000000/0.086*SER_hh_fec_in!K16/SER_hh_num_in!K16)</f>
        <v>5841.3606082789775</v>
      </c>
      <c r="L16" s="101">
        <f>IF(SER_hh_fec_in!L16=0,0,1000000/0.086*SER_hh_fec_in!L16/SER_hh_num_in!L16)</f>
        <v>5860.6817365548195</v>
      </c>
      <c r="M16" s="101">
        <f>IF(SER_hh_fec_in!M16=0,0,1000000/0.086*SER_hh_fec_in!M16/SER_hh_num_in!M16)</f>
        <v>5870.20825030778</v>
      </c>
      <c r="N16" s="101">
        <f>IF(SER_hh_fec_in!N16=0,0,1000000/0.086*SER_hh_fec_in!N16/SER_hh_num_in!N16)</f>
        <v>5952.8451991715183</v>
      </c>
      <c r="O16" s="101">
        <f>IF(SER_hh_fec_in!O16=0,0,1000000/0.086*SER_hh_fec_in!O16/SER_hh_num_in!O16)</f>
        <v>5961.2687924309785</v>
      </c>
      <c r="P16" s="101">
        <f>IF(SER_hh_fec_in!P16=0,0,1000000/0.086*SER_hh_fec_in!P16/SER_hh_num_in!P16)</f>
        <v>5967.5124528238539</v>
      </c>
      <c r="Q16" s="101">
        <f>IF(SER_hh_fec_in!Q16=0,0,1000000/0.086*SER_hh_fec_in!Q16/SER_hh_num_in!Q16)</f>
        <v>6147.0772283768574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5950.3138335925096</v>
      </c>
      <c r="D18" s="103">
        <f>IF(SER_hh_fec_in!D18=0,0,1000000/0.086*SER_hh_fec_in!D18/SER_hh_num_in!D18)</f>
        <v>5908.0061792358802</v>
      </c>
      <c r="E18" s="103">
        <f>IF(SER_hh_fec_in!E18=0,0,1000000/0.086*SER_hh_fec_in!E18/SER_hh_num_in!E18)</f>
        <v>5882.362187524177</v>
      </c>
      <c r="F18" s="103">
        <f>IF(SER_hh_fec_in!F18=0,0,1000000/0.086*SER_hh_fec_in!F18/SER_hh_num_in!F18)</f>
        <v>5861.5352540571075</v>
      </c>
      <c r="G18" s="103">
        <f>IF(SER_hh_fec_in!G18=0,0,1000000/0.086*SER_hh_fec_in!G18/SER_hh_num_in!G18)</f>
        <v>5841.6942177226038</v>
      </c>
      <c r="H18" s="103">
        <f>IF(SER_hh_fec_in!H18=0,0,1000000/0.086*SER_hh_fec_in!H18/SER_hh_num_in!H18)</f>
        <v>5844.8656542260514</v>
      </c>
      <c r="I18" s="103">
        <f>IF(SER_hh_fec_in!I18=0,0,1000000/0.086*SER_hh_fec_in!I18/SER_hh_num_in!I18)</f>
        <v>5853.1670774983177</v>
      </c>
      <c r="J18" s="103">
        <f>IF(SER_hh_fec_in!J18=0,0,1000000/0.086*SER_hh_fec_in!J18/SER_hh_num_in!J18)</f>
        <v>5857.0336637305809</v>
      </c>
      <c r="K18" s="103">
        <f>IF(SER_hh_fec_in!K18=0,0,1000000/0.086*SER_hh_fec_in!K18/SER_hh_num_in!K18)</f>
        <v>5841.3606082789775</v>
      </c>
      <c r="L18" s="103">
        <f>IF(SER_hh_fec_in!L18=0,0,1000000/0.086*SER_hh_fec_in!L18/SER_hh_num_in!L18)</f>
        <v>5860.6817365548195</v>
      </c>
      <c r="M18" s="103">
        <f>IF(SER_hh_fec_in!M18=0,0,1000000/0.086*SER_hh_fec_in!M18/SER_hh_num_in!M18)</f>
        <v>5870.20825030778</v>
      </c>
      <c r="N18" s="103">
        <f>IF(SER_hh_fec_in!N18=0,0,1000000/0.086*SER_hh_fec_in!N18/SER_hh_num_in!N18)</f>
        <v>5952.8451991715183</v>
      </c>
      <c r="O18" s="103">
        <f>IF(SER_hh_fec_in!O18=0,0,1000000/0.086*SER_hh_fec_in!O18/SER_hh_num_in!O18)</f>
        <v>5961.2687924309785</v>
      </c>
      <c r="P18" s="103">
        <f>IF(SER_hh_fec_in!P18=0,0,1000000/0.086*SER_hh_fec_in!P18/SER_hh_num_in!P18)</f>
        <v>5967.5124528238539</v>
      </c>
      <c r="Q18" s="103">
        <f>IF(SER_hh_fec_in!Q18=0,0,1000000/0.086*SER_hh_fec_in!Q18/SER_hh_num_in!Q18)</f>
        <v>6147.0772283768574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9353.490216959317</v>
      </c>
      <c r="D19" s="101">
        <f>IF(SER_hh_fec_in!D19=0,0,1000000/0.086*SER_hh_fec_in!D19/SER_hh_num_in!D19)</f>
        <v>8671.751079625592</v>
      </c>
      <c r="E19" s="101">
        <f>IF(SER_hh_fec_in!E19=0,0,1000000/0.086*SER_hh_fec_in!E19/SER_hh_num_in!E19)</f>
        <v>8421.8518508865018</v>
      </c>
      <c r="F19" s="101">
        <f>IF(SER_hh_fec_in!F19=0,0,1000000/0.086*SER_hh_fec_in!F19/SER_hh_num_in!F19)</f>
        <v>8122.3089430812697</v>
      </c>
      <c r="G19" s="101">
        <f>IF(SER_hh_fec_in!G19=0,0,1000000/0.086*SER_hh_fec_in!G19/SER_hh_num_in!G19)</f>
        <v>8452.3703342539575</v>
      </c>
      <c r="H19" s="101">
        <f>IF(SER_hh_fec_in!H19=0,0,1000000/0.086*SER_hh_fec_in!H19/SER_hh_num_in!H19)</f>
        <v>8996.8907558342053</v>
      </c>
      <c r="I19" s="101">
        <f>IF(SER_hh_fec_in!I19=0,0,1000000/0.086*SER_hh_fec_in!I19/SER_hh_num_in!I19)</f>
        <v>9225.0398747686249</v>
      </c>
      <c r="J19" s="101">
        <f>IF(SER_hh_fec_in!J19=0,0,1000000/0.086*SER_hh_fec_in!J19/SER_hh_num_in!J19)</f>
        <v>8885.9625547147152</v>
      </c>
      <c r="K19" s="101">
        <f>IF(SER_hh_fec_in!K19=0,0,1000000/0.086*SER_hh_fec_in!K19/SER_hh_num_in!K19)</f>
        <v>8747.3600672174944</v>
      </c>
      <c r="L19" s="101">
        <f>IF(SER_hh_fec_in!L19=0,0,1000000/0.086*SER_hh_fec_in!L19/SER_hh_num_in!L19)</f>
        <v>7898.3653313870245</v>
      </c>
      <c r="M19" s="101">
        <f>IF(SER_hh_fec_in!M19=0,0,1000000/0.086*SER_hh_fec_in!M19/SER_hh_num_in!M19)</f>
        <v>8623.1572390764795</v>
      </c>
      <c r="N19" s="101">
        <f>IF(SER_hh_fec_in!N19=0,0,1000000/0.086*SER_hh_fec_in!N19/SER_hh_num_in!N19)</f>
        <v>8577.4505204100897</v>
      </c>
      <c r="O19" s="101">
        <f>IF(SER_hh_fec_in!O19=0,0,1000000/0.086*SER_hh_fec_in!O19/SER_hh_num_in!O19)</f>
        <v>8442.7176663704286</v>
      </c>
      <c r="P19" s="101">
        <f>IF(SER_hh_fec_in!P19=0,0,1000000/0.086*SER_hh_fec_in!P19/SER_hh_num_in!P19)</f>
        <v>9587.5587089082856</v>
      </c>
      <c r="Q19" s="101">
        <f>IF(SER_hh_fec_in!Q19=0,0,1000000/0.086*SER_hh_fec_in!Q19/SER_hh_num_in!Q19)</f>
        <v>9367.5422221316367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11391.540802565087</v>
      </c>
      <c r="D22" s="100">
        <f>IF(SER_hh_fec_in!D22=0,0,1000000/0.086*SER_hh_fec_in!D22/SER_hh_num_in!D22)</f>
        <v>10724.693272607368</v>
      </c>
      <c r="E22" s="100">
        <f>IF(SER_hh_fec_in!E22=0,0,1000000/0.086*SER_hh_fec_in!E22/SER_hh_num_in!E22)</f>
        <v>0</v>
      </c>
      <c r="F22" s="100">
        <f>IF(SER_hh_fec_in!F22=0,0,1000000/0.086*SER_hh_fec_in!F22/SER_hh_num_in!F22)</f>
        <v>0</v>
      </c>
      <c r="G22" s="100">
        <f>IF(SER_hh_fec_in!G22=0,0,1000000/0.086*SER_hh_fec_in!G22/SER_hh_num_in!G22)</f>
        <v>0</v>
      </c>
      <c r="H22" s="100">
        <f>IF(SER_hh_fec_in!H22=0,0,1000000/0.086*SER_hh_fec_in!H22/SER_hh_num_in!H22)</f>
        <v>10872.640408356781</v>
      </c>
      <c r="I22" s="100">
        <f>IF(SER_hh_fec_in!I22=0,0,1000000/0.086*SER_hh_fec_in!I22/SER_hh_num_in!I22)</f>
        <v>11127.662652706107</v>
      </c>
      <c r="J22" s="100">
        <f>IF(SER_hh_fec_in!J22=0,0,1000000/0.086*SER_hh_fec_in!J22/SER_hh_num_in!J22)</f>
        <v>11351.294782588333</v>
      </c>
      <c r="K22" s="100">
        <f>IF(SER_hh_fec_in!K22=0,0,1000000/0.086*SER_hh_fec_in!K22/SER_hh_num_in!K22)</f>
        <v>11278.016227785185</v>
      </c>
      <c r="L22" s="100">
        <f>IF(SER_hh_fec_in!L22=0,0,1000000/0.086*SER_hh_fec_in!L22/SER_hh_num_in!L22)</f>
        <v>6819.4652685115734</v>
      </c>
      <c r="M22" s="100">
        <f>IF(SER_hh_fec_in!M22=0,0,1000000/0.086*SER_hh_fec_in!M22/SER_hh_num_in!M22)</f>
        <v>9809.1248717011167</v>
      </c>
      <c r="N22" s="100">
        <f>IF(SER_hh_fec_in!N22=0,0,1000000/0.086*SER_hh_fec_in!N22/SER_hh_num_in!N22)</f>
        <v>9237.9613051974593</v>
      </c>
      <c r="O22" s="100">
        <f>IF(SER_hh_fec_in!O22=0,0,1000000/0.086*SER_hh_fec_in!O22/SER_hh_num_in!O22)</f>
        <v>0</v>
      </c>
      <c r="P22" s="100">
        <f>IF(SER_hh_fec_in!P22=0,0,1000000/0.086*SER_hh_fec_in!P22/SER_hh_num_in!P22)</f>
        <v>12550.130622339584</v>
      </c>
      <c r="Q22" s="100">
        <f>IF(SER_hh_fec_in!Q22=0,0,1000000/0.086*SER_hh_fec_in!Q22/SER_hh_num_in!Q22)</f>
        <v>11750.573888703326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10809.681907076982</v>
      </c>
      <c r="D23" s="100">
        <f>IF(SER_hh_fec_in!D23=0,0,1000000/0.086*SER_hh_fec_in!D23/SER_hh_num_in!D23)</f>
        <v>10343.071379518107</v>
      </c>
      <c r="E23" s="100">
        <f>IF(SER_hh_fec_in!E23=0,0,1000000/0.086*SER_hh_fec_in!E23/SER_hh_num_in!E23)</f>
        <v>10262.027786992205</v>
      </c>
      <c r="F23" s="100">
        <f>IF(SER_hh_fec_in!F23=0,0,1000000/0.086*SER_hh_fec_in!F23/SER_hh_num_in!F23)</f>
        <v>10094.119183384704</v>
      </c>
      <c r="G23" s="100">
        <f>IF(SER_hh_fec_in!G23=0,0,1000000/0.086*SER_hh_fec_in!G23/SER_hh_num_in!G23)</f>
        <v>10555.283434847111</v>
      </c>
      <c r="H23" s="100">
        <f>IF(SER_hh_fec_in!H23=0,0,1000000/0.086*SER_hh_fec_in!H23/SER_hh_num_in!H23)</f>
        <v>10843.196850661878</v>
      </c>
      <c r="I23" s="100">
        <f>IF(SER_hh_fec_in!I23=0,0,1000000/0.086*SER_hh_fec_in!I23/SER_hh_num_in!I23)</f>
        <v>11020.924185529162</v>
      </c>
      <c r="J23" s="100">
        <f>IF(SER_hh_fec_in!J23=0,0,1000000/0.086*SER_hh_fec_in!J23/SER_hh_num_in!J23)</f>
        <v>11112.976815024367</v>
      </c>
      <c r="K23" s="100">
        <f>IF(SER_hh_fec_in!K23=0,0,1000000/0.086*SER_hh_fec_in!K23/SER_hh_num_in!K23)</f>
        <v>10640.750439336796</v>
      </c>
      <c r="L23" s="100">
        <f>IF(SER_hh_fec_in!L23=0,0,1000000/0.086*SER_hh_fec_in!L23/SER_hh_num_in!L23)</f>
        <v>6418.0540046239385</v>
      </c>
      <c r="M23" s="100">
        <f>IF(SER_hh_fec_in!M23=0,0,1000000/0.086*SER_hh_fec_in!M23/SER_hh_num_in!M23)</f>
        <v>6565.5639986153883</v>
      </c>
      <c r="N23" s="100">
        <f>IF(SER_hh_fec_in!N23=0,0,1000000/0.086*SER_hh_fec_in!N23/SER_hh_num_in!N23)</f>
        <v>6608.0996099199619</v>
      </c>
      <c r="O23" s="100">
        <f>IF(SER_hh_fec_in!O23=0,0,1000000/0.086*SER_hh_fec_in!O23/SER_hh_num_in!O23)</f>
        <v>6720.013052848818</v>
      </c>
      <c r="P23" s="100">
        <f>IF(SER_hh_fec_in!P23=0,0,1000000/0.086*SER_hh_fec_in!P23/SER_hh_num_in!P23)</f>
        <v>11429.280914840479</v>
      </c>
      <c r="Q23" s="100">
        <f>IF(SER_hh_fec_in!Q23=0,0,1000000/0.086*SER_hh_fec_in!Q23/SER_hh_num_in!Q23)</f>
        <v>6791.7225876928433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8841.6572710446962</v>
      </c>
      <c r="D25" s="100">
        <f>IF(SER_hh_fec_in!D25=0,0,1000000/0.086*SER_hh_fec_in!D25/SER_hh_num_in!D25)</f>
        <v>8314.989772610792</v>
      </c>
      <c r="E25" s="100">
        <f>IF(SER_hh_fec_in!E25=0,0,1000000/0.086*SER_hh_fec_in!E25/SER_hh_num_in!E25)</f>
        <v>8123.6636936335099</v>
      </c>
      <c r="F25" s="100">
        <f>IF(SER_hh_fec_in!F25=0,0,1000000/0.086*SER_hh_fec_in!F25/SER_hh_num_in!F25)</f>
        <v>7893.027567918396</v>
      </c>
      <c r="G25" s="100">
        <f>IF(SER_hh_fec_in!G25=0,0,1000000/0.086*SER_hh_fec_in!G25/SER_hh_num_in!G25)</f>
        <v>8199.7538868247739</v>
      </c>
      <c r="H25" s="100">
        <f>IF(SER_hh_fec_in!H25=0,0,1000000/0.086*SER_hh_fec_in!H25/SER_hh_num_in!H25)</f>
        <v>8355.7944395875911</v>
      </c>
      <c r="I25" s="100">
        <f>IF(SER_hh_fec_in!I25=0,0,1000000/0.086*SER_hh_fec_in!I25/SER_hh_num_in!I25)</f>
        <v>0</v>
      </c>
      <c r="J25" s="100">
        <f>IF(SER_hh_fec_in!J25=0,0,1000000/0.086*SER_hh_fec_in!J25/SER_hh_num_in!J25)</f>
        <v>8424.9456853126776</v>
      </c>
      <c r="K25" s="100">
        <f>IF(SER_hh_fec_in!K25=0,0,1000000/0.086*SER_hh_fec_in!K25/SER_hh_num_in!K25)</f>
        <v>8234.9446066469936</v>
      </c>
      <c r="L25" s="100">
        <f>IF(SER_hh_fec_in!L25=0,0,1000000/0.086*SER_hh_fec_in!L25/SER_hh_num_in!L25)</f>
        <v>4937.4470709314155</v>
      </c>
      <c r="M25" s="100">
        <f>IF(SER_hh_fec_in!M25=0,0,1000000/0.086*SER_hh_fec_in!M25/SER_hh_num_in!M25)</f>
        <v>5086.9591362049305</v>
      </c>
      <c r="N25" s="100">
        <f>IF(SER_hh_fec_in!N25=0,0,1000000/0.086*SER_hh_fec_in!N25/SER_hh_num_in!N25)</f>
        <v>6661.8142707010775</v>
      </c>
      <c r="O25" s="100">
        <f>IF(SER_hh_fec_in!O25=0,0,1000000/0.086*SER_hh_fec_in!O25/SER_hh_num_in!O25)</f>
        <v>6704.7852187510543</v>
      </c>
      <c r="P25" s="100">
        <f>IF(SER_hh_fec_in!P25=0,0,1000000/0.086*SER_hh_fec_in!P25/SER_hh_num_in!P25)</f>
        <v>9309.3172734951477</v>
      </c>
      <c r="Q25" s="100">
        <f>IF(SER_hh_fec_in!Q25=0,0,1000000/0.086*SER_hh_fec_in!Q25/SER_hh_num_in!Q25)</f>
        <v>7003.333449239557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8637.8736903406698</v>
      </c>
      <c r="D26" s="22">
        <f>IF(SER_hh_fec_in!D26=0,0,1000000/0.086*SER_hh_fec_in!D26/SER_hh_num_in!D26)</f>
        <v>8134.3417415488393</v>
      </c>
      <c r="E26" s="22">
        <f>IF(SER_hh_fec_in!E26=0,0,1000000/0.086*SER_hh_fec_in!E26/SER_hh_num_in!E26)</f>
        <v>7903.4655883072865</v>
      </c>
      <c r="F26" s="22">
        <f>IF(SER_hh_fec_in!F26=0,0,1000000/0.086*SER_hh_fec_in!F26/SER_hh_num_in!F26)</f>
        <v>7777.3782429371968</v>
      </c>
      <c r="G26" s="22">
        <f>IF(SER_hh_fec_in!G26=0,0,1000000/0.086*SER_hh_fec_in!G26/SER_hh_num_in!G26)</f>
        <v>8186.0636841239129</v>
      </c>
      <c r="H26" s="22">
        <f>IF(SER_hh_fec_in!H26=0,0,1000000/0.086*SER_hh_fec_in!H26/SER_hh_num_in!H26)</f>
        <v>8402.5099454245119</v>
      </c>
      <c r="I26" s="22">
        <f>IF(SER_hh_fec_in!I26=0,0,1000000/0.086*SER_hh_fec_in!I26/SER_hh_num_in!I26)</f>
        <v>8570.7880407573521</v>
      </c>
      <c r="J26" s="22">
        <f>IF(SER_hh_fec_in!J26=0,0,1000000/0.086*SER_hh_fec_in!J26/SER_hh_num_in!J26)</f>
        <v>8678.8996645551706</v>
      </c>
      <c r="K26" s="22">
        <f>IF(SER_hh_fec_in!K26=0,0,1000000/0.086*SER_hh_fec_in!K26/SER_hh_num_in!K26)</f>
        <v>8588.4642431712437</v>
      </c>
      <c r="L26" s="22">
        <f>IF(SER_hh_fec_in!L26=0,0,1000000/0.086*SER_hh_fec_in!L26/SER_hh_num_in!L26)</f>
        <v>5153.7276524814242</v>
      </c>
      <c r="M26" s="22">
        <f>IF(SER_hh_fec_in!M26=0,0,1000000/0.086*SER_hh_fec_in!M26/SER_hh_num_in!M26)</f>
        <v>7231.4351712706466</v>
      </c>
      <c r="N26" s="22">
        <f>IF(SER_hh_fec_in!N26=0,0,1000000/0.086*SER_hh_fec_in!N26/SER_hh_num_in!N26)</f>
        <v>7024.389309604313</v>
      </c>
      <c r="O26" s="22">
        <f>IF(SER_hh_fec_in!O26=0,0,1000000/0.086*SER_hh_fec_in!O26/SER_hh_num_in!O26)</f>
        <v>5532.092065312836</v>
      </c>
      <c r="P26" s="22">
        <f>IF(SER_hh_fec_in!P26=0,0,1000000/0.086*SER_hh_fec_in!P26/SER_hh_num_in!P26)</f>
        <v>9355.2110705346167</v>
      </c>
      <c r="Q26" s="22">
        <f>IF(SER_hh_fec_in!Q26=0,0,1000000/0.086*SER_hh_fec_in!Q26/SER_hh_num_in!Q26)</f>
        <v>7926.5322433184774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2592.4883670433123</v>
      </c>
      <c r="M27" s="116">
        <f>IF(SER_hh_fec_in!M27=0,0,1000000/0.086*SER_hh_fec_in!M27/SER_hh_num_in!M19)</f>
        <v>1550.5559383323159</v>
      </c>
      <c r="N27" s="116">
        <f>IF(SER_hh_fec_in!N27=0,0,1000000/0.086*SER_hh_fec_in!N27/SER_hh_num_in!N19)</f>
        <v>1622.3895490945308</v>
      </c>
      <c r="O27" s="116">
        <f>IF(SER_hh_fec_in!O27=0,0,1000000/0.086*SER_hh_fec_in!O27/SER_hh_num_in!O19)</f>
        <v>2358.5466781855575</v>
      </c>
      <c r="P27" s="116">
        <f>IF(SER_hh_fec_in!P27=0,0,1000000/0.086*SER_hh_fec_in!P27/SER_hh_num_in!P19)</f>
        <v>118.45843661266399</v>
      </c>
      <c r="Q27" s="116">
        <f>IF(SER_hh_fec_in!Q27=0,0,1000000/0.086*SER_hh_fec_in!Q27/SER_hh_num_in!Q19)</f>
        <v>1404.3235798013418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2592.4883670433123</v>
      </c>
      <c r="M28" s="117">
        <f>IF(SER_hh_fec_in!M27=0,0,1000000/0.086*SER_hh_fec_in!M27/SER_hh_num_in!M27)</f>
        <v>2647.8447298387532</v>
      </c>
      <c r="N28" s="117">
        <f>IF(SER_hh_fec_in!N27=0,0,1000000/0.086*SER_hh_fec_in!N27/SER_hh_num_in!N27)</f>
        <v>2682.5519022169069</v>
      </c>
      <c r="O28" s="117">
        <f>IF(SER_hh_fec_in!O27=0,0,1000000/0.086*SER_hh_fec_in!O27/SER_hh_num_in!O27)</f>
        <v>2734.4654941627064</v>
      </c>
      <c r="P28" s="117">
        <f>IF(SER_hh_fec_in!P27=0,0,1000000/0.086*SER_hh_fec_in!P27/SER_hh_num_in!P27)</f>
        <v>2814.7813818195705</v>
      </c>
      <c r="Q28" s="117">
        <f>IF(SER_hh_fec_in!Q27=0,0,1000000/0.086*SER_hh_fec_in!Q27/SER_hh_num_in!Q27)</f>
        <v>2834.0713523602599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10262.194085744681</v>
      </c>
      <c r="D29" s="101">
        <f>IF(SER_hh_fec_in!D29=0,0,1000000/0.086*SER_hh_fec_in!D29/SER_hh_num_in!D29)</f>
        <v>9159.017325523484</v>
      </c>
      <c r="E29" s="101">
        <f>IF(SER_hh_fec_in!E29=0,0,1000000/0.086*SER_hh_fec_in!E29/SER_hh_num_in!E29)</f>
        <v>9336.8161839557779</v>
      </c>
      <c r="F29" s="101">
        <f>IF(SER_hh_fec_in!F29=0,0,1000000/0.086*SER_hh_fec_in!F29/SER_hh_num_in!F29)</f>
        <v>10097.302088008893</v>
      </c>
      <c r="G29" s="101">
        <f>IF(SER_hh_fec_in!G29=0,0,1000000/0.086*SER_hh_fec_in!G29/SER_hh_num_in!G29)</f>
        <v>9479.6388042329363</v>
      </c>
      <c r="H29" s="101">
        <f>IF(SER_hh_fec_in!H29=0,0,1000000/0.086*SER_hh_fec_in!H29/SER_hh_num_in!H29)</f>
        <v>10006.757489348738</v>
      </c>
      <c r="I29" s="101">
        <f>IF(SER_hh_fec_in!I29=0,0,1000000/0.086*SER_hh_fec_in!I29/SER_hh_num_in!I29)</f>
        <v>9833.7000357495344</v>
      </c>
      <c r="J29" s="101">
        <f>IF(SER_hh_fec_in!J29=0,0,1000000/0.086*SER_hh_fec_in!J29/SER_hh_num_in!J29)</f>
        <v>11366.05156764397</v>
      </c>
      <c r="K29" s="101">
        <f>IF(SER_hh_fec_in!K29=0,0,1000000/0.086*SER_hh_fec_in!K29/SER_hh_num_in!K29)</f>
        <v>9772.4537604159959</v>
      </c>
      <c r="L29" s="101">
        <f>IF(SER_hh_fec_in!L29=0,0,1000000/0.086*SER_hh_fec_in!L29/SER_hh_num_in!L29)</f>
        <v>11557.831238599761</v>
      </c>
      <c r="M29" s="101">
        <f>IF(SER_hh_fec_in!M29=0,0,1000000/0.086*SER_hh_fec_in!M29/SER_hh_num_in!M29)</f>
        <v>10264.614061039583</v>
      </c>
      <c r="N29" s="101">
        <f>IF(SER_hh_fec_in!N29=0,0,1000000/0.086*SER_hh_fec_in!N29/SER_hh_num_in!N29)</f>
        <v>12531.854316227433</v>
      </c>
      <c r="O29" s="101">
        <f>IF(SER_hh_fec_in!O29=0,0,1000000/0.086*SER_hh_fec_in!O29/SER_hh_num_in!O29)</f>
        <v>9951.5631802129046</v>
      </c>
      <c r="P29" s="101">
        <f>IF(SER_hh_fec_in!P29=0,0,1000000/0.086*SER_hh_fec_in!P29/SER_hh_num_in!P29)</f>
        <v>9909.1929938906324</v>
      </c>
      <c r="Q29" s="101">
        <f>IF(SER_hh_fec_in!Q29=0,0,1000000/0.086*SER_hh_fec_in!Q29/SER_hh_num_in!Q29)</f>
        <v>9957.8921555536726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13831.383305285703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13816.872441382809</v>
      </c>
      <c r="F30" s="100">
        <f>IF(SER_hh_fec_in!F30=0,0,1000000/0.086*SER_hh_fec_in!F30/SER_hh_num_in!F30)</f>
        <v>13817.614546368812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0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14242.926409418575</v>
      </c>
      <c r="M30" s="100">
        <f>IF(SER_hh_fec_in!M30=0,0,1000000/0.086*SER_hh_fec_in!M30/SER_hh_num_in!M30)</f>
        <v>14327.450891288319</v>
      </c>
      <c r="N30" s="100">
        <f>IF(SER_hh_fec_in!N30=0,0,1000000/0.086*SER_hh_fec_in!N30/SER_hh_num_in!N30)</f>
        <v>14466.285208255009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12111.49537224943</v>
      </c>
      <c r="D31" s="100">
        <f>IF(SER_hh_fec_in!D31=0,0,1000000/0.086*SER_hh_fec_in!D31/SER_hh_num_in!D31)</f>
        <v>12252.522058623135</v>
      </c>
      <c r="E31" s="100">
        <f>IF(SER_hh_fec_in!E31=0,0,1000000/0.086*SER_hh_fec_in!E31/SER_hh_num_in!E31)</f>
        <v>12414.303209874872</v>
      </c>
      <c r="F31" s="100">
        <f>IF(SER_hh_fec_in!F31=0,0,1000000/0.086*SER_hh_fec_in!F31/SER_hh_num_in!F31)</f>
        <v>12404.607824139226</v>
      </c>
      <c r="G31" s="100">
        <f>IF(SER_hh_fec_in!G31=0,0,1000000/0.086*SER_hh_fec_in!G31/SER_hh_num_in!G31)</f>
        <v>12456.630663509253</v>
      </c>
      <c r="H31" s="100">
        <f>IF(SER_hh_fec_in!H31=0,0,1000000/0.086*SER_hh_fec_in!H31/SER_hh_num_in!H31)</f>
        <v>12446.910353731535</v>
      </c>
      <c r="I31" s="100">
        <f>IF(SER_hh_fec_in!I31=0,0,1000000/0.086*SER_hh_fec_in!I31/SER_hh_num_in!I31)</f>
        <v>12486.213361661774</v>
      </c>
      <c r="J31" s="100">
        <f>IF(SER_hh_fec_in!J31=0,0,1000000/0.086*SER_hh_fec_in!J31/SER_hh_num_in!J31)</f>
        <v>12750.639359563427</v>
      </c>
      <c r="K31" s="100">
        <f>IF(SER_hh_fec_in!K31=0,0,1000000/0.086*SER_hh_fec_in!K31/SER_hh_num_in!K31)</f>
        <v>12670.842375075958</v>
      </c>
      <c r="L31" s="100">
        <f>IF(SER_hh_fec_in!L31=0,0,1000000/0.086*SER_hh_fec_in!L31/SER_hh_num_in!L31)</f>
        <v>12653.21456377225</v>
      </c>
      <c r="M31" s="100">
        <f>IF(SER_hh_fec_in!M31=0,0,1000000/0.086*SER_hh_fec_in!M31/SER_hh_num_in!M31)</f>
        <v>12735.080237804839</v>
      </c>
      <c r="N31" s="100">
        <f>IF(SER_hh_fec_in!N31=0,0,1000000/0.086*SER_hh_fec_in!N31/SER_hh_num_in!N31)</f>
        <v>12888.062233505598</v>
      </c>
      <c r="O31" s="100">
        <f>IF(SER_hh_fec_in!O31=0,0,1000000/0.086*SER_hh_fec_in!O31/SER_hh_num_in!O31)</f>
        <v>12697.211926995427</v>
      </c>
      <c r="P31" s="100">
        <f>IF(SER_hh_fec_in!P31=0,0,1000000/0.086*SER_hh_fec_in!P31/SER_hh_num_in!P31)</f>
        <v>12582.93123630272</v>
      </c>
      <c r="Q31" s="100">
        <f>IF(SER_hh_fec_in!Q31=0,0,1000000/0.086*SER_hh_fec_in!Q31/SER_hh_num_in!Q31)</f>
        <v>12502.469658843682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18595.695976964129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18793.514070033161</v>
      </c>
      <c r="O32" s="100">
        <f>IF(SER_hh_fec_in!O32=0,0,1000000/0.086*SER_hh_fec_in!O32/SER_hh_num_in!O32)</f>
        <v>18453.037514202933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8976.7278163138562</v>
      </c>
      <c r="D33" s="18">
        <f>IF(SER_hh_fec_in!D33=0,0,1000000/0.086*SER_hh_fec_in!D33/SER_hh_num_in!D33)</f>
        <v>8960.980756418714</v>
      </c>
      <c r="E33" s="18">
        <f>IF(SER_hh_fec_in!E33=0,0,1000000/0.086*SER_hh_fec_in!E33/SER_hh_num_in!E33)</f>
        <v>8904.6314451452363</v>
      </c>
      <c r="F33" s="18">
        <f>IF(SER_hh_fec_in!F33=0,0,1000000/0.086*SER_hh_fec_in!F33/SER_hh_num_in!F33)</f>
        <v>9231.2094703147377</v>
      </c>
      <c r="G33" s="18">
        <f>IF(SER_hh_fec_in!G33=0,0,1000000/0.086*SER_hh_fec_in!G33/SER_hh_num_in!G33)</f>
        <v>9234.1001773247554</v>
      </c>
      <c r="H33" s="18">
        <f>IF(SER_hh_fec_in!H33=0,0,1000000/0.086*SER_hh_fec_in!H33/SER_hh_num_in!H33)</f>
        <v>9154.5464247979799</v>
      </c>
      <c r="I33" s="18">
        <f>IF(SER_hh_fec_in!I33=0,0,1000000/0.086*SER_hh_fec_in!I33/SER_hh_num_in!I33)</f>
        <v>9199.3975717078738</v>
      </c>
      <c r="J33" s="18">
        <f>IF(SER_hh_fec_in!J33=0,0,1000000/0.086*SER_hh_fec_in!J33/SER_hh_num_in!J33)</f>
        <v>9411.9837726073401</v>
      </c>
      <c r="K33" s="18">
        <f>IF(SER_hh_fec_in!K33=0,0,1000000/0.086*SER_hh_fec_in!K33/SER_hh_num_in!K33)</f>
        <v>9709.3994039419358</v>
      </c>
      <c r="L33" s="18">
        <f>IF(SER_hh_fec_in!L33=0,0,1000000/0.086*SER_hh_fec_in!L33/SER_hh_num_in!L33)</f>
        <v>9683.2324188832972</v>
      </c>
      <c r="M33" s="18">
        <f>IF(SER_hh_fec_in!M33=0,0,1000000/0.086*SER_hh_fec_in!M33/SER_hh_num_in!M33)</f>
        <v>9926.2337164127093</v>
      </c>
      <c r="N33" s="18">
        <f>IF(SER_hh_fec_in!N33=0,0,1000000/0.086*SER_hh_fec_in!N33/SER_hh_num_in!N33)</f>
        <v>9815.7824257439388</v>
      </c>
      <c r="O33" s="18">
        <f>IF(SER_hh_fec_in!O33=0,0,1000000/0.086*SER_hh_fec_in!O33/SER_hh_num_in!O33)</f>
        <v>9491.8669240531126</v>
      </c>
      <c r="P33" s="18">
        <f>IF(SER_hh_fec_in!P33=0,0,1000000/0.086*SER_hh_fec_in!P33/SER_hh_num_in!P33)</f>
        <v>9653.4887202829505</v>
      </c>
      <c r="Q33" s="18">
        <f>IF(SER_hh_fec_in!Q33=0,0,1000000/0.086*SER_hh_fec_in!Q33/SER_hh_num_in!Q33)</f>
        <v>9417.6094227564063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37963.794186712301</v>
      </c>
      <c r="D3" s="106">
        <f>IF(SER_hh_tes_in!D3=0,0,1000000/0.086*SER_hh_tes_in!D3/SER_hh_num_in!D3)</f>
        <v>35593.021495352288</v>
      </c>
      <c r="E3" s="106">
        <f>IF(SER_hh_tes_in!E3=0,0,1000000/0.086*SER_hh_tes_in!E3/SER_hh_num_in!E3)</f>
        <v>35200.0115055153</v>
      </c>
      <c r="F3" s="106">
        <f>IF(SER_hh_tes_in!F3=0,0,1000000/0.086*SER_hh_tes_in!F3/SER_hh_num_in!F3)</f>
        <v>31124.951066494668</v>
      </c>
      <c r="G3" s="106">
        <f>IF(SER_hh_tes_in!G3=0,0,1000000/0.086*SER_hh_tes_in!G3/SER_hh_num_in!G3)</f>
        <v>38182.329373676359</v>
      </c>
      <c r="H3" s="106">
        <f>IF(SER_hh_tes_in!H3=0,0,1000000/0.086*SER_hh_tes_in!H3/SER_hh_num_in!H3)</f>
        <v>41831.231443676668</v>
      </c>
      <c r="I3" s="106">
        <f>IF(SER_hh_tes_in!I3=0,0,1000000/0.086*SER_hh_tes_in!I3/SER_hh_num_in!I3)</f>
        <v>38019.689589764654</v>
      </c>
      <c r="J3" s="106">
        <f>IF(SER_hh_tes_in!J3=0,0,1000000/0.086*SER_hh_tes_in!J3/SER_hh_num_in!J3)</f>
        <v>37662.300158197737</v>
      </c>
      <c r="K3" s="106">
        <f>IF(SER_hh_tes_in!K3=0,0,1000000/0.086*SER_hh_tes_in!K3/SER_hh_num_in!K3)</f>
        <v>33639.502517507091</v>
      </c>
      <c r="L3" s="106">
        <f>IF(SER_hh_tes_in!L3=0,0,1000000/0.086*SER_hh_tes_in!L3/SER_hh_num_in!L3)</f>
        <v>36444.168063775083</v>
      </c>
      <c r="M3" s="106">
        <f>IF(SER_hh_tes_in!M3=0,0,1000000/0.086*SER_hh_tes_in!M3/SER_hh_num_in!M3)</f>
        <v>35072.615207987677</v>
      </c>
      <c r="N3" s="106">
        <f>IF(SER_hh_tes_in!N3=0,0,1000000/0.086*SER_hh_tes_in!N3/SER_hh_num_in!N3)</f>
        <v>40161.69843793194</v>
      </c>
      <c r="O3" s="106">
        <f>IF(SER_hh_tes_in!O3=0,0,1000000/0.086*SER_hh_tes_in!O3/SER_hh_num_in!O3)</f>
        <v>32218.971717332373</v>
      </c>
      <c r="P3" s="106">
        <f>IF(SER_hh_tes_in!P3=0,0,1000000/0.086*SER_hh_tes_in!P3/SER_hh_num_in!P3)</f>
        <v>30054.455170853562</v>
      </c>
      <c r="Q3" s="106">
        <f>IF(SER_hh_tes_in!Q3=0,0,1000000/0.086*SER_hh_tes_in!Q3/SER_hh_num_in!Q3)</f>
        <v>34555.667677349207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22508.059287318592</v>
      </c>
      <c r="D4" s="101">
        <f>IF(SER_hh_tes_in!D4=0,0,1000000/0.086*SER_hh_tes_in!D4/SER_hh_num_in!D4)</f>
        <v>20022.753540090562</v>
      </c>
      <c r="E4" s="101">
        <f>IF(SER_hh_tes_in!E4=0,0,1000000/0.086*SER_hh_tes_in!E4/SER_hh_num_in!E4)</f>
        <v>19703.822148045518</v>
      </c>
      <c r="F4" s="101">
        <f>IF(SER_hh_tes_in!F4=0,0,1000000/0.086*SER_hh_tes_in!F4/SER_hh_num_in!F4)</f>
        <v>13857.389524169981</v>
      </c>
      <c r="G4" s="101">
        <f>IF(SER_hh_tes_in!G4=0,0,1000000/0.086*SER_hh_tes_in!G4/SER_hh_num_in!G4)</f>
        <v>21997.422328821387</v>
      </c>
      <c r="H4" s="101">
        <f>IF(SER_hh_tes_in!H4=0,0,1000000/0.086*SER_hh_tes_in!H4/SER_hh_num_in!H4)</f>
        <v>24882.296025815227</v>
      </c>
      <c r="I4" s="101">
        <f>IF(SER_hh_tes_in!I4=0,0,1000000/0.086*SER_hh_tes_in!I4/SER_hh_num_in!I4)</f>
        <v>18894.034784377549</v>
      </c>
      <c r="J4" s="101">
        <f>IF(SER_hh_tes_in!J4=0,0,1000000/0.086*SER_hh_tes_in!J4/SER_hh_num_in!J4)</f>
        <v>19941.334751143331</v>
      </c>
      <c r="K4" s="101">
        <f>IF(SER_hh_tes_in!K4=0,0,1000000/0.086*SER_hh_tes_in!K4/SER_hh_num_in!K4)</f>
        <v>17058.822715827184</v>
      </c>
      <c r="L4" s="101">
        <f>IF(SER_hh_tes_in!L4=0,0,1000000/0.086*SER_hh_tes_in!L4/SER_hh_num_in!L4)</f>
        <v>21311.177610339801</v>
      </c>
      <c r="M4" s="101">
        <f>IF(SER_hh_tes_in!M4=0,0,1000000/0.086*SER_hh_tes_in!M4/SER_hh_num_in!M4)</f>
        <v>21230.916812975061</v>
      </c>
      <c r="N4" s="101">
        <f>IF(SER_hh_tes_in!N4=0,0,1000000/0.086*SER_hh_tes_in!N4/SER_hh_num_in!N4)</f>
        <v>25753.42117263504</v>
      </c>
      <c r="O4" s="101">
        <f>IF(SER_hh_tes_in!O4=0,0,1000000/0.086*SER_hh_tes_in!O4/SER_hh_num_in!O4)</f>
        <v>16921.502952251925</v>
      </c>
      <c r="P4" s="101">
        <f>IF(SER_hh_tes_in!P4=0,0,1000000/0.086*SER_hh_tes_in!P4/SER_hh_num_in!P4)</f>
        <v>14469.145394773632</v>
      </c>
      <c r="Q4" s="101">
        <f>IF(SER_hh_tes_in!Q4=0,0,1000000/0.086*SER_hh_tes_in!Q4/SER_hh_num_in!Q4)</f>
        <v>18459.544516448696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22797.590903529028</v>
      </c>
      <c r="D5" s="100">
        <f>IF(SER_hh_tes_in!D5=0,0,1000000/0.086*SER_hh_tes_in!D5/SER_hh_num_in!D5)</f>
        <v>20931.584644581693</v>
      </c>
      <c r="E5" s="100">
        <f>IF(SER_hh_tes_in!E5=0,0,1000000/0.086*SER_hh_tes_in!E5/SER_hh_num_in!E5)</f>
        <v>20737.648473507914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22457.260619275876</v>
      </c>
      <c r="P5" s="100">
        <f>IF(SER_hh_tes_in!P5=0,0,1000000/0.086*SER_hh_tes_in!P5/SER_hh_num_in!P5)</f>
        <v>9647.4439033511972</v>
      </c>
      <c r="Q5" s="100">
        <f>IF(SER_hh_tes_in!Q5=0,0,1000000/0.086*SER_hh_tes_in!Q5/SER_hh_num_in!Q5)</f>
        <v>17556.740176155334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22189.663502873573</v>
      </c>
      <c r="D7" s="100">
        <f>IF(SER_hh_tes_in!D7=0,0,1000000/0.086*SER_hh_tes_in!D7/SER_hh_num_in!D7)</f>
        <v>0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0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25437.576321859477</v>
      </c>
      <c r="I7" s="100">
        <f>IF(SER_hh_tes_in!I7=0,0,1000000/0.086*SER_hh_tes_in!I7/SER_hh_num_in!I7)</f>
        <v>17567.856277965966</v>
      </c>
      <c r="J7" s="100">
        <f>IF(SER_hh_tes_in!J7=0,0,1000000/0.086*SER_hh_tes_in!J7/SER_hh_num_in!J7)</f>
        <v>19377.140794680832</v>
      </c>
      <c r="K7" s="100">
        <f>IF(SER_hh_tes_in!K7=0,0,1000000/0.086*SER_hh_tes_in!K7/SER_hh_num_in!K7)</f>
        <v>18023.392445942962</v>
      </c>
      <c r="L7" s="100">
        <f>IF(SER_hh_tes_in!L7=0,0,1000000/0.086*SER_hh_tes_in!L7/SER_hh_num_in!L7)</f>
        <v>0</v>
      </c>
      <c r="M7" s="100">
        <f>IF(SER_hh_tes_in!M7=0,0,1000000/0.086*SER_hh_tes_in!M7/SER_hh_num_in!M7)</f>
        <v>0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0</v>
      </c>
      <c r="Q7" s="100">
        <f>IF(SER_hh_tes_in!Q7=0,0,1000000/0.086*SER_hh_tes_in!Q7/SER_hh_num_in!Q7)</f>
        <v>17693.139096792827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21820.831799107553</v>
      </c>
      <c r="D9" s="100">
        <f>IF(SER_hh_tes_in!D9=0,0,1000000/0.086*SER_hh_tes_in!D9/SER_hh_num_in!D9)</f>
        <v>19597.670346533723</v>
      </c>
      <c r="E9" s="100">
        <f>IF(SER_hh_tes_in!E9=0,0,1000000/0.086*SER_hh_tes_in!E9/SER_hh_num_in!E9)</f>
        <v>19573.140539409298</v>
      </c>
      <c r="F9" s="100">
        <f>IF(SER_hh_tes_in!F9=0,0,1000000/0.086*SER_hh_tes_in!F9/SER_hh_num_in!F9)</f>
        <v>14301.069425451484</v>
      </c>
      <c r="G9" s="100">
        <f>IF(SER_hh_tes_in!G9=0,0,1000000/0.086*SER_hh_tes_in!G9/SER_hh_num_in!G9)</f>
        <v>18974.258666640188</v>
      </c>
      <c r="H9" s="100">
        <f>IF(SER_hh_tes_in!H9=0,0,1000000/0.086*SER_hh_tes_in!H9/SER_hh_num_in!H9)</f>
        <v>25646.148626777001</v>
      </c>
      <c r="I9" s="100">
        <f>IF(SER_hh_tes_in!I9=0,0,1000000/0.086*SER_hh_tes_in!I9/SER_hh_num_in!I9)</f>
        <v>18561.032770017107</v>
      </c>
      <c r="J9" s="100">
        <f>IF(SER_hh_tes_in!J9=0,0,1000000/0.086*SER_hh_tes_in!J9/SER_hh_num_in!J9)</f>
        <v>22369.307394146508</v>
      </c>
      <c r="K9" s="100">
        <f>IF(SER_hh_tes_in!K9=0,0,1000000/0.086*SER_hh_tes_in!K9/SER_hh_num_in!K9)</f>
        <v>14029.155869326072</v>
      </c>
      <c r="L9" s="100">
        <f>IF(SER_hh_tes_in!L9=0,0,1000000/0.086*SER_hh_tes_in!L9/SER_hh_num_in!L9)</f>
        <v>19078.106705536073</v>
      </c>
      <c r="M9" s="100">
        <f>IF(SER_hh_tes_in!M9=0,0,1000000/0.086*SER_hh_tes_in!M9/SER_hh_num_in!M9)</f>
        <v>15964.176583678531</v>
      </c>
      <c r="N9" s="100">
        <f>IF(SER_hh_tes_in!N9=0,0,1000000/0.086*SER_hh_tes_in!N9/SER_hh_num_in!N9)</f>
        <v>13571.101566573565</v>
      </c>
      <c r="O9" s="100">
        <f>IF(SER_hh_tes_in!O9=0,0,1000000/0.086*SER_hh_tes_in!O9/SER_hh_num_in!O9)</f>
        <v>12083.985854040104</v>
      </c>
      <c r="P9" s="100">
        <f>IF(SER_hh_tes_in!P9=0,0,1000000/0.086*SER_hh_tes_in!P9/SER_hh_num_in!P9)</f>
        <v>12278.500951702981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0</v>
      </c>
      <c r="D10" s="100">
        <f>IF(SER_hh_tes_in!D10=0,0,1000000/0.086*SER_hh_tes_in!D10/SER_hh_num_in!D10)</f>
        <v>19178.327865023457</v>
      </c>
      <c r="E10" s="100">
        <f>IF(SER_hh_tes_in!E10=0,0,1000000/0.086*SER_hh_tes_in!E10/SER_hh_num_in!E10)</f>
        <v>19838.771773552533</v>
      </c>
      <c r="F10" s="100">
        <f>IF(SER_hh_tes_in!F10=0,0,1000000/0.086*SER_hh_tes_in!F10/SER_hh_num_in!F10)</f>
        <v>13995.478533729023</v>
      </c>
      <c r="G10" s="100">
        <f>IF(SER_hh_tes_in!G10=0,0,1000000/0.086*SER_hh_tes_in!G10/SER_hh_num_in!G10)</f>
        <v>19420.73394916315</v>
      </c>
      <c r="H10" s="100">
        <f>IF(SER_hh_tes_in!H10=0,0,1000000/0.086*SER_hh_tes_in!H10/SER_hh_num_in!H10)</f>
        <v>23505.630087756952</v>
      </c>
      <c r="I10" s="100">
        <f>IF(SER_hh_tes_in!I10=0,0,1000000/0.086*SER_hh_tes_in!I10/SER_hh_num_in!I10)</f>
        <v>18178.495241262415</v>
      </c>
      <c r="J10" s="100">
        <f>IF(SER_hh_tes_in!J10=0,0,1000000/0.086*SER_hh_tes_in!J10/SER_hh_num_in!J10)</f>
        <v>19293.320880413787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22746.344297464067</v>
      </c>
      <c r="N10" s="100">
        <f>IF(SER_hh_tes_in!N10=0,0,1000000/0.086*SER_hh_tes_in!N10/SER_hh_num_in!N10)</f>
        <v>72848.12406929073</v>
      </c>
      <c r="O10" s="100">
        <f>IF(SER_hh_tes_in!O10=0,0,1000000/0.086*SER_hh_tes_in!O10/SER_hh_num_in!O10)</f>
        <v>37608.465665578849</v>
      </c>
      <c r="P10" s="100">
        <f>IF(SER_hh_tes_in!P10=0,0,1000000/0.086*SER_hh_tes_in!P10/SER_hh_num_in!P10)</f>
        <v>5301.0084743488169</v>
      </c>
      <c r="Q10" s="100">
        <f>IF(SER_hh_tes_in!Q10=0,0,1000000/0.086*SER_hh_tes_in!Q10/SER_hh_num_in!Q10)</f>
        <v>17026.21048022313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23618.384370732772</v>
      </c>
      <c r="H11" s="100">
        <f>IF(SER_hh_tes_in!H11=0,0,1000000/0.086*SER_hh_tes_in!H11/SER_hh_num_in!H11)</f>
        <v>23293.144455734226</v>
      </c>
      <c r="I11" s="100">
        <f>IF(SER_hh_tes_in!I11=0,0,1000000/0.086*SER_hh_tes_in!I11/SER_hh_num_in!I11)</f>
        <v>22310.904433972333</v>
      </c>
      <c r="J11" s="100">
        <f>IF(SER_hh_tes_in!J11=0,0,1000000/0.086*SER_hh_tes_in!J11/SER_hh_num_in!J11)</f>
        <v>22166.350889638175</v>
      </c>
      <c r="K11" s="100">
        <f>IF(SER_hh_tes_in!K11=0,0,1000000/0.086*SER_hh_tes_in!K11/SER_hh_num_in!K11)</f>
        <v>21977.415723621314</v>
      </c>
      <c r="L11" s="100">
        <f>IF(SER_hh_tes_in!L11=0,0,1000000/0.086*SER_hh_tes_in!L11/SER_hh_num_in!L11)</f>
        <v>21714.948267171596</v>
      </c>
      <c r="M11" s="100">
        <f>IF(SER_hh_tes_in!M11=0,0,1000000/0.086*SER_hh_tes_in!M11/SER_hh_num_in!M11)</f>
        <v>21583.482269577817</v>
      </c>
      <c r="N11" s="100">
        <f>IF(SER_hh_tes_in!N11=0,0,1000000/0.086*SER_hh_tes_in!N11/SER_hh_num_in!N11)</f>
        <v>21787.47727199789</v>
      </c>
      <c r="O11" s="100">
        <f>IF(SER_hh_tes_in!O11=0,0,1000000/0.086*SER_hh_tes_in!O11/SER_hh_num_in!O11)</f>
        <v>20559.027492300611</v>
      </c>
      <c r="P11" s="100">
        <f>IF(SER_hh_tes_in!P11=0,0,1000000/0.086*SER_hh_tes_in!P11/SER_hh_num_in!P11)</f>
        <v>19642.765103070469</v>
      </c>
      <c r="Q11" s="100">
        <f>IF(SER_hh_tes_in!Q11=0,0,1000000/0.086*SER_hh_tes_in!Q11/SER_hh_num_in!Q11)</f>
        <v>19301.856570013657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21748.130509626251</v>
      </c>
      <c r="D12" s="100">
        <f>IF(SER_hh_tes_in!D12=0,0,1000000/0.086*SER_hh_tes_in!D12/SER_hh_num_in!D12)</f>
        <v>19207.213655323361</v>
      </c>
      <c r="E12" s="100">
        <f>IF(SER_hh_tes_in!E12=0,0,1000000/0.086*SER_hh_tes_in!E12/SER_hh_num_in!E12)</f>
        <v>18919.904228907661</v>
      </c>
      <c r="F12" s="100">
        <f>IF(SER_hh_tes_in!F12=0,0,1000000/0.086*SER_hh_tes_in!F12/SER_hh_num_in!F12)</f>
        <v>13648.702898007014</v>
      </c>
      <c r="G12" s="100">
        <f>IF(SER_hh_tes_in!G12=0,0,1000000/0.086*SER_hh_tes_in!G12/SER_hh_num_in!G12)</f>
        <v>18652.485707028336</v>
      </c>
      <c r="H12" s="100">
        <f>IF(SER_hh_tes_in!H12=0,0,1000000/0.086*SER_hh_tes_in!H12/SER_hh_num_in!H12)</f>
        <v>0</v>
      </c>
      <c r="I12" s="100">
        <f>IF(SER_hh_tes_in!I12=0,0,1000000/0.086*SER_hh_tes_in!I12/SER_hh_num_in!I12)</f>
        <v>0</v>
      </c>
      <c r="J12" s="100">
        <f>IF(SER_hh_tes_in!J12=0,0,1000000/0.086*SER_hh_tes_in!J12/SER_hh_num_in!J12)</f>
        <v>0</v>
      </c>
      <c r="K12" s="100">
        <f>IF(SER_hh_tes_in!K12=0,0,1000000/0.086*SER_hh_tes_in!K12/SER_hh_num_in!K12)</f>
        <v>18285.687966337715</v>
      </c>
      <c r="L12" s="100">
        <f>IF(SER_hh_tes_in!L12=0,0,1000000/0.086*SER_hh_tes_in!L12/SER_hh_num_in!L12)</f>
        <v>19195.444675872324</v>
      </c>
      <c r="M12" s="100">
        <f>IF(SER_hh_tes_in!M12=0,0,1000000/0.086*SER_hh_tes_in!M12/SER_hh_num_in!M12)</f>
        <v>26119.918720518686</v>
      </c>
      <c r="N12" s="100">
        <f>IF(SER_hh_tes_in!N12=0,0,1000000/0.086*SER_hh_tes_in!N12/SER_hh_num_in!N12)</f>
        <v>17760.583328228215</v>
      </c>
      <c r="O12" s="100">
        <f>IF(SER_hh_tes_in!O12=0,0,1000000/0.086*SER_hh_tes_in!O12/SER_hh_num_in!O12)</f>
        <v>15465.444211348235</v>
      </c>
      <c r="P12" s="100">
        <f>IF(SER_hh_tes_in!P12=0,0,1000000/0.086*SER_hh_tes_in!P12/SER_hh_num_in!P12)</f>
        <v>14416.646676600856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21906.499618979204</v>
      </c>
      <c r="D13" s="100">
        <f>IF(SER_hh_tes_in!D13=0,0,1000000/0.086*SER_hh_tes_in!D13/SER_hh_num_in!D13)</f>
        <v>19713.953694029569</v>
      </c>
      <c r="E13" s="100">
        <f>IF(SER_hh_tes_in!E13=0,0,1000000/0.086*SER_hh_tes_in!E13/SER_hh_num_in!E13)</f>
        <v>19332.859558133743</v>
      </c>
      <c r="F13" s="100">
        <f>IF(SER_hh_tes_in!F13=0,0,1000000/0.086*SER_hh_tes_in!F13/SER_hh_num_in!F13)</f>
        <v>13769.851133084701</v>
      </c>
      <c r="G13" s="100">
        <f>IF(SER_hh_tes_in!G13=0,0,1000000/0.086*SER_hh_tes_in!G13/SER_hh_num_in!G13)</f>
        <v>18721.809572870156</v>
      </c>
      <c r="H13" s="100">
        <f>IF(SER_hh_tes_in!H13=0,0,1000000/0.086*SER_hh_tes_in!H13/SER_hh_num_in!H13)</f>
        <v>22398.315725902885</v>
      </c>
      <c r="I13" s="100">
        <f>IF(SER_hh_tes_in!I13=0,0,1000000/0.086*SER_hh_tes_in!I13/SER_hh_num_in!I13)</f>
        <v>17153.709488505883</v>
      </c>
      <c r="J13" s="100">
        <f>IF(SER_hh_tes_in!J13=0,0,1000000/0.086*SER_hh_tes_in!J13/SER_hh_num_in!J13)</f>
        <v>18063.254486866852</v>
      </c>
      <c r="K13" s="100">
        <f>IF(SER_hh_tes_in!K13=0,0,1000000/0.086*SER_hh_tes_in!K13/SER_hh_num_in!K13)</f>
        <v>16700.799348916553</v>
      </c>
      <c r="L13" s="100">
        <f>IF(SER_hh_tes_in!L13=0,0,1000000/0.086*SER_hh_tes_in!L13/SER_hh_num_in!L13)</f>
        <v>21132.566656435592</v>
      </c>
      <c r="M13" s="100">
        <f>IF(SER_hh_tes_in!M13=0,0,1000000/0.086*SER_hh_tes_in!M13/SER_hh_num_in!M13)</f>
        <v>23956.504108425834</v>
      </c>
      <c r="N13" s="100">
        <f>IF(SER_hh_tes_in!N13=0,0,1000000/0.086*SER_hh_tes_in!N13/SER_hh_num_in!N13)</f>
        <v>21697.749139081261</v>
      </c>
      <c r="O13" s="100">
        <f>IF(SER_hh_tes_in!O13=0,0,1000000/0.086*SER_hh_tes_in!O13/SER_hh_num_in!O13)</f>
        <v>18150.237079164668</v>
      </c>
      <c r="P13" s="100">
        <f>IF(SER_hh_tes_in!P13=0,0,1000000/0.086*SER_hh_tes_in!P13/SER_hh_num_in!P13)</f>
        <v>15772.4204212736</v>
      </c>
      <c r="Q13" s="100">
        <f>IF(SER_hh_tes_in!Q13=0,0,1000000/0.086*SER_hh_tes_in!Q13/SER_hh_num_in!Q13)</f>
        <v>19553.589723882607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0</v>
      </c>
      <c r="D14" s="22">
        <f>IF(SER_hh_tes_in!D14=0,0,1000000/0.086*SER_hh_tes_in!D14/SER_hh_num_in!D14)</f>
        <v>20206.762532113044</v>
      </c>
      <c r="E14" s="22">
        <f>IF(SER_hh_tes_in!E14=0,0,1000000/0.086*SER_hh_tes_in!E14/SER_hh_num_in!E14)</f>
        <v>20042.919790188284</v>
      </c>
      <c r="F14" s="22">
        <f>IF(SER_hh_tes_in!F14=0,0,1000000/0.086*SER_hh_tes_in!F14/SER_hh_num_in!F14)</f>
        <v>0</v>
      </c>
      <c r="G14" s="22">
        <f>IF(SER_hh_tes_in!G14=0,0,1000000/0.086*SER_hh_tes_in!G14/SER_hh_num_in!G14)</f>
        <v>0</v>
      </c>
      <c r="H14" s="22">
        <f>IF(SER_hh_tes_in!H14=0,0,1000000/0.086*SER_hh_tes_in!H14/SER_hh_num_in!H14)</f>
        <v>24215.636172257498</v>
      </c>
      <c r="I14" s="22">
        <f>IF(SER_hh_tes_in!I14=0,0,1000000/0.086*SER_hh_tes_in!I14/SER_hh_num_in!I14)</f>
        <v>18715.763991159845</v>
      </c>
      <c r="J14" s="22">
        <f>IF(SER_hh_tes_in!J14=0,0,1000000/0.086*SER_hh_tes_in!J14/SER_hh_num_in!J14)</f>
        <v>19804.532972656023</v>
      </c>
      <c r="K14" s="22">
        <f>IF(SER_hh_tes_in!K14=0,0,1000000/0.086*SER_hh_tes_in!K14/SER_hh_num_in!K14)</f>
        <v>18331.86503016626</v>
      </c>
      <c r="L14" s="22">
        <f>IF(SER_hh_tes_in!L14=0,0,1000000/0.086*SER_hh_tes_in!L14/SER_hh_num_in!L14)</f>
        <v>21582.997286568159</v>
      </c>
      <c r="M14" s="22">
        <f>IF(SER_hh_tes_in!M14=0,0,1000000/0.086*SER_hh_tes_in!M14/SER_hh_num_in!M14)</f>
        <v>22909.518481514187</v>
      </c>
      <c r="N14" s="22">
        <f>IF(SER_hh_tes_in!N14=0,0,1000000/0.086*SER_hh_tes_in!N14/SER_hh_num_in!N14)</f>
        <v>20048.799587822716</v>
      </c>
      <c r="O14" s="22">
        <f>IF(SER_hh_tes_in!O14=0,0,1000000/0.086*SER_hh_tes_in!O14/SER_hh_num_in!O14)</f>
        <v>16821.921976388112</v>
      </c>
      <c r="P14" s="22">
        <f>IF(SER_hh_tes_in!P14=0,0,1000000/0.086*SER_hh_tes_in!P14/SER_hh_num_in!P14)</f>
        <v>14667.048903387386</v>
      </c>
      <c r="Q14" s="22">
        <f>IF(SER_hh_tes_in!Q14=0,0,1000000/0.086*SER_hh_tes_in!Q14/SER_hh_num_in!Q14)</f>
        <v>18164.231143625133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393.39935116549464</v>
      </c>
      <c r="D15" s="104">
        <f>IF(SER_hh_tes_in!D15=0,0,1000000/0.086*SER_hh_tes_in!D15/SER_hh_num_in!D15)</f>
        <v>154.4440673188675</v>
      </c>
      <c r="E15" s="104">
        <f>IF(SER_hh_tes_in!E15=0,0,1000000/0.086*SER_hh_tes_in!E15/SER_hh_num_in!E15)</f>
        <v>164.23985828587743</v>
      </c>
      <c r="F15" s="104">
        <f>IF(SER_hh_tes_in!F15=0,0,1000000/0.086*SER_hh_tes_in!F15/SER_hh_num_in!F15)</f>
        <v>103.38612806347182</v>
      </c>
      <c r="G15" s="104">
        <f>IF(SER_hh_tes_in!G15=0,0,1000000/0.086*SER_hh_tes_in!G15/SER_hh_num_in!G15)</f>
        <v>136.88481321297715</v>
      </c>
      <c r="H15" s="104">
        <f>IF(SER_hh_tes_in!H15=0,0,1000000/0.086*SER_hh_tes_in!H15/SER_hh_num_in!H15)</f>
        <v>481.65587116108856</v>
      </c>
      <c r="I15" s="104">
        <f>IF(SER_hh_tes_in!I15=0,0,1000000/0.086*SER_hh_tes_in!I15/SER_hh_num_in!I15)</f>
        <v>330.52008091511999</v>
      </c>
      <c r="J15" s="104">
        <f>IF(SER_hh_tes_in!J15=0,0,1000000/0.086*SER_hh_tes_in!J15/SER_hh_num_in!J15)</f>
        <v>378.94659554709062</v>
      </c>
      <c r="K15" s="104">
        <f>IF(SER_hh_tes_in!K15=0,0,1000000/0.086*SER_hh_tes_in!K15/SER_hh_num_in!K15)</f>
        <v>267.952554785046</v>
      </c>
      <c r="L15" s="104">
        <f>IF(SER_hh_tes_in!L15=0,0,1000000/0.086*SER_hh_tes_in!L15/SER_hh_num_in!L15)</f>
        <v>187.75291621039813</v>
      </c>
      <c r="M15" s="104">
        <f>IF(SER_hh_tes_in!M15=0,0,1000000/0.086*SER_hh_tes_in!M15/SER_hh_num_in!M15)</f>
        <v>249.61189864975967</v>
      </c>
      <c r="N15" s="104">
        <f>IF(SER_hh_tes_in!N15=0,0,1000000/0.086*SER_hh_tes_in!N15/SER_hh_num_in!N15)</f>
        <v>384.84199768470108</v>
      </c>
      <c r="O15" s="104">
        <f>IF(SER_hh_tes_in!O15=0,0,1000000/0.086*SER_hh_tes_in!O15/SER_hh_num_in!O15)</f>
        <v>159.95664498082891</v>
      </c>
      <c r="P15" s="104">
        <f>IF(SER_hh_tes_in!P15=0,0,1000000/0.086*SER_hh_tes_in!P15/SER_hh_num_in!P15)</f>
        <v>151.19872580637215</v>
      </c>
      <c r="Q15" s="104">
        <f>IF(SER_hh_tes_in!Q15=0,0,1000000/0.086*SER_hh_tes_in!Q15/SER_hh_num_in!Q15)</f>
        <v>331.15189400611473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10262.586428200284</v>
      </c>
      <c r="D16" s="101">
        <f>IF(SER_hh_tes_in!D16=0,0,1000000/0.086*SER_hh_tes_in!D16/SER_hh_num_in!D16)</f>
        <v>10296.685606018704</v>
      </c>
      <c r="E16" s="101">
        <f>IF(SER_hh_tes_in!E16=0,0,1000000/0.086*SER_hh_tes_in!E16/SER_hh_num_in!E16)</f>
        <v>10367.973288013765</v>
      </c>
      <c r="F16" s="101">
        <f>IF(SER_hh_tes_in!F16=0,0,1000000/0.086*SER_hh_tes_in!F16/SER_hh_num_in!F16)</f>
        <v>10448.141142541906</v>
      </c>
      <c r="G16" s="101">
        <f>IF(SER_hh_tes_in!G16=0,0,1000000/0.086*SER_hh_tes_in!G16/SER_hh_num_in!G16)</f>
        <v>10481.501472905196</v>
      </c>
      <c r="H16" s="101">
        <f>IF(SER_hh_tes_in!H16=0,0,1000000/0.086*SER_hh_tes_in!H16/SER_hh_num_in!H16)</f>
        <v>10556.619310297603</v>
      </c>
      <c r="I16" s="101">
        <f>IF(SER_hh_tes_in!I16=0,0,1000000/0.086*SER_hh_tes_in!I16/SER_hh_num_in!I16)</f>
        <v>10670.0508032007</v>
      </c>
      <c r="J16" s="101">
        <f>IF(SER_hh_tes_in!J16=0,0,1000000/0.086*SER_hh_tes_in!J16/SER_hh_num_in!J16)</f>
        <v>10709.832962778142</v>
      </c>
      <c r="K16" s="101">
        <f>IF(SER_hh_tes_in!K16=0,0,1000000/0.086*SER_hh_tes_in!K16/SER_hh_num_in!K16)</f>
        <v>10678.238767041816</v>
      </c>
      <c r="L16" s="101">
        <f>IF(SER_hh_tes_in!L16=0,0,1000000/0.086*SER_hh_tes_in!L16/SER_hh_num_in!L16)</f>
        <v>10672.891231802761</v>
      </c>
      <c r="M16" s="101">
        <f>IF(SER_hh_tes_in!M16=0,0,1000000/0.086*SER_hh_tes_in!M16/SER_hh_num_in!M16)</f>
        <v>10823.412415642444</v>
      </c>
      <c r="N16" s="101">
        <f>IF(SER_hh_tes_in!N16=0,0,1000000/0.086*SER_hh_tes_in!N16/SER_hh_num_in!N16)</f>
        <v>11027.761312392327</v>
      </c>
      <c r="O16" s="101">
        <f>IF(SER_hh_tes_in!O16=0,0,1000000/0.086*SER_hh_tes_in!O16/SER_hh_num_in!O16)</f>
        <v>11307.708693465165</v>
      </c>
      <c r="P16" s="101">
        <f>IF(SER_hh_tes_in!P16=0,0,1000000/0.086*SER_hh_tes_in!P16/SER_hh_num_in!P16)</f>
        <v>11849.696647938958</v>
      </c>
      <c r="Q16" s="101">
        <f>IF(SER_hh_tes_in!Q16=0,0,1000000/0.086*SER_hh_tes_in!Q16/SER_hh_num_in!Q16)</f>
        <v>12312.983395321628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10262.586428200284</v>
      </c>
      <c r="D18" s="103">
        <f>IF(SER_hh_tes_in!D18=0,0,1000000/0.086*SER_hh_tes_in!D18/SER_hh_num_in!D18)</f>
        <v>10296.685606018704</v>
      </c>
      <c r="E18" s="103">
        <f>IF(SER_hh_tes_in!E18=0,0,1000000/0.086*SER_hh_tes_in!E18/SER_hh_num_in!E18)</f>
        <v>10367.973288013765</v>
      </c>
      <c r="F18" s="103">
        <f>IF(SER_hh_tes_in!F18=0,0,1000000/0.086*SER_hh_tes_in!F18/SER_hh_num_in!F18)</f>
        <v>10448.141142541906</v>
      </c>
      <c r="G18" s="103">
        <f>IF(SER_hh_tes_in!G18=0,0,1000000/0.086*SER_hh_tes_in!G18/SER_hh_num_in!G18)</f>
        <v>10481.501472905196</v>
      </c>
      <c r="H18" s="103">
        <f>IF(SER_hh_tes_in!H18=0,0,1000000/0.086*SER_hh_tes_in!H18/SER_hh_num_in!H18)</f>
        <v>10556.619310297603</v>
      </c>
      <c r="I18" s="103">
        <f>IF(SER_hh_tes_in!I18=0,0,1000000/0.086*SER_hh_tes_in!I18/SER_hh_num_in!I18)</f>
        <v>10670.0508032007</v>
      </c>
      <c r="J18" s="103">
        <f>IF(SER_hh_tes_in!J18=0,0,1000000/0.086*SER_hh_tes_in!J18/SER_hh_num_in!J18)</f>
        <v>10709.832962778142</v>
      </c>
      <c r="K18" s="103">
        <f>IF(SER_hh_tes_in!K18=0,0,1000000/0.086*SER_hh_tes_in!K18/SER_hh_num_in!K18)</f>
        <v>10678.238767041816</v>
      </c>
      <c r="L18" s="103">
        <f>IF(SER_hh_tes_in!L18=0,0,1000000/0.086*SER_hh_tes_in!L18/SER_hh_num_in!L18)</f>
        <v>10672.891231802761</v>
      </c>
      <c r="M18" s="103">
        <f>IF(SER_hh_tes_in!M18=0,0,1000000/0.086*SER_hh_tes_in!M18/SER_hh_num_in!M18)</f>
        <v>10823.412415642444</v>
      </c>
      <c r="N18" s="103">
        <f>IF(SER_hh_tes_in!N18=0,0,1000000/0.086*SER_hh_tes_in!N18/SER_hh_num_in!N18)</f>
        <v>11027.761312392327</v>
      </c>
      <c r="O18" s="103">
        <f>IF(SER_hh_tes_in!O18=0,0,1000000/0.086*SER_hh_tes_in!O18/SER_hh_num_in!O18)</f>
        <v>11307.708693465165</v>
      </c>
      <c r="P18" s="103">
        <f>IF(SER_hh_tes_in!P18=0,0,1000000/0.086*SER_hh_tes_in!P18/SER_hh_num_in!P18)</f>
        <v>11849.696647938958</v>
      </c>
      <c r="Q18" s="103">
        <f>IF(SER_hh_tes_in!Q18=0,0,1000000/0.086*SER_hh_tes_in!Q18/SER_hh_num_in!Q18)</f>
        <v>12312.983395321628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5660.7678492693658</v>
      </c>
      <c r="D19" s="101">
        <f>IF(SER_hh_tes_in!D19=0,0,1000000/0.086*SER_hh_tes_in!D19/SER_hh_num_in!D19)</f>
        <v>5368.0146296405183</v>
      </c>
      <c r="E19" s="101">
        <f>IF(SER_hh_tes_in!E19=0,0,1000000/0.086*SER_hh_tes_in!E19/SER_hh_num_in!E19)</f>
        <v>5305.705545156944</v>
      </c>
      <c r="F19" s="101">
        <f>IF(SER_hh_tes_in!F19=0,0,1000000/0.086*SER_hh_tes_in!F19/SER_hh_num_in!F19)</f>
        <v>5264.1459167350513</v>
      </c>
      <c r="G19" s="101">
        <f>IF(SER_hh_tes_in!G19=0,0,1000000/0.086*SER_hh_tes_in!G19/SER_hh_num_in!G19)</f>
        <v>5576.2666919190597</v>
      </c>
      <c r="H19" s="101">
        <f>IF(SER_hh_tes_in!H19=0,0,1000000/0.086*SER_hh_tes_in!H19/SER_hh_num_in!H19)</f>
        <v>5789.6381564416888</v>
      </c>
      <c r="I19" s="101">
        <f>IF(SER_hh_tes_in!I19=0,0,1000000/0.086*SER_hh_tes_in!I19/SER_hh_num_in!I19)</f>
        <v>6003.5136535515685</v>
      </c>
      <c r="J19" s="101">
        <f>IF(SER_hh_tes_in!J19=0,0,1000000/0.086*SER_hh_tes_in!J19/SER_hh_num_in!J19)</f>
        <v>6073.0064082888539</v>
      </c>
      <c r="K19" s="101">
        <f>IF(SER_hh_tes_in!K19=0,0,1000000/0.086*SER_hh_tes_in!K19/SER_hh_num_in!K19)</f>
        <v>5966.1410528414408</v>
      </c>
      <c r="L19" s="101">
        <f>IF(SER_hh_tes_in!L19=0,0,1000000/0.086*SER_hh_tes_in!L19/SER_hh_num_in!L19)</f>
        <v>6161.3231679028295</v>
      </c>
      <c r="M19" s="101">
        <f>IF(SER_hh_tes_in!M19=0,0,1000000/0.086*SER_hh_tes_in!M19/SER_hh_num_in!M19)</f>
        <v>6386.5446355509475</v>
      </c>
      <c r="N19" s="101">
        <f>IF(SER_hh_tes_in!N19=0,0,1000000/0.086*SER_hh_tes_in!N19/SER_hh_num_in!N19)</f>
        <v>6431.9147371973604</v>
      </c>
      <c r="O19" s="101">
        <f>IF(SER_hh_tes_in!O19=0,0,1000000/0.086*SER_hh_tes_in!O19/SER_hh_num_in!O19)</f>
        <v>6526.6984948382424</v>
      </c>
      <c r="P19" s="101">
        <f>IF(SER_hh_tes_in!P19=0,0,1000000/0.086*SER_hh_tes_in!P19/SER_hh_num_in!P19)</f>
        <v>6682.1078191337656</v>
      </c>
      <c r="Q19" s="101">
        <f>IF(SER_hh_tes_in!Q19=0,0,1000000/0.086*SER_hh_tes_in!Q19/SER_hh_num_in!Q19)</f>
        <v>6826.4965030394524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5676.2438054058757</v>
      </c>
      <c r="D22" s="100">
        <f>IF(SER_hh_tes_in!D22=0,0,1000000/0.086*SER_hh_tes_in!D22/SER_hh_num_in!D22)</f>
        <v>5384.7869552593884</v>
      </c>
      <c r="E22" s="100">
        <f>IF(SER_hh_tes_in!E22=0,0,1000000/0.086*SER_hh_tes_in!E22/SER_hh_num_in!E22)</f>
        <v>0</v>
      </c>
      <c r="F22" s="100">
        <f>IF(SER_hh_tes_in!F22=0,0,1000000/0.086*SER_hh_tes_in!F22/SER_hh_num_in!F22)</f>
        <v>0</v>
      </c>
      <c r="G22" s="100">
        <f>IF(SER_hh_tes_in!G22=0,0,1000000/0.086*SER_hh_tes_in!G22/SER_hh_num_in!G22)</f>
        <v>0</v>
      </c>
      <c r="H22" s="100">
        <f>IF(SER_hh_tes_in!H22=0,0,1000000/0.086*SER_hh_tes_in!H22/SER_hh_num_in!H22)</f>
        <v>5680.5766511639986</v>
      </c>
      <c r="I22" s="100">
        <f>IF(SER_hh_tes_in!I22=0,0,1000000/0.086*SER_hh_tes_in!I22/SER_hh_num_in!I22)</f>
        <v>5873.9533998591096</v>
      </c>
      <c r="J22" s="100">
        <f>IF(SER_hh_tes_in!J22=0,0,1000000/0.086*SER_hh_tes_in!J22/SER_hh_num_in!J22)</f>
        <v>6041.8990178836439</v>
      </c>
      <c r="K22" s="100">
        <f>IF(SER_hh_tes_in!K22=0,0,1000000/0.086*SER_hh_tes_in!K22/SER_hh_num_in!K22)</f>
        <v>6025.4740009690786</v>
      </c>
      <c r="L22" s="100">
        <f>IF(SER_hh_tes_in!L22=0,0,1000000/0.086*SER_hh_tes_in!L22/SER_hh_num_in!L22)</f>
        <v>3645.7327056172408</v>
      </c>
      <c r="M22" s="100">
        <f>IF(SER_hh_tes_in!M22=0,0,1000000/0.086*SER_hh_tes_in!M22/SER_hh_num_in!M22)</f>
        <v>5259.1922272744878</v>
      </c>
      <c r="N22" s="100">
        <f>IF(SER_hh_tes_in!N22=0,0,1000000/0.086*SER_hh_tes_in!N22/SER_hh_num_in!N22)</f>
        <v>4957.44534781313</v>
      </c>
      <c r="O22" s="100">
        <f>IF(SER_hh_tes_in!O22=0,0,1000000/0.086*SER_hh_tes_in!O22/SER_hh_num_in!O22)</f>
        <v>0</v>
      </c>
      <c r="P22" s="100">
        <f>IF(SER_hh_tes_in!P22=0,0,1000000/0.086*SER_hh_tes_in!P22/SER_hh_num_in!P22)</f>
        <v>6737.6617126056362</v>
      </c>
      <c r="Q22" s="100">
        <f>IF(SER_hh_tes_in!Q22=0,0,1000000/0.086*SER_hh_tes_in!Q22/SER_hh_num_in!Q22)</f>
        <v>6309.1559813528784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5777.6075378042187</v>
      </c>
      <c r="D23" s="100">
        <f>IF(SER_hh_tes_in!D23=0,0,1000000/0.086*SER_hh_tes_in!D23/SER_hh_num_in!D23)</f>
        <v>5571.3324707625443</v>
      </c>
      <c r="E23" s="100">
        <f>IF(SER_hh_tes_in!E23=0,0,1000000/0.086*SER_hh_tes_in!E23/SER_hh_num_in!E23)</f>
        <v>5582.054186423411</v>
      </c>
      <c r="F23" s="100">
        <f>IF(SER_hh_tes_in!F23=0,0,1000000/0.086*SER_hh_tes_in!F23/SER_hh_num_in!F23)</f>
        <v>5542.4622431678754</v>
      </c>
      <c r="G23" s="100">
        <f>IF(SER_hh_tes_in!G23=0,0,1000000/0.086*SER_hh_tes_in!G23/SER_hh_num_in!G23)</f>
        <v>5848.095636192963</v>
      </c>
      <c r="H23" s="100">
        <f>IF(SER_hh_tes_in!H23=0,0,1000000/0.086*SER_hh_tes_in!H23/SER_hh_num_in!H23)</f>
        <v>6061.7876729895215</v>
      </c>
      <c r="I23" s="100">
        <f>IF(SER_hh_tes_in!I23=0,0,1000000/0.086*SER_hh_tes_in!I23/SER_hh_num_in!I23)</f>
        <v>6219.3217099027052</v>
      </c>
      <c r="J23" s="100">
        <f>IF(SER_hh_tes_in!J23=0,0,1000000/0.086*SER_hh_tes_in!J23/SER_hh_num_in!J23)</f>
        <v>6321.9710828216002</v>
      </c>
      <c r="K23" s="100">
        <f>IF(SER_hh_tes_in!K23=0,0,1000000/0.086*SER_hh_tes_in!K23/SER_hh_num_in!K23)</f>
        <v>6079.4532571928175</v>
      </c>
      <c r="L23" s="100">
        <f>IF(SER_hh_tes_in!L23=0,0,1000000/0.086*SER_hh_tes_in!L23/SER_hh_num_in!L23)</f>
        <v>3676.2166098559051</v>
      </c>
      <c r="M23" s="100">
        <f>IF(SER_hh_tes_in!M23=0,0,1000000/0.086*SER_hh_tes_in!M23/SER_hh_num_in!M23)</f>
        <v>3769.0787969150751</v>
      </c>
      <c r="N23" s="100">
        <f>IF(SER_hh_tes_in!N23=0,0,1000000/0.086*SER_hh_tes_in!N23/SER_hh_num_in!N23)</f>
        <v>3797.7162864201664</v>
      </c>
      <c r="O23" s="100">
        <f>IF(SER_hh_tes_in!O23=0,0,1000000/0.086*SER_hh_tes_in!O23/SER_hh_num_in!O23)</f>
        <v>3864.1823349263868</v>
      </c>
      <c r="P23" s="100">
        <f>IF(SER_hh_tes_in!P23=0,0,1000000/0.086*SER_hh_tes_in!P23/SER_hh_num_in!P23)</f>
        <v>6575.8519074216319</v>
      </c>
      <c r="Q23" s="100">
        <f>IF(SER_hh_tes_in!Q23=0,0,1000000/0.086*SER_hh_tes_in!Q23/SER_hh_num_in!Q23)</f>
        <v>3907.0452427088749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5612.6475672433935</v>
      </c>
      <c r="D25" s="100">
        <f>IF(SER_hh_tes_in!D25=0,0,1000000/0.086*SER_hh_tes_in!D25/SER_hh_num_in!D25)</f>
        <v>5316.4070218081506</v>
      </c>
      <c r="E25" s="100">
        <f>IF(SER_hh_tes_in!E25=0,0,1000000/0.086*SER_hh_tes_in!E25/SER_hh_num_in!E25)</f>
        <v>5246.8952027930318</v>
      </c>
      <c r="F25" s="100">
        <f>IF(SER_hh_tes_in!F25=0,0,1000000/0.086*SER_hh_tes_in!F25/SER_hh_num_in!F25)</f>
        <v>5148.3796279278567</v>
      </c>
      <c r="G25" s="100">
        <f>IF(SER_hh_tes_in!G25=0,0,1000000/0.086*SER_hh_tes_in!G25/SER_hh_num_in!G25)</f>
        <v>5399.092037215074</v>
      </c>
      <c r="H25" s="100">
        <f>IF(SER_hh_tes_in!H25=0,0,1000000/0.086*SER_hh_tes_in!H25/SER_hh_num_in!H25)</f>
        <v>5553.9944608003689</v>
      </c>
      <c r="I25" s="100">
        <f>IF(SER_hh_tes_in!I25=0,0,1000000/0.086*SER_hh_tes_in!I25/SER_hh_num_in!I25)</f>
        <v>0</v>
      </c>
      <c r="J25" s="100">
        <f>IF(SER_hh_tes_in!J25=0,0,1000000/0.086*SER_hh_tes_in!J25/SER_hh_num_in!J25)</f>
        <v>5701.041174762956</v>
      </c>
      <c r="K25" s="100">
        <f>IF(SER_hh_tes_in!K25=0,0,1000000/0.086*SER_hh_tes_in!K25/SER_hh_num_in!K25)</f>
        <v>5598.5284450899462</v>
      </c>
      <c r="L25" s="100">
        <f>IF(SER_hh_tes_in!L25=0,0,1000000/0.086*SER_hh_tes_in!L25/SER_hh_num_in!L25)</f>
        <v>3366.7919396757502</v>
      </c>
      <c r="M25" s="100">
        <f>IF(SER_hh_tes_in!M25=0,0,1000000/0.086*SER_hh_tes_in!M25/SER_hh_num_in!M25)</f>
        <v>3476.4621535217952</v>
      </c>
      <c r="N25" s="100">
        <f>IF(SER_hh_tes_in!N25=0,0,1000000/0.086*SER_hh_tes_in!N25/SER_hh_num_in!N25)</f>
        <v>4560.1275881960091</v>
      </c>
      <c r="O25" s="100">
        <f>IF(SER_hh_tes_in!O25=0,0,1000000/0.086*SER_hh_tes_in!O25/SER_hh_num_in!O25)</f>
        <v>4591.6103975833084</v>
      </c>
      <c r="P25" s="100">
        <f>IF(SER_hh_tes_in!P25=0,0,1000000/0.086*SER_hh_tes_in!P25/SER_hh_num_in!P25)</f>
        <v>6379.0018147784731</v>
      </c>
      <c r="Q25" s="100">
        <f>IF(SER_hh_tes_in!Q25=0,0,1000000/0.086*SER_hh_tes_in!Q25/SER_hh_num_in!Q25)</f>
        <v>4797.8073783286682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5655.1038343817609</v>
      </c>
      <c r="D26" s="22">
        <f>IF(SER_hh_tes_in!D26=0,0,1000000/0.086*SER_hh_tes_in!D26/SER_hh_num_in!D26)</f>
        <v>5366.5862389307886</v>
      </c>
      <c r="E26" s="22">
        <f>IF(SER_hh_tes_in!E26=0,0,1000000/0.086*SER_hh_tes_in!E26/SER_hh_num_in!E26)</f>
        <v>5267.9440837972879</v>
      </c>
      <c r="F26" s="22">
        <f>IF(SER_hh_tes_in!F26=0,0,1000000/0.086*SER_hh_tes_in!F26/SER_hh_num_in!F26)</f>
        <v>5241.5048540429898</v>
      </c>
      <c r="G26" s="22">
        <f>IF(SER_hh_tes_in!G26=0,0,1000000/0.086*SER_hh_tes_in!G26/SER_hh_num_in!G26)</f>
        <v>5573.49810114511</v>
      </c>
      <c r="H26" s="22">
        <f>IF(SER_hh_tes_in!H26=0,0,1000000/0.086*SER_hh_tes_in!H26/SER_hh_num_in!H26)</f>
        <v>5776.4716437430052</v>
      </c>
      <c r="I26" s="22">
        <f>IF(SER_hh_tes_in!I26=0,0,1000000/0.086*SER_hh_tes_in!I26/SER_hh_num_in!I26)</f>
        <v>5951.2260965247233</v>
      </c>
      <c r="J26" s="22">
        <f>IF(SER_hh_tes_in!J26=0,0,1000000/0.086*SER_hh_tes_in!J26/SER_hh_num_in!J26)</f>
        <v>6076.3263591980558</v>
      </c>
      <c r="K26" s="22">
        <f>IF(SER_hh_tes_in!K26=0,0,1000000/0.086*SER_hh_tes_in!K26/SER_hh_num_in!K26)</f>
        <v>6037.0182781754211</v>
      </c>
      <c r="L26" s="22">
        <f>IF(SER_hh_tes_in!L26=0,0,1000000/0.086*SER_hh_tes_in!L26/SER_hh_num_in!L26)</f>
        <v>3621.1436572040629</v>
      </c>
      <c r="M26" s="22">
        <f>IF(SER_hh_tes_in!M26=0,0,1000000/0.086*SER_hh_tes_in!M26/SER_hh_num_in!M26)</f>
        <v>5100.22255745046</v>
      </c>
      <c r="N26" s="22">
        <f>IF(SER_hh_tes_in!N26=0,0,1000000/0.086*SER_hh_tes_in!N26/SER_hh_num_in!N26)</f>
        <v>4956.2799591648018</v>
      </c>
      <c r="O26" s="22">
        <f>IF(SER_hh_tes_in!O26=0,0,1000000/0.086*SER_hh_tes_in!O26/SER_hh_num_in!O26)</f>
        <v>3902.1453548573654</v>
      </c>
      <c r="P26" s="22">
        <f>IF(SER_hh_tes_in!P26=0,0,1000000/0.086*SER_hh_tes_in!P26/SER_hh_num_in!P26)</f>
        <v>6603.0151783932242</v>
      </c>
      <c r="Q26" s="22">
        <f>IF(SER_hh_tes_in!Q26=0,0,1000000/0.086*SER_hh_tes_in!Q26/SER_hh_num_in!Q26)</f>
        <v>5594.4511985257777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2592.4883670433123</v>
      </c>
      <c r="M27" s="116">
        <f>IF(SER_hh_tes_in!M27=0,0,1000000/0.086*SER_hh_tes_in!M27/SER_hh_num_in!M19)</f>
        <v>1552.8160256819674</v>
      </c>
      <c r="N27" s="116">
        <f>IF(SER_hh_tes_in!N27=0,0,1000000/0.086*SER_hh_tes_in!N27/SER_hh_num_in!N19)</f>
        <v>1625.8365942341002</v>
      </c>
      <c r="O27" s="116">
        <f>IF(SER_hh_tes_in!O27=0,0,1000000/0.086*SER_hh_tes_in!O27/SER_hh_num_in!O19)</f>
        <v>2363.080513706188</v>
      </c>
      <c r="P27" s="116">
        <f>IF(SER_hh_tes_in!P27=0,0,1000000/0.086*SER_hh_tes_in!P27/SER_hh_num_in!P19)</f>
        <v>118.71705901071769</v>
      </c>
      <c r="Q27" s="116">
        <f>IF(SER_hh_tes_in!Q27=0,0,1000000/0.086*SER_hh_tes_in!Q27/SER_hh_num_in!Q19)</f>
        <v>1407.1416665334832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2592.4883670433123</v>
      </c>
      <c r="M28" s="117">
        <f>IF(SER_hh_tes_in!M27=0,0,1000000/0.086*SER_hh_tes_in!M27/SER_hh_num_in!M27)</f>
        <v>2651.704223217745</v>
      </c>
      <c r="N28" s="117">
        <f>IF(SER_hh_tes_in!N27=0,0,1000000/0.086*SER_hh_tes_in!N27/SER_hh_num_in!N27)</f>
        <v>2688.2514442913366</v>
      </c>
      <c r="O28" s="117">
        <f>IF(SER_hh_tes_in!O27=0,0,1000000/0.086*SER_hh_tes_in!O27/SER_hh_num_in!O27)</f>
        <v>2739.7219586211122</v>
      </c>
      <c r="P28" s="117">
        <f>IF(SER_hh_tes_in!P27=0,0,1000000/0.086*SER_hh_tes_in!P27/SER_hh_num_in!P27)</f>
        <v>2820.9267061356713</v>
      </c>
      <c r="Q28" s="117">
        <f>IF(SER_hh_tes_in!Q27=0,0,1000000/0.086*SER_hh_tes_in!Q27/SER_hh_num_in!Q27)</f>
        <v>2839.7585451062209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5780.7170012551996</v>
      </c>
      <c r="D29" s="101">
        <f>IF(SER_hh_tes_in!D29=0,0,1000000/0.086*SER_hh_tes_in!D29/SER_hh_num_in!D29)</f>
        <v>5688.9843048503299</v>
      </c>
      <c r="E29" s="101">
        <f>IF(SER_hh_tes_in!E29=0,0,1000000/0.086*SER_hh_tes_in!E29/SER_hh_num_in!E29)</f>
        <v>5738.0762469485935</v>
      </c>
      <c r="F29" s="101">
        <f>IF(SER_hh_tes_in!F29=0,0,1000000/0.086*SER_hh_tes_in!F29/SER_hh_num_in!F29)</f>
        <v>6016.6970017716312</v>
      </c>
      <c r="G29" s="101">
        <f>IF(SER_hh_tes_in!G29=0,0,1000000/0.086*SER_hh_tes_in!G29/SER_hh_num_in!G29)</f>
        <v>6038.9106776717435</v>
      </c>
      <c r="H29" s="101">
        <f>IF(SER_hh_tes_in!H29=0,0,1000000/0.086*SER_hh_tes_in!H29/SER_hh_num_in!H29)</f>
        <v>6073.1606531185171</v>
      </c>
      <c r="I29" s="101">
        <f>IF(SER_hh_tes_in!I29=0,0,1000000/0.086*SER_hh_tes_in!I29/SER_hh_num_in!I29)</f>
        <v>6150.7267020359486</v>
      </c>
      <c r="J29" s="101">
        <f>IF(SER_hh_tes_in!J29=0,0,1000000/0.086*SER_hh_tes_in!J29/SER_hh_num_in!J29)</f>
        <v>6363.4816165335005</v>
      </c>
      <c r="K29" s="101">
        <f>IF(SER_hh_tes_in!K29=0,0,1000000/0.086*SER_hh_tes_in!K29/SER_hh_num_in!K29)</f>
        <v>6542.7975807297353</v>
      </c>
      <c r="L29" s="101">
        <f>IF(SER_hh_tes_in!L29=0,0,1000000/0.086*SER_hh_tes_in!L29/SER_hh_num_in!L29)</f>
        <v>6613.6471613074918</v>
      </c>
      <c r="M29" s="101">
        <f>IF(SER_hh_tes_in!M29=0,0,1000000/0.086*SER_hh_tes_in!M29/SER_hh_num_in!M29)</f>
        <v>6723.0672723690832</v>
      </c>
      <c r="N29" s="101">
        <f>IF(SER_hh_tes_in!N29=0,0,1000000/0.086*SER_hh_tes_in!N29/SER_hh_num_in!N29)</f>
        <v>6725.2953409189904</v>
      </c>
      <c r="O29" s="101">
        <f>IF(SER_hh_tes_in!O29=0,0,1000000/0.086*SER_hh_tes_in!O29/SER_hh_num_in!O29)</f>
        <v>6443.5203319492075</v>
      </c>
      <c r="P29" s="101">
        <f>IF(SER_hh_tes_in!P29=0,0,1000000/0.086*SER_hh_tes_in!P29/SER_hh_num_in!P29)</f>
        <v>6535.7513841061564</v>
      </c>
      <c r="Q29" s="101">
        <f>IF(SER_hh_tes_in!Q29=0,0,1000000/0.086*SER_hh_tes_in!Q29/SER_hh_num_in!Q29)</f>
        <v>6385.9841303002031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6214.9769984448503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6293.5069149161363</v>
      </c>
      <c r="F30" s="100">
        <f>IF(SER_hh_tes_in!F30=0,0,1000000/0.086*SER_hh_tes_in!F30/SER_hh_num_in!F30)</f>
        <v>6356.7096871625636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0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6726.2267627141127</v>
      </c>
      <c r="M30" s="100">
        <f>IF(SER_hh_tes_in!M30=0,0,1000000/0.086*SER_hh_tes_in!M30/SER_hh_num_in!M30)</f>
        <v>6764.2360922232147</v>
      </c>
      <c r="N30" s="100">
        <f>IF(SER_hh_tes_in!N30=0,0,1000000/0.086*SER_hh_tes_in!N30/SER_hh_num_in!N30)</f>
        <v>6828.8199103444385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5745.8291763290499</v>
      </c>
      <c r="D31" s="100">
        <f>IF(SER_hh_tes_in!D31=0,0,1000000/0.086*SER_hh_tes_in!D31/SER_hh_num_in!D31)</f>
        <v>5860.6217298292331</v>
      </c>
      <c r="E31" s="100">
        <f>IF(SER_hh_tes_in!E31=0,0,1000000/0.086*SER_hh_tes_in!E31/SER_hh_num_in!E31)</f>
        <v>5997.9410381215648</v>
      </c>
      <c r="F31" s="100">
        <f>IF(SER_hh_tes_in!F31=0,0,1000000/0.086*SER_hh_tes_in!F31/SER_hh_num_in!F31)</f>
        <v>6049.3230341913913</v>
      </c>
      <c r="G31" s="100">
        <f>IF(SER_hh_tes_in!G31=0,0,1000000/0.086*SER_hh_tes_in!G31/SER_hh_num_in!G31)</f>
        <v>6129.1353746334116</v>
      </c>
      <c r="H31" s="100">
        <f>IF(SER_hh_tes_in!H31=0,0,1000000/0.086*SER_hh_tes_in!H31/SER_hh_num_in!H31)</f>
        <v>6177.8567352549899</v>
      </c>
      <c r="I31" s="100">
        <f>IF(SER_hh_tes_in!I31=0,0,1000000/0.086*SER_hh_tes_in!I31/SER_hh_num_in!I31)</f>
        <v>6254.9008735361394</v>
      </c>
      <c r="J31" s="100">
        <f>IF(SER_hh_tes_in!J31=0,0,1000000/0.086*SER_hh_tes_in!J31/SER_hh_num_in!J31)</f>
        <v>6438.2375945391259</v>
      </c>
      <c r="K31" s="100">
        <f>IF(SER_hh_tes_in!K31=0,0,1000000/0.086*SER_hh_tes_in!K31/SER_hh_num_in!K31)</f>
        <v>6424.7499716400034</v>
      </c>
      <c r="L31" s="100">
        <f>IF(SER_hh_tes_in!L31=0,0,1000000/0.086*SER_hh_tes_in!L31/SER_hh_num_in!L31)</f>
        <v>6442.4697672690318</v>
      </c>
      <c r="M31" s="100">
        <f>IF(SER_hh_tes_in!M31=0,0,1000000/0.086*SER_hh_tes_in!M31/SER_hh_num_in!M31)</f>
        <v>6496.5181910902102</v>
      </c>
      <c r="N31" s="100">
        <f>IF(SER_hh_tes_in!N31=0,0,1000000/0.086*SER_hh_tes_in!N31/SER_hh_num_in!N31)</f>
        <v>6579.7338604850847</v>
      </c>
      <c r="O31" s="100">
        <f>IF(SER_hh_tes_in!O31=0,0,1000000/0.086*SER_hh_tes_in!O31/SER_hh_num_in!O31)</f>
        <v>6485.6302837382682</v>
      </c>
      <c r="P31" s="100">
        <f>IF(SER_hh_tes_in!P31=0,0,1000000/0.086*SER_hh_tes_in!P31/SER_hh_num_in!P31)</f>
        <v>6428.4717635567531</v>
      </c>
      <c r="Q31" s="100">
        <f>IF(SER_hh_tes_in!Q31=0,0,1000000/0.086*SER_hh_tes_in!Q31/SER_hh_num_in!Q31)</f>
        <v>6387.1233359798543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6524.952908788674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6675.9068727346985</v>
      </c>
      <c r="O32" s="100">
        <f>IF(SER_hh_tes_in!O32=0,0,1000000/0.086*SER_hh_tes_in!O32/SER_hh_num_in!O32)</f>
        <v>6558.6036403241615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5643.6647623858908</v>
      </c>
      <c r="D33" s="18">
        <f>IF(SER_hh_tes_in!D33=0,0,1000000/0.086*SER_hh_tes_in!D33/SER_hh_num_in!D33)</f>
        <v>5677.9966097583811</v>
      </c>
      <c r="E33" s="18">
        <f>IF(SER_hh_tes_in!E33=0,0,1000000/0.086*SER_hh_tes_in!E33/SER_hh_num_in!E33)</f>
        <v>5701.1436460268196</v>
      </c>
      <c r="F33" s="18">
        <f>IF(SER_hh_tes_in!F33=0,0,1000000/0.086*SER_hh_tes_in!F33/SER_hh_num_in!F33)</f>
        <v>5970.8741375633854</v>
      </c>
      <c r="G33" s="18">
        <f>IF(SER_hh_tes_in!G33=0,0,1000000/0.086*SER_hh_tes_in!G33/SER_hh_num_in!G33)</f>
        <v>6031.4690556410542</v>
      </c>
      <c r="H33" s="18">
        <f>IF(SER_hh_tes_in!H33=0,0,1000000/0.086*SER_hh_tes_in!H33/SER_hh_num_in!H33)</f>
        <v>6036.5960751717221</v>
      </c>
      <c r="I33" s="18">
        <f>IF(SER_hh_tes_in!I33=0,0,1000000/0.086*SER_hh_tes_in!I33/SER_hh_num_in!I33)</f>
        <v>6125.8152593575815</v>
      </c>
      <c r="J33" s="18">
        <f>IF(SER_hh_tes_in!J33=0,0,1000000/0.086*SER_hh_tes_in!J33/SER_hh_num_in!J33)</f>
        <v>6318.5193583879145</v>
      </c>
      <c r="K33" s="18">
        <f>IF(SER_hh_tes_in!K33=0,0,1000000/0.086*SER_hh_tes_in!K33/SER_hh_num_in!K33)</f>
        <v>6545.3657028879607</v>
      </c>
      <c r="L33" s="18">
        <f>IF(SER_hh_tes_in!L33=0,0,1000000/0.086*SER_hh_tes_in!L33/SER_hh_num_in!L33)</f>
        <v>6553.190122003396</v>
      </c>
      <c r="M33" s="18">
        <f>IF(SER_hh_tes_in!M33=0,0,1000000/0.086*SER_hh_tes_in!M33/SER_hh_num_in!M33)</f>
        <v>6725.9486875519087</v>
      </c>
      <c r="N33" s="18">
        <f>IF(SER_hh_tes_in!N33=0,0,1000000/0.086*SER_hh_tes_in!N33/SER_hh_num_in!N33)</f>
        <v>6653.0572743225293</v>
      </c>
      <c r="O33" s="18">
        <f>IF(SER_hh_tes_in!O33=0,0,1000000/0.086*SER_hh_tes_in!O33/SER_hh_num_in!O33)</f>
        <v>6436.508926603894</v>
      </c>
      <c r="P33" s="18">
        <f>IF(SER_hh_tes_in!P33=0,0,1000000/0.086*SER_hh_tes_in!P33/SER_hh_num_in!P33)</f>
        <v>6546.0111234517508</v>
      </c>
      <c r="Q33" s="18">
        <f>IF(SER_hh_tes_in!Q33=0,0,1000000/0.086*SER_hh_tes_in!Q33/SER_hh_num_in!Q33)</f>
        <v>6385.7422460750131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10393.275415355996</v>
      </c>
      <c r="D3" s="106">
        <f>IF(SER_hh_emi_in!D3=0,0,1000000*SER_hh_emi_in!D3/SER_hh_num_in!D3)</f>
        <v>1225.1754099420732</v>
      </c>
      <c r="E3" s="106">
        <f>IF(SER_hh_emi_in!E3=0,0,1000000*SER_hh_emi_in!E3/SER_hh_num_in!E3)</f>
        <v>1980.4888640280797</v>
      </c>
      <c r="F3" s="106">
        <f>IF(SER_hh_emi_in!F3=0,0,1000000*SER_hh_emi_in!F3/SER_hh_num_in!F3)</f>
        <v>1637.2526916469856</v>
      </c>
      <c r="G3" s="106">
        <f>IF(SER_hh_emi_in!G3=0,0,1000000*SER_hh_emi_in!G3/SER_hh_num_in!G3)</f>
        <v>957.6121394256902</v>
      </c>
      <c r="H3" s="106">
        <f>IF(SER_hh_emi_in!H3=0,0,1000000*SER_hh_emi_in!H3/SER_hh_num_in!H3)</f>
        <v>5889.9324922476999</v>
      </c>
      <c r="I3" s="106">
        <f>IF(SER_hh_emi_in!I3=0,0,1000000*SER_hh_emi_in!I3/SER_hh_num_in!I3)</f>
        <v>3725.248067493163</v>
      </c>
      <c r="J3" s="106">
        <f>IF(SER_hh_emi_in!J3=0,0,1000000*SER_hh_emi_in!J3/SER_hh_num_in!J3)</f>
        <v>3629.8241872793665</v>
      </c>
      <c r="K3" s="106">
        <f>IF(SER_hh_emi_in!K3=0,0,1000000*SER_hh_emi_in!K3/SER_hh_num_in!K3)</f>
        <v>4898.8848755033096</v>
      </c>
      <c r="L3" s="106">
        <f>IF(SER_hh_emi_in!L3=0,0,1000000*SER_hh_emi_in!L3/SER_hh_num_in!L3)</f>
        <v>1771.7900591079208</v>
      </c>
      <c r="M3" s="106">
        <f>IF(SER_hh_emi_in!M3=0,0,1000000*SER_hh_emi_in!M3/SER_hh_num_in!M3)</f>
        <v>2172.6942388761354</v>
      </c>
      <c r="N3" s="106">
        <f>IF(SER_hh_emi_in!N3=0,0,1000000*SER_hh_emi_in!N3/SER_hh_num_in!N3)</f>
        <v>2925.7317320004649</v>
      </c>
      <c r="O3" s="106">
        <f>IF(SER_hh_emi_in!O3=0,0,1000000*SER_hh_emi_in!O3/SER_hh_num_in!O3)</f>
        <v>1170.904002601203</v>
      </c>
      <c r="P3" s="106">
        <f>IF(SER_hh_emi_in!P3=0,0,1000000*SER_hh_emi_in!P3/SER_hh_num_in!P3)</f>
        <v>1180.8199582414438</v>
      </c>
      <c r="Q3" s="106">
        <f>IF(SER_hh_emi_in!Q3=0,0,1000000*SER_hh_emi_in!Q3/SER_hh_num_in!Q3)</f>
        <v>5238.5403472267553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8812.1188789013377</v>
      </c>
      <c r="D4" s="101">
        <f>IF(SER_hh_emi_in!D4=0,0,1000000*SER_hh_emi_in!D4/SER_hh_num_in!D4)</f>
        <v>595.14658597588834</v>
      </c>
      <c r="E4" s="101">
        <f>IF(SER_hh_emi_in!E4=0,0,1000000*SER_hh_emi_in!E4/SER_hh_num_in!E4)</f>
        <v>1337.0585565837673</v>
      </c>
      <c r="F4" s="101">
        <f>IF(SER_hh_emi_in!F4=0,0,1000000*SER_hh_emi_in!F4/SER_hh_num_in!F4)</f>
        <v>713.87000620499919</v>
      </c>
      <c r="G4" s="101">
        <f>IF(SER_hh_emi_in!G4=0,0,1000000*SER_hh_emi_in!G4/SER_hh_num_in!G4)</f>
        <v>528.2022773952342</v>
      </c>
      <c r="H4" s="101">
        <f>IF(SER_hh_emi_in!H4=0,0,1000000*SER_hh_emi_in!H4/SER_hh_num_in!H4)</f>
        <v>4663.3097456482437</v>
      </c>
      <c r="I4" s="101">
        <f>IF(SER_hh_emi_in!I4=0,0,1000000*SER_hh_emi_in!I4/SER_hh_num_in!I4)</f>
        <v>2607.0041361409158</v>
      </c>
      <c r="J4" s="101">
        <f>IF(SER_hh_emi_in!J4=0,0,1000000*SER_hh_emi_in!J4/SER_hh_num_in!J4)</f>
        <v>3336.6894202242033</v>
      </c>
      <c r="K4" s="101">
        <f>IF(SER_hh_emi_in!K4=0,0,1000000*SER_hh_emi_in!K4/SER_hh_num_in!K4)</f>
        <v>4603.7186581779797</v>
      </c>
      <c r="L4" s="101">
        <f>IF(SER_hh_emi_in!L4=0,0,1000000*SER_hh_emi_in!L4/SER_hh_num_in!L4)</f>
        <v>210.23880732003528</v>
      </c>
      <c r="M4" s="101">
        <f>IF(SER_hh_emi_in!M4=0,0,1000000*SER_hh_emi_in!M4/SER_hh_num_in!M4)</f>
        <v>1691.0996693727923</v>
      </c>
      <c r="N4" s="101">
        <f>IF(SER_hh_emi_in!N4=0,0,1000000*SER_hh_emi_in!N4/SER_hh_num_in!N4)</f>
        <v>1326.4806698844941</v>
      </c>
      <c r="O4" s="101">
        <f>IF(SER_hh_emi_in!O4=0,0,1000000*SER_hh_emi_in!O4/SER_hh_num_in!O4)</f>
        <v>704.15118515386007</v>
      </c>
      <c r="P4" s="101">
        <f>IF(SER_hh_emi_in!P4=0,0,1000000*SER_hh_emi_in!P4/SER_hh_num_in!P4)</f>
        <v>827.66405943804466</v>
      </c>
      <c r="Q4" s="101">
        <f>IF(SER_hh_emi_in!Q4=0,0,1000000*SER_hh_emi_in!Q4/SER_hh_num_in!Q4)</f>
        <v>4535.0045774786204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15606.482634014244</v>
      </c>
      <c r="D5" s="100">
        <f>IF(SER_hh_emi_in!D5=0,0,1000000*SER_hh_emi_in!D5/SER_hh_num_in!D5)</f>
        <v>14582.934318223997</v>
      </c>
      <c r="E5" s="100">
        <f>IF(SER_hh_emi_in!E5=0,0,1000000*SER_hh_emi_in!E5/SER_hh_num_in!E5)</f>
        <v>14319.498567641098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14723.956836249963</v>
      </c>
      <c r="P5" s="100">
        <f>IF(SER_hh_emi_in!P5=0,0,1000000*SER_hh_emi_in!P5/SER_hh_num_in!P5)</f>
        <v>6332.2512829913385</v>
      </c>
      <c r="Q5" s="100">
        <f>IF(SER_hh_emi_in!Q5=0,0,1000000*SER_hh_emi_in!Q5/SER_hh_num_in!Q5)</f>
        <v>11345.19295428011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10429.949005315269</v>
      </c>
      <c r="D7" s="100">
        <f>IF(SER_hh_emi_in!D7=0,0,1000000*SER_hh_emi_in!D7/SER_hh_num_in!D7)</f>
        <v>0</v>
      </c>
      <c r="E7" s="100">
        <f>IF(SER_hh_emi_in!E7=0,0,1000000*SER_hh_emi_in!E7/SER_hh_num_in!E7)</f>
        <v>0</v>
      </c>
      <c r="F7" s="100">
        <f>IF(SER_hh_emi_in!F7=0,0,1000000*SER_hh_emi_in!F7/SER_hh_num_in!F7)</f>
        <v>0</v>
      </c>
      <c r="G7" s="100">
        <f>IF(SER_hh_emi_in!G7=0,0,1000000*SER_hh_emi_in!G7/SER_hh_num_in!G7)</f>
        <v>0</v>
      </c>
      <c r="H7" s="100">
        <f>IF(SER_hh_emi_in!H7=0,0,1000000*SER_hh_emi_in!H7/SER_hh_num_in!H7)</f>
        <v>11687.224493794427</v>
      </c>
      <c r="I7" s="100">
        <f>IF(SER_hh_emi_in!I7=0,0,1000000*SER_hh_emi_in!I7/SER_hh_num_in!I7)</f>
        <v>7863.5269091080772</v>
      </c>
      <c r="J7" s="100">
        <f>IF(SER_hh_emi_in!J7=0,0,1000000*SER_hh_emi_in!J7/SER_hh_num_in!J7)</f>
        <v>8588.4953381174564</v>
      </c>
      <c r="K7" s="100">
        <f>IF(SER_hh_emi_in!K7=0,0,1000000*SER_hh_emi_in!K7/SER_hh_num_in!K7)</f>
        <v>7914.5216598047036</v>
      </c>
      <c r="L7" s="100">
        <f>IF(SER_hh_emi_in!L7=0,0,1000000*SER_hh_emi_in!L7/SER_hh_num_in!L7)</f>
        <v>0</v>
      </c>
      <c r="M7" s="100">
        <f>IF(SER_hh_emi_in!M7=0,0,1000000*SER_hh_emi_in!M7/SER_hh_num_in!M7)</f>
        <v>0</v>
      </c>
      <c r="N7" s="100">
        <f>IF(SER_hh_emi_in!N7=0,0,1000000*SER_hh_emi_in!N7/SER_hh_num_in!N7)</f>
        <v>0</v>
      </c>
      <c r="O7" s="100">
        <f>IF(SER_hh_emi_in!O7=0,0,1000000*SER_hh_emi_in!O7/SER_hh_num_in!O7)</f>
        <v>0</v>
      </c>
      <c r="P7" s="100">
        <f>IF(SER_hh_emi_in!P7=0,0,1000000*SER_hh_emi_in!P7/SER_hh_num_in!P7)</f>
        <v>0</v>
      </c>
      <c r="Q7" s="100">
        <f>IF(SER_hh_emi_in!Q7=0,0,1000000*SER_hh_emi_in!Q7/SER_hh_num_in!Q7)</f>
        <v>7760.0763776848025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7256.2060535960609</v>
      </c>
      <c r="D9" s="100">
        <f>IF(SER_hh_emi_in!D9=0,0,1000000*SER_hh_emi_in!D9/SER_hh_num_in!D9)</f>
        <v>6453.5530647907872</v>
      </c>
      <c r="E9" s="100">
        <f>IF(SER_hh_emi_in!E9=0,0,1000000*SER_hh_emi_in!E9/SER_hh_num_in!E9)</f>
        <v>6367.8665945930479</v>
      </c>
      <c r="F9" s="100">
        <f>IF(SER_hh_emi_in!F9=0,0,1000000*SER_hh_emi_in!F9/SER_hh_num_in!F9)</f>
        <v>4603.8597479849868</v>
      </c>
      <c r="G9" s="100">
        <f>IF(SER_hh_emi_in!G9=0,0,1000000*SER_hh_emi_in!G9/SER_hh_num_in!G9)</f>
        <v>6050.3142997839022</v>
      </c>
      <c r="H9" s="100">
        <f>IF(SER_hh_emi_in!H9=0,0,1000000*SER_hh_emi_in!H9/SER_hh_num_in!H9)</f>
        <v>8101.0153374174033</v>
      </c>
      <c r="I9" s="100">
        <f>IF(SER_hh_emi_in!I9=0,0,1000000*SER_hh_emi_in!I9/SER_hh_num_in!I9)</f>
        <v>5805.8072431382388</v>
      </c>
      <c r="J9" s="100">
        <f>IF(SER_hh_emi_in!J9=0,0,1000000*SER_hh_emi_in!J9/SER_hh_num_in!J9)</f>
        <v>6940.0578802932732</v>
      </c>
      <c r="K9" s="100">
        <f>IF(SER_hh_emi_in!K9=0,0,1000000*SER_hh_emi_in!K9/SER_hh_num_in!K9)</f>
        <v>4326.6043440483545</v>
      </c>
      <c r="L9" s="100">
        <f>IF(SER_hh_emi_in!L9=0,0,1000000*SER_hh_emi_in!L9/SER_hh_num_in!L9)</f>
        <v>5789.2754547003215</v>
      </c>
      <c r="M9" s="100">
        <f>IF(SER_hh_emi_in!M9=0,0,1000000*SER_hh_emi_in!M9/SER_hh_num_in!M9)</f>
        <v>4809.2452770418386</v>
      </c>
      <c r="N9" s="100">
        <f>IF(SER_hh_emi_in!N9=0,0,1000000*SER_hh_emi_in!N9/SER_hh_num_in!N9)</f>
        <v>4134.4738287937917</v>
      </c>
      <c r="O9" s="100">
        <f>IF(SER_hh_emi_in!O9=0,0,1000000*SER_hh_emi_in!O9/SER_hh_num_in!O9)</f>
        <v>3652.0369416840126</v>
      </c>
      <c r="P9" s="100">
        <f>IF(SER_hh_emi_in!P9=0,0,1000000*SER_hh_emi_in!P9/SER_hh_num_in!P9)</f>
        <v>3682.4523606031717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726.79760487315446</v>
      </c>
      <c r="D19" s="101">
        <f>IF(SER_hh_emi_in!D19=0,0,1000000*SER_hh_emi_in!D19/SER_hh_num_in!D19)</f>
        <v>481.12182678846108</v>
      </c>
      <c r="E19" s="101">
        <f>IF(SER_hh_emi_in!E19=0,0,1000000*SER_hh_emi_in!E19/SER_hh_num_in!E19)</f>
        <v>335.44184899558581</v>
      </c>
      <c r="F19" s="101">
        <f>IF(SER_hh_emi_in!F19=0,0,1000000*SER_hh_emi_in!F19/SER_hh_num_in!F19)</f>
        <v>282.71257036127241</v>
      </c>
      <c r="G19" s="101">
        <f>IF(SER_hh_emi_in!G19=0,0,1000000*SER_hh_emi_in!G19/SER_hh_num_in!G19)</f>
        <v>237.69008989383678</v>
      </c>
      <c r="H19" s="101">
        <f>IF(SER_hh_emi_in!H19=0,0,1000000*SER_hh_emi_in!H19/SER_hh_num_in!H19)</f>
        <v>575.82742354592983</v>
      </c>
      <c r="I19" s="101">
        <f>IF(SER_hh_emi_in!I19=0,0,1000000*SER_hh_emi_in!I19/SER_hh_num_in!I19)</f>
        <v>631.50586373404633</v>
      </c>
      <c r="J19" s="101">
        <f>IF(SER_hh_emi_in!J19=0,0,1000000*SER_hh_emi_in!J19/SER_hh_num_in!J19)</f>
        <v>233.27107581550644</v>
      </c>
      <c r="K19" s="101">
        <f>IF(SER_hh_emi_in!K19=0,0,1000000*SER_hh_emi_in!K19/SER_hh_num_in!K19)</f>
        <v>240.75313556428833</v>
      </c>
      <c r="L19" s="101">
        <f>IF(SER_hh_emi_in!L19=0,0,1000000*SER_hh_emi_in!L19/SER_hh_num_in!L19)</f>
        <v>211.34470750007179</v>
      </c>
      <c r="M19" s="101">
        <f>IF(SER_hh_emi_in!M19=0,0,1000000*SER_hh_emi_in!M19/SER_hh_num_in!M19)</f>
        <v>220.90675235249478</v>
      </c>
      <c r="N19" s="101">
        <f>IF(SER_hh_emi_in!N19=0,0,1000000*SER_hh_emi_in!N19/SER_hh_num_in!N19)</f>
        <v>113.6979867402884</v>
      </c>
      <c r="O19" s="101">
        <f>IF(SER_hh_emi_in!O19=0,0,1000000*SER_hh_emi_in!O19/SER_hh_num_in!O19)</f>
        <v>115.91385151159712</v>
      </c>
      <c r="P19" s="101">
        <f>IF(SER_hh_emi_in!P19=0,0,1000000*SER_hh_emi_in!P19/SER_hh_num_in!P19)</f>
        <v>132.75212248908988</v>
      </c>
      <c r="Q19" s="101">
        <f>IF(SER_hh_emi_in!Q19=0,0,1000000*SER_hh_emi_in!Q19/SER_hh_num_in!Q19)</f>
        <v>279.20371580467122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3049.3364836187607</v>
      </c>
      <c r="D22" s="100">
        <f>IF(SER_hh_emi_in!D22=0,0,1000000*SER_hh_emi_in!D22/SER_hh_num_in!D22)</f>
        <v>2878.5455827328497</v>
      </c>
      <c r="E22" s="100">
        <f>IF(SER_hh_emi_in!E22=0,0,1000000*SER_hh_emi_in!E22/SER_hh_num_in!E22)</f>
        <v>0</v>
      </c>
      <c r="F22" s="100">
        <f>IF(SER_hh_emi_in!F22=0,0,1000000*SER_hh_emi_in!F22/SER_hh_num_in!F22)</f>
        <v>0</v>
      </c>
      <c r="G22" s="100">
        <f>IF(SER_hh_emi_in!G22=0,0,1000000*SER_hh_emi_in!G22/SER_hh_num_in!G22)</f>
        <v>0</v>
      </c>
      <c r="H22" s="100">
        <f>IF(SER_hh_emi_in!H22=0,0,1000000*SER_hh_emi_in!H22/SER_hh_num_in!H22)</f>
        <v>2988.3567412702132</v>
      </c>
      <c r="I22" s="100">
        <f>IF(SER_hh_emi_in!I22=0,0,1000000*SER_hh_emi_in!I22/SER_hh_num_in!I22)</f>
        <v>3008.6335642653685</v>
      </c>
      <c r="J22" s="100">
        <f>IF(SER_hh_emi_in!J22=0,0,1000000*SER_hh_emi_in!J22/SER_hh_num_in!J22)</f>
        <v>3064.7574648460027</v>
      </c>
      <c r="K22" s="100">
        <f>IF(SER_hh_emi_in!K22=0,0,1000000*SER_hh_emi_in!K22/SER_hh_num_in!K22)</f>
        <v>3030.6728539464279</v>
      </c>
      <c r="L22" s="100">
        <f>IF(SER_hh_emi_in!L22=0,0,1000000*SER_hh_emi_in!L22/SER_hh_num_in!L22)</f>
        <v>1833.0291705647253</v>
      </c>
      <c r="M22" s="100">
        <f>IF(SER_hh_emi_in!M22=0,0,1000000*SER_hh_emi_in!M22/SER_hh_num_in!M22)</f>
        <v>2648.0270313299793</v>
      </c>
      <c r="N22" s="100">
        <f>IF(SER_hh_emi_in!N22=0,0,1000000*SER_hh_emi_in!N22/SER_hh_num_in!N22)</f>
        <v>2513.5435354467431</v>
      </c>
      <c r="O22" s="100">
        <f>IF(SER_hh_emi_in!O22=0,0,1000000*SER_hh_emi_in!O22/SER_hh_num_in!O22)</f>
        <v>0</v>
      </c>
      <c r="P22" s="100">
        <f>IF(SER_hh_emi_in!P22=0,0,1000000*SER_hh_emi_in!P22/SER_hh_num_in!P22)</f>
        <v>3361.3589114907081</v>
      </c>
      <c r="Q22" s="100">
        <f>IF(SER_hh_emi_in!Q22=0,0,1000000*SER_hh_emi_in!Q22/SER_hh_num_in!Q22)</f>
        <v>3217.8912433919459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2183.5163201576993</v>
      </c>
      <c r="D23" s="100">
        <f>IF(SER_hh_emi_in!D23=0,0,1000000*SER_hh_emi_in!D23/SER_hh_num_in!D23)</f>
        <v>2089.2626954127227</v>
      </c>
      <c r="E23" s="100">
        <f>IF(SER_hh_emi_in!E23=0,0,1000000*SER_hh_emi_in!E23/SER_hh_num_in!E23)</f>
        <v>2072.8921853046813</v>
      </c>
      <c r="F23" s="100">
        <f>IF(SER_hh_emi_in!F23=0,0,1000000*SER_hh_emi_in!F23/SER_hh_num_in!F23)</f>
        <v>2038.9752597722247</v>
      </c>
      <c r="G23" s="100">
        <f>IF(SER_hh_emi_in!G23=0,0,1000000*SER_hh_emi_in!G23/SER_hh_num_in!G23)</f>
        <v>2132.1287566093738</v>
      </c>
      <c r="H23" s="100">
        <f>IF(SER_hh_emi_in!H23=0,0,1000000*SER_hh_emi_in!H23/SER_hh_num_in!H23)</f>
        <v>2190.2862165261463</v>
      </c>
      <c r="I23" s="100">
        <f>IF(SER_hh_emi_in!I23=0,0,1000000*SER_hh_emi_in!I23/SER_hh_num_in!I23)</f>
        <v>2226.1864899622019</v>
      </c>
      <c r="J23" s="100">
        <f>IF(SER_hh_emi_in!J23=0,0,1000000*SER_hh_emi_in!J23/SER_hh_num_in!J23)</f>
        <v>2244.7807853858831</v>
      </c>
      <c r="K23" s="100">
        <f>IF(SER_hh_emi_in!K23=0,0,1000000*SER_hh_emi_in!K23/SER_hh_num_in!K23)</f>
        <v>2146.1415806699347</v>
      </c>
      <c r="L23" s="100">
        <f>IF(SER_hh_emi_in!L23=0,0,1000000*SER_hh_emi_in!L23/SER_hh_num_in!L23)</f>
        <v>1279.2653233863841</v>
      </c>
      <c r="M23" s="100">
        <f>IF(SER_hh_emi_in!M23=0,0,1000000*SER_hh_emi_in!M23/SER_hh_num_in!M23)</f>
        <v>1305.0765079379451</v>
      </c>
      <c r="N23" s="100">
        <f>IF(SER_hh_emi_in!N23=0,0,1000000*SER_hh_emi_in!N23/SER_hh_num_in!N23)</f>
        <v>1334.421782328151</v>
      </c>
      <c r="O23" s="100">
        <f>IF(SER_hh_emi_in!O23=0,0,1000000*SER_hh_emi_in!O23/SER_hh_num_in!O23)</f>
        <v>1352.447462829557</v>
      </c>
      <c r="P23" s="100">
        <f>IF(SER_hh_emi_in!P23=0,0,1000000*SER_hh_emi_in!P23/SER_hh_num_in!P23)</f>
        <v>2293.5230492780884</v>
      </c>
      <c r="Q23" s="100">
        <f>IF(SER_hh_emi_in!Q23=0,0,1000000*SER_hh_emi_in!Q23/SER_hh_num_in!Q23)</f>
        <v>1316.1469248730448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854.35893158150418</v>
      </c>
      <c r="D29" s="101">
        <f>IF(SER_hh_emi_in!D29=0,0,1000000*SER_hh_emi_in!D29/SER_hh_num_in!D29)</f>
        <v>148.90699717772355</v>
      </c>
      <c r="E29" s="101">
        <f>IF(SER_hh_emi_in!E29=0,0,1000000*SER_hh_emi_in!E29/SER_hh_num_in!E29)</f>
        <v>307.98845844872636</v>
      </c>
      <c r="F29" s="101">
        <f>IF(SER_hh_emi_in!F29=0,0,1000000*SER_hh_emi_in!F29/SER_hh_num_in!F29)</f>
        <v>640.67011508071357</v>
      </c>
      <c r="G29" s="101">
        <f>IF(SER_hh_emi_in!G29=0,0,1000000*SER_hh_emi_in!G29/SER_hh_num_in!G29)</f>
        <v>191.71977213661916</v>
      </c>
      <c r="H29" s="101">
        <f>IF(SER_hh_emi_in!H29=0,0,1000000*SER_hh_emi_in!H29/SER_hh_num_in!H29)</f>
        <v>650.79532305352598</v>
      </c>
      <c r="I29" s="101">
        <f>IF(SER_hh_emi_in!I29=0,0,1000000*SER_hh_emi_in!I29/SER_hh_num_in!I29)</f>
        <v>486.73806761820168</v>
      </c>
      <c r="J29" s="101">
        <f>IF(SER_hh_emi_in!J29=0,0,1000000*SER_hh_emi_in!J29/SER_hh_num_in!J29)</f>
        <v>59.863691239657058</v>
      </c>
      <c r="K29" s="101">
        <f>IF(SER_hh_emi_in!K29=0,0,1000000*SER_hh_emi_in!K29/SER_hh_num_in!K29)</f>
        <v>54.41308176104144</v>
      </c>
      <c r="L29" s="101">
        <f>IF(SER_hh_emi_in!L29=0,0,1000000*SER_hh_emi_in!L29/SER_hh_num_in!L29)</f>
        <v>1350.2065442878138</v>
      </c>
      <c r="M29" s="101">
        <f>IF(SER_hh_emi_in!M29=0,0,1000000*SER_hh_emi_in!M29/SER_hh_num_in!M29)</f>
        <v>260.68781715084873</v>
      </c>
      <c r="N29" s="101">
        <f>IF(SER_hh_emi_in!N29=0,0,1000000*SER_hh_emi_in!N29/SER_hh_num_in!N29)</f>
        <v>1485.5530753756818</v>
      </c>
      <c r="O29" s="101">
        <f>IF(SER_hh_emi_in!O29=0,0,1000000*SER_hh_emi_in!O29/SER_hh_num_in!O29)</f>
        <v>350.83896593574599</v>
      </c>
      <c r="P29" s="101">
        <f>IF(SER_hh_emi_in!P29=0,0,1000000*SER_hh_emi_in!P29/SER_hh_num_in!P29)</f>
        <v>220.40377631430943</v>
      </c>
      <c r="Q29" s="101">
        <f>IF(SER_hh_emi_in!Q29=0,0,1000000*SER_hh_emi_in!Q29/SER_hh_num_in!Q29)</f>
        <v>424.3320539434647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3142.5025802943942</v>
      </c>
      <c r="D30" s="100">
        <f>IF(SER_hh_emi_in!D30=0,0,1000000*SER_hh_emi_in!D30/SER_hh_num_in!D30)</f>
        <v>0</v>
      </c>
      <c r="E30" s="100">
        <f>IF(SER_hh_emi_in!E30=0,0,1000000*SER_hh_emi_in!E30/SER_hh_num_in!E30)</f>
        <v>3139.2056991184013</v>
      </c>
      <c r="F30" s="100">
        <f>IF(SER_hh_emi_in!F30=0,0,1000000*SER_hh_emi_in!F30/SER_hh_num_in!F30)</f>
        <v>3139.3743060308038</v>
      </c>
      <c r="G30" s="100">
        <f>IF(SER_hh_emi_in!G30=0,0,1000000*SER_hh_emi_in!G30/SER_hh_num_in!G30)</f>
        <v>0</v>
      </c>
      <c r="H30" s="100">
        <f>IF(SER_hh_emi_in!H30=0,0,1000000*SER_hh_emi_in!H30/SER_hh_num_in!H30)</f>
        <v>0</v>
      </c>
      <c r="I30" s="100">
        <f>IF(SER_hh_emi_in!I30=0,0,1000000*SER_hh_emi_in!I30/SER_hh_num_in!I30)</f>
        <v>0</v>
      </c>
      <c r="J30" s="100">
        <f>IF(SER_hh_emi_in!J30=0,0,1000000*SER_hh_emi_in!J30/SER_hh_num_in!J30)</f>
        <v>0</v>
      </c>
      <c r="K30" s="100">
        <f>IF(SER_hh_emi_in!K30=0,0,1000000*SER_hh_emi_in!K30/SER_hh_num_in!K30)</f>
        <v>0</v>
      </c>
      <c r="L30" s="100">
        <f>IF(SER_hh_emi_in!L30=0,0,1000000*SER_hh_emi_in!L30/SER_hh_num_in!L30)</f>
        <v>3236.0055393328939</v>
      </c>
      <c r="M30" s="100">
        <f>IF(SER_hh_emi_in!M30=0,0,1000000*SER_hh_emi_in!M30/SER_hh_num_in!M30)</f>
        <v>3255.2095767390592</v>
      </c>
      <c r="N30" s="100">
        <f>IF(SER_hh_emi_in!N30=0,0,1000000*SER_hh_emi_in!N30/SER_hh_num_in!N30)</f>
        <v>3286.7528569498318</v>
      </c>
      <c r="O30" s="100">
        <f>IF(SER_hh_emi_in!O30=0,0,1000000*SER_hh_emi_in!O30/SER_hh_num_in!O30)</f>
        <v>0</v>
      </c>
      <c r="P30" s="100">
        <f>IF(SER_hh_emi_in!P30=0,0,1000000*SER_hh_emi_in!P30/SER_hh_num_in!P30)</f>
        <v>0</v>
      </c>
      <c r="Q30" s="100">
        <f>IF(SER_hh_emi_in!Q30=0,0,1000000*SER_hh_emi_in!Q30/SER_hh_num_in!Q30)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2446.4778921484631</v>
      </c>
      <c r="D31" s="100">
        <f>IF(SER_hh_emi_in!D31=0,0,1000000*SER_hh_emi_in!D31/SER_hh_num_in!D31)</f>
        <v>2474.9647684434212</v>
      </c>
      <c r="E31" s="100">
        <f>IF(SER_hh_emi_in!E31=0,0,1000000*SER_hh_emi_in!E31/SER_hh_num_in!E31)</f>
        <v>2507.6439709480578</v>
      </c>
      <c r="F31" s="100">
        <f>IF(SER_hh_emi_in!F31=0,0,1000000*SER_hh_emi_in!F31/SER_hh_num_in!F31)</f>
        <v>2505.6855383904676</v>
      </c>
      <c r="G31" s="100">
        <f>IF(SER_hh_emi_in!G31=0,0,1000000*SER_hh_emi_in!G31/SER_hh_num_in!G31)</f>
        <v>2516.1939622055133</v>
      </c>
      <c r="H31" s="100">
        <f>IF(SER_hh_emi_in!H31=0,0,1000000*SER_hh_emi_in!H31/SER_hh_num_in!H31)</f>
        <v>2514.2304950823286</v>
      </c>
      <c r="I31" s="100">
        <f>IF(SER_hh_emi_in!I31=0,0,1000000*SER_hh_emi_in!I31/SER_hh_num_in!I31)</f>
        <v>2522.1695593383065</v>
      </c>
      <c r="J31" s="100">
        <f>IF(SER_hh_emi_in!J31=0,0,1000000*SER_hh_emi_in!J31/SER_hh_num_in!J31)</f>
        <v>2575.5826464999409</v>
      </c>
      <c r="K31" s="100">
        <f>IF(SER_hh_emi_in!K31=0,0,1000000*SER_hh_emi_in!K31/SER_hh_num_in!K31)</f>
        <v>2555.5924686229164</v>
      </c>
      <c r="L31" s="100">
        <f>IF(SER_hh_emi_in!L31=0,0,1000000*SER_hh_emi_in!L31/SER_hh_num_in!L31)</f>
        <v>2522.0757895055867</v>
      </c>
      <c r="M31" s="100">
        <f>IF(SER_hh_emi_in!M31=0,0,1000000*SER_hh_emi_in!M31/SER_hh_num_in!M31)</f>
        <v>2531.4282289486359</v>
      </c>
      <c r="N31" s="100">
        <f>IF(SER_hh_emi_in!N31=0,0,1000000*SER_hh_emi_in!N31/SER_hh_num_in!N31)</f>
        <v>2602.5804681535328</v>
      </c>
      <c r="O31" s="100">
        <f>IF(SER_hh_emi_in!O31=0,0,1000000*SER_hh_emi_in!O31/SER_hh_num_in!O31)</f>
        <v>2555.3986161372545</v>
      </c>
      <c r="P31" s="100">
        <f>IF(SER_hh_emi_in!P31=0,0,1000000*SER_hh_emi_in!P31/SER_hh_num_in!P31)</f>
        <v>2525.0269927716022</v>
      </c>
      <c r="Q31" s="100">
        <f>IF(SER_hh_emi_in!Q31=0,0,1000000*SER_hh_emi_in!Q31/SER_hh_num_in!Q31)</f>
        <v>2422.8149460379345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133.58911069009929</v>
      </c>
      <c r="D3" s="106">
        <f>IF(SER_hh_fech_in!D3=0,0,SER_hh_fech_in!D3/SER_summary!D$27)</f>
        <v>110.11218768063948</v>
      </c>
      <c r="E3" s="106">
        <f>IF(SER_hh_fech_in!E3=0,0,SER_hh_fech_in!E3/SER_summary!E$27)</f>
        <v>111.03179787944414</v>
      </c>
      <c r="F3" s="106">
        <f>IF(SER_hh_fech_in!F3=0,0,SER_hh_fech_in!F3/SER_summary!F$27)</f>
        <v>92.370403242687999</v>
      </c>
      <c r="G3" s="106">
        <f>IF(SER_hh_fech_in!G3=0,0,SER_hh_fech_in!G3/SER_summary!G$27)</f>
        <v>110.304366626681</v>
      </c>
      <c r="H3" s="106">
        <f>IF(SER_hh_fech_in!H3=0,0,SER_hh_fech_in!H3/SER_summary!H$27)</f>
        <v>131.40203284267167</v>
      </c>
      <c r="I3" s="106">
        <f>IF(SER_hh_fech_in!I3=0,0,SER_hh_fech_in!I3/SER_summary!I$27)</f>
        <v>111.52454351649371</v>
      </c>
      <c r="J3" s="106">
        <f>IF(SER_hh_fech_in!J3=0,0,SER_hh_fech_in!J3/SER_summary!J$27)</f>
        <v>115.92046279508882</v>
      </c>
      <c r="K3" s="106">
        <f>IF(SER_hh_fech_in!K3=0,0,SER_hh_fech_in!K3/SER_summary!K$27)</f>
        <v>103.14676525773801</v>
      </c>
      <c r="L3" s="106">
        <f>IF(SER_hh_fech_in!L3=0,0,SER_hh_fech_in!L3/SER_summary!L$27)</f>
        <v>107.28331107569902</v>
      </c>
      <c r="M3" s="106">
        <f>IF(SER_hh_fech_in!M3=0,0,SER_hh_fech_in!M3/SER_summary!M$27)</f>
        <v>106.72158002572104</v>
      </c>
      <c r="N3" s="106">
        <f>IF(SER_hh_fech_in!N3=0,0,SER_hh_fech_in!N3/SER_summary!N$27)</f>
        <v>137.54449996110185</v>
      </c>
      <c r="O3" s="106">
        <f>IF(SER_hh_fech_in!O3=0,0,SER_hh_fech_in!O3/SER_summary!O$27)</f>
        <v>88.705293090688585</v>
      </c>
      <c r="P3" s="106">
        <f>IF(SER_hh_fech_in!P3=0,0,SER_hh_fech_in!P3/SER_summary!P$27)</f>
        <v>83.622976935630561</v>
      </c>
      <c r="Q3" s="106">
        <f>IF(SER_hh_fech_in!Q3=0,0,SER_hh_fech_in!Q3/SER_summary!Q$27)</f>
        <v>96.066133372710567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84.826505391806336</v>
      </c>
      <c r="D4" s="101">
        <f>IF(SER_hh_fech_in!D4=0,0,SER_hh_fech_in!D4/SER_summary!D$27)</f>
        <v>64.733564416142812</v>
      </c>
      <c r="E4" s="101">
        <f>IF(SER_hh_fech_in!E4=0,0,SER_hh_fech_in!E4/SER_summary!E$27)</f>
        <v>65.954506305222125</v>
      </c>
      <c r="F4" s="101">
        <f>IF(SER_hh_fech_in!F4=0,0,SER_hh_fech_in!F4/SER_summary!F$27)</f>
        <v>44.418773100196518</v>
      </c>
      <c r="G4" s="101">
        <f>IF(SER_hh_fech_in!G4=0,0,SER_hh_fech_in!G4/SER_summary!G$27)</f>
        <v>64.795758665711318</v>
      </c>
      <c r="H4" s="101">
        <f>IF(SER_hh_fech_in!H4=0,0,SER_hh_fech_in!H4/SER_summary!H$27)</f>
        <v>82.913852965474163</v>
      </c>
      <c r="I4" s="101">
        <f>IF(SER_hh_fech_in!I4=0,0,SER_hh_fech_in!I4/SER_summary!I$27)</f>
        <v>60.673473204576275</v>
      </c>
      <c r="J4" s="101">
        <f>IF(SER_hh_fech_in!J4=0,0,SER_hh_fech_in!J4/SER_summary!J$27)</f>
        <v>64.493776227991489</v>
      </c>
      <c r="K4" s="101">
        <f>IF(SER_hh_fech_in!K4=0,0,SER_hh_fech_in!K4/SER_summary!K$27)</f>
        <v>57.041887379495272</v>
      </c>
      <c r="L4" s="101">
        <f>IF(SER_hh_fech_in!L4=0,0,SER_hh_fech_in!L4/SER_summary!L$27)</f>
        <v>61.169913342159589</v>
      </c>
      <c r="M4" s="101">
        <f>IF(SER_hh_fech_in!M4=0,0,SER_hh_fech_in!M4/SER_summary!M$27)</f>
        <v>63.866408392153154</v>
      </c>
      <c r="N4" s="101">
        <f>IF(SER_hh_fech_in!N4=0,0,SER_hh_fech_in!N4/SER_summary!N$27)</f>
        <v>89.134194026497823</v>
      </c>
      <c r="O4" s="101">
        <f>IF(SER_hh_fech_in!O4=0,0,SER_hh_fech_in!O4/SER_summary!O$27)</f>
        <v>45.102681833210909</v>
      </c>
      <c r="P4" s="101">
        <f>IF(SER_hh_fech_in!P4=0,0,SER_hh_fech_in!P4/SER_summary!P$27)</f>
        <v>37.647419481477314</v>
      </c>
      <c r="Q4" s="101">
        <f>IF(SER_hh_fech_in!Q4=0,0,SER_hh_fech_in!Q4/SER_summary!Q$27)</f>
        <v>49.921576001051783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101.81709845678461</v>
      </c>
      <c r="D5" s="100">
        <f>IF(SER_hh_fech_in!D5=0,0,SER_hh_fech_in!D5/SER_summary!D$27)</f>
        <v>93.045808923844504</v>
      </c>
      <c r="E5" s="100">
        <f>IF(SER_hh_fech_in!E5=0,0,SER_hh_fech_in!E5/SER_summary!E$27)</f>
        <v>91.306377162673343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93.210060799186834</v>
      </c>
      <c r="P5" s="100">
        <f>IF(SER_hh_fech_in!P5=0,0,SER_hh_fech_in!P5/SER_summary!P$27)</f>
        <v>40.028633927042094</v>
      </c>
      <c r="Q5" s="100">
        <f>IF(SER_hh_fech_in!Q5=0,0,SER_hh_fech_in!Q5/SER_summary!Q$27)</f>
        <v>72.800089603956096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86.585823434044627</v>
      </c>
      <c r="D7" s="100">
        <f>IF(SER_hh_fech_in!D7=0,0,SER_hh_fech_in!D7/SER_summary!D$27)</f>
        <v>0</v>
      </c>
      <c r="E7" s="100">
        <f>IF(SER_hh_fech_in!E7=0,0,SER_hh_fech_in!E7/SER_summary!E$27)</f>
        <v>0</v>
      </c>
      <c r="F7" s="100">
        <f>IF(SER_hh_fech_in!F7=0,0,SER_hh_fech_in!F7/SER_summary!F$27)</f>
        <v>0</v>
      </c>
      <c r="G7" s="100">
        <f>IF(SER_hh_fech_in!G7=0,0,SER_hh_fech_in!G7/SER_summary!G$27)</f>
        <v>0</v>
      </c>
      <c r="H7" s="100">
        <f>IF(SER_hh_fech_in!H7=0,0,SER_hh_fech_in!H7/SER_summary!H$27)</f>
        <v>94.49339575372143</v>
      </c>
      <c r="I7" s="100">
        <f>IF(SER_hh_fech_in!I7=0,0,SER_hh_fech_in!I7/SER_summary!I$27)</f>
        <v>64.630798028367735</v>
      </c>
      <c r="J7" s="100">
        <f>IF(SER_hh_fech_in!J7=0,0,SER_hh_fech_in!J7/SER_summary!J$27)</f>
        <v>70.689329282704747</v>
      </c>
      <c r="K7" s="100">
        <f>IF(SER_hh_fech_in!K7=0,0,SER_hh_fech_in!K7/SER_summary!K$27)</f>
        <v>65.449421825185084</v>
      </c>
      <c r="L7" s="100">
        <f>IF(SER_hh_fech_in!L7=0,0,SER_hh_fech_in!L7/SER_summary!L$27)</f>
        <v>0</v>
      </c>
      <c r="M7" s="100">
        <f>IF(SER_hh_fech_in!M7=0,0,SER_hh_fech_in!M7/SER_summary!M$27)</f>
        <v>0</v>
      </c>
      <c r="N7" s="100">
        <f>IF(SER_hh_fech_in!N7=0,0,SER_hh_fech_in!N7/SER_summary!N$27)</f>
        <v>0</v>
      </c>
      <c r="O7" s="100">
        <f>IF(SER_hh_fech_in!O7=0,0,SER_hh_fech_in!O7/SER_summary!O$27)</f>
        <v>0</v>
      </c>
      <c r="P7" s="100">
        <f>IF(SER_hh_fech_in!P7=0,0,SER_hh_fech_in!P7/SER_summary!P$27)</f>
        <v>0</v>
      </c>
      <c r="Q7" s="100">
        <f>IF(SER_hh_fech_in!Q7=0,0,SER_hh_fech_in!Q7/SER_summary!Q$27)</f>
        <v>62.971088110519503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79.827690538997572</v>
      </c>
      <c r="D9" s="100">
        <f>IF(SER_hh_fech_in!D9=0,0,SER_hh_fech_in!D9/SER_summary!D$27)</f>
        <v>70.99746522189885</v>
      </c>
      <c r="E9" s="100">
        <f>IF(SER_hh_fech_in!E9=0,0,SER_hh_fech_in!E9/SER_summary!E$27)</f>
        <v>70.05480276498939</v>
      </c>
      <c r="F9" s="100">
        <f>IF(SER_hh_fech_in!F9=0,0,SER_hh_fech_in!F9/SER_summary!F$27)</f>
        <v>50.648436460119257</v>
      </c>
      <c r="G9" s="100">
        <f>IF(SER_hh_fech_in!G9=0,0,SER_hh_fech_in!G9/SER_summary!G$27)</f>
        <v>66.56131510315403</v>
      </c>
      <c r="H9" s="100">
        <f>IF(SER_hh_fech_in!H9=0,0,SER_hh_fech_in!H9/SER_summary!H$27)</f>
        <v>89.121689851481335</v>
      </c>
      <c r="I9" s="100">
        <f>IF(SER_hh_fech_in!I9=0,0,SER_hh_fech_in!I9/SER_summary!I$27)</f>
        <v>63.87141992813509</v>
      </c>
      <c r="J9" s="100">
        <f>IF(SER_hh_fech_in!J9=0,0,SER_hh_fech_in!J9/SER_summary!J$27)</f>
        <v>76.349650037325617</v>
      </c>
      <c r="K9" s="100">
        <f>IF(SER_hh_fech_in!K9=0,0,SER_hh_fech_in!K9/SER_summary!K$27)</f>
        <v>47.670373752941522</v>
      </c>
      <c r="L9" s="100">
        <f>IF(SER_hh_fech_in!L9=0,0,SER_hh_fech_in!L9/SER_summary!L$27)</f>
        <v>64.543786424667815</v>
      </c>
      <c r="M9" s="100">
        <f>IF(SER_hh_fech_in!M9=0,0,SER_hh_fech_in!M9/SER_summary!M$27)</f>
        <v>53.765102759883305</v>
      </c>
      <c r="N9" s="100">
        <f>IF(SER_hh_fech_in!N9=0,0,SER_hh_fech_in!N9/SER_summary!N$27)</f>
        <v>45.497883231508638</v>
      </c>
      <c r="O9" s="100">
        <f>IF(SER_hh_fech_in!O9=0,0,SER_hh_fech_in!O9/SER_summary!O$27)</f>
        <v>40.324812923900573</v>
      </c>
      <c r="P9" s="100">
        <f>IF(SER_hh_fech_in!P9=0,0,SER_hh_fech_in!P9/SER_summary!P$27)</f>
        <v>40.779361494243737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0</v>
      </c>
      <c r="D10" s="100">
        <f>IF(SER_hh_fech_in!D10=0,0,SER_hh_fech_in!D10/SER_summary!D$27)</f>
        <v>89.89310658417331</v>
      </c>
      <c r="E10" s="100">
        <f>IF(SER_hh_fech_in!E10=0,0,SER_hh_fech_in!E10/SER_summary!E$27)</f>
        <v>91.65216028614276</v>
      </c>
      <c r="F10" s="100">
        <f>IF(SER_hh_fech_in!F10=0,0,SER_hh_fech_in!F10/SER_summary!F$27)</f>
        <v>64.014495528783442</v>
      </c>
      <c r="G10" s="100">
        <f>IF(SER_hh_fech_in!G10=0,0,SER_hh_fech_in!G10/SER_summary!G$27)</f>
        <v>87.968389636845373</v>
      </c>
      <c r="H10" s="100">
        <f>IF(SER_hh_fech_in!H10=0,0,SER_hh_fech_in!H10/SER_summary!H$27)</f>
        <v>105.46159413128188</v>
      </c>
      <c r="I10" s="100">
        <f>IF(SER_hh_fech_in!I10=0,0,SER_hh_fech_in!I10/SER_summary!I$27)</f>
        <v>80.775869709224622</v>
      </c>
      <c r="J10" s="100">
        <f>IF(SER_hh_fech_in!J10=0,0,SER_hh_fech_in!J10/SER_summary!J$27)</f>
        <v>85.039722840346528</v>
      </c>
      <c r="K10" s="100">
        <f>IF(SER_hh_fech_in!K10=0,0,SER_hh_fech_in!K10/SER_summary!K$27)</f>
        <v>0</v>
      </c>
      <c r="L10" s="100">
        <f>IF(SER_hh_fech_in!L10=0,0,SER_hh_fech_in!L10/SER_summary!L$27)</f>
        <v>0</v>
      </c>
      <c r="M10" s="100">
        <f>IF(SER_hh_fech_in!M10=0,0,SER_hh_fech_in!M10/SER_summary!M$27)</f>
        <v>99.191073904066329</v>
      </c>
      <c r="N10" s="100">
        <f>IF(SER_hh_fech_in!N10=0,0,SER_hh_fech_in!N10/SER_summary!N$27)</f>
        <v>316.69887070380321</v>
      </c>
      <c r="O10" s="100">
        <f>IF(SER_hh_fech_in!O10=0,0,SER_hh_fech_in!O10/SER_summary!O$27)</f>
        <v>163.12618667475061</v>
      </c>
      <c r="P10" s="100">
        <f>IF(SER_hh_fech_in!P10=0,0,SER_hh_fech_in!P10/SER_summary!P$27)</f>
        <v>22.950949908101141</v>
      </c>
      <c r="Q10" s="100">
        <f>IF(SER_hh_fech_in!Q10=0,0,SER_hh_fech_in!Q10/SER_summary!Q$27)</f>
        <v>73.607964754816209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65.851642755771437</v>
      </c>
      <c r="H11" s="100">
        <f>IF(SER_hh_fech_in!H11=0,0,SER_hh_fech_in!H11/SER_summary!H$27)</f>
        <v>64.344353662332793</v>
      </c>
      <c r="I11" s="100">
        <f>IF(SER_hh_fech_in!I11=0,0,SER_hh_fech_in!I11/SER_summary!I$27)</f>
        <v>61.03692592874458</v>
      </c>
      <c r="J11" s="100">
        <f>IF(SER_hh_fech_in!J11=0,0,SER_hh_fech_in!J11/SER_summary!J$27)</f>
        <v>60.144498370487185</v>
      </c>
      <c r="K11" s="100">
        <f>IF(SER_hh_fech_in!K11=0,0,SER_hh_fech_in!K11/SER_summary!K$27)</f>
        <v>59.364736605990629</v>
      </c>
      <c r="L11" s="100">
        <f>IF(SER_hh_fech_in!L11=0,0,SER_hh_fech_in!L11/SER_summary!L$27)</f>
        <v>58.394919204389154</v>
      </c>
      <c r="M11" s="100">
        <f>IF(SER_hh_fech_in!M11=0,0,SER_hh_fech_in!M11/SER_summary!M$27)</f>
        <v>57.85990375550093</v>
      </c>
      <c r="N11" s="100">
        <f>IF(SER_hh_fech_in!N11=0,0,SER_hh_fech_in!N11/SER_summary!N$27)</f>
        <v>58.279294480012226</v>
      </c>
      <c r="O11" s="100">
        <f>IF(SER_hh_fech_in!O11=0,0,SER_hh_fech_in!O11/SER_summary!O$27)</f>
        <v>54.904392625920373</v>
      </c>
      <c r="P11" s="100">
        <f>IF(SER_hh_fech_in!P11=0,0,SER_hh_fech_in!P11/SER_summary!P$27)</f>
        <v>52.39801626486107</v>
      </c>
      <c r="Q11" s="100">
        <f>IF(SER_hh_fech_in!Q11=0,0,SER_hh_fech_in!Q11/SER_summary!Q$27)</f>
        <v>51.448965095366162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70.505059029081963</v>
      </c>
      <c r="D12" s="100">
        <f>IF(SER_hh_fech_in!D12=0,0,SER_hh_fech_in!D12/SER_summary!D$27)</f>
        <v>61.80867673119549</v>
      </c>
      <c r="E12" s="100">
        <f>IF(SER_hh_fech_in!E12=0,0,SER_hh_fech_in!E12/SER_summary!E$27)</f>
        <v>60.250882426465509</v>
      </c>
      <c r="F12" s="100">
        <f>IF(SER_hh_fech_in!F12=0,0,SER_hh_fech_in!F12/SER_summary!F$27)</f>
        <v>43.016120933659259</v>
      </c>
      <c r="G12" s="100">
        <f>IF(SER_hh_fech_in!G12=0,0,SER_hh_fech_in!G12/SER_summary!G$27)</f>
        <v>58.23116656808309</v>
      </c>
      <c r="H12" s="100">
        <f>IF(SER_hh_fech_in!H12=0,0,SER_hh_fech_in!H12/SER_summary!H$27)</f>
        <v>0</v>
      </c>
      <c r="I12" s="100">
        <f>IF(SER_hh_fech_in!I12=0,0,SER_hh_fech_in!I12/SER_summary!I$27)</f>
        <v>0</v>
      </c>
      <c r="J12" s="100">
        <f>IF(SER_hh_fech_in!J12=0,0,SER_hh_fech_in!J12/SER_summary!J$27)</f>
        <v>0</v>
      </c>
      <c r="K12" s="100">
        <f>IF(SER_hh_fech_in!K12=0,0,SER_hh_fech_in!K12/SER_summary!K$27)</f>
        <v>55.312516980324254</v>
      </c>
      <c r="L12" s="100">
        <f>IF(SER_hh_fech_in!L12=0,0,SER_hh_fech_in!L12/SER_summary!L$27)</f>
        <v>57.812396260972811</v>
      </c>
      <c r="M12" s="100">
        <f>IF(SER_hh_fech_in!M12=0,0,SER_hh_fech_in!M12/SER_summary!M$27)</f>
        <v>78.391569970056906</v>
      </c>
      <c r="N12" s="100">
        <f>IF(SER_hh_fech_in!N12=0,0,SER_hh_fech_in!N12/SER_summary!N$27)</f>
        <v>53.150920358845156</v>
      </c>
      <c r="O12" s="100">
        <f>IF(SER_hh_fech_in!O12=0,0,SER_hh_fech_in!O12/SER_summary!O$27)</f>
        <v>46.174248886951318</v>
      </c>
      <c r="P12" s="100">
        <f>IF(SER_hh_fech_in!P12=0,0,SER_hh_fech_in!P12/SER_summary!P$27)</f>
        <v>42.959372850995045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45.281772333538548</v>
      </c>
      <c r="D13" s="100">
        <f>IF(SER_hh_fech_in!D13=0,0,SER_hh_fech_in!D13/SER_summary!D$27)</f>
        <v>40.737812281950454</v>
      </c>
      <c r="E13" s="100">
        <f>IF(SER_hh_fech_in!E13=0,0,SER_hh_fech_in!E13/SER_summary!E$27)</f>
        <v>39.956546735832262</v>
      </c>
      <c r="F13" s="100">
        <f>IF(SER_hh_fech_in!F13=0,0,SER_hh_fech_in!F13/SER_summary!F$27)</f>
        <v>28.4610832190913</v>
      </c>
      <c r="G13" s="100">
        <f>IF(SER_hh_fech_in!G13=0,0,SER_hh_fech_in!G13/SER_summary!G$27)</f>
        <v>38.697655001106035</v>
      </c>
      <c r="H13" s="100">
        <f>IF(SER_hh_fech_in!H13=0,0,SER_hh_fech_in!H13/SER_summary!H$27)</f>
        <v>46.301528273524063</v>
      </c>
      <c r="I13" s="100">
        <f>IF(SER_hh_fech_in!I13=0,0,SER_hh_fech_in!I13/SER_summary!I$27)</f>
        <v>35.461611990466878</v>
      </c>
      <c r="J13" s="100">
        <f>IF(SER_hh_fech_in!J13=0,0,SER_hh_fech_in!J13/SER_summary!J$27)</f>
        <v>37.343301008829805</v>
      </c>
      <c r="K13" s="100">
        <f>IF(SER_hh_fech_in!K13=0,0,SER_hh_fech_in!K13/SER_summary!K$27)</f>
        <v>34.527188414851828</v>
      </c>
      <c r="L13" s="100">
        <f>IF(SER_hh_fech_in!L13=0,0,SER_hh_fech_in!L13/SER_summary!L$27)</f>
        <v>29.783425081064152</v>
      </c>
      <c r="M13" s="100">
        <f>IF(SER_hh_fech_in!M13=0,0,SER_hh_fech_in!M13/SER_summary!M$27)</f>
        <v>26.82582929120246</v>
      </c>
      <c r="N13" s="100">
        <f>IF(SER_hh_fech_in!N13=0,0,SER_hh_fech_in!N13/SER_summary!N$27)</f>
        <v>20.808575060779873</v>
      </c>
      <c r="O13" s="100">
        <f>IF(SER_hh_fech_in!O13=0,0,SER_hh_fech_in!O13/SER_summary!O$27)</f>
        <v>15.534817105620476</v>
      </c>
      <c r="P13" s="100">
        <f>IF(SER_hh_fech_in!P13=0,0,SER_hh_fech_in!P13/SER_summary!P$27)</f>
        <v>12.670265133814087</v>
      </c>
      <c r="Q13" s="100">
        <f>IF(SER_hh_fech_in!Q13=0,0,SER_hh_fech_in!Q13/SER_summary!Q$27)</f>
        <v>15.275467341331497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0</v>
      </c>
      <c r="D14" s="22">
        <f>IF(SER_hh_fech_in!D14=0,0,SER_hh_fech_in!D14/SER_summary!D$27)</f>
        <v>64.442839807250365</v>
      </c>
      <c r="E14" s="22">
        <f>IF(SER_hh_fech_in!E14=0,0,SER_hh_fech_in!E14/SER_summary!E$27)</f>
        <v>63.29668415183292</v>
      </c>
      <c r="F14" s="22">
        <f>IF(SER_hh_fech_in!F14=0,0,SER_hh_fech_in!F14/SER_summary!F$27)</f>
        <v>0</v>
      </c>
      <c r="G14" s="22">
        <f>IF(SER_hh_fech_in!G14=0,0,SER_hh_fech_in!G14/SER_summary!G$27)</f>
        <v>0</v>
      </c>
      <c r="H14" s="22">
        <f>IF(SER_hh_fech_in!H14=0,0,SER_hh_fech_in!H14/SER_summary!H$27)</f>
        <v>74.514182781440269</v>
      </c>
      <c r="I14" s="22">
        <f>IF(SER_hh_fech_in!I14=0,0,SER_hh_fech_in!I14/SER_summary!I$27)</f>
        <v>57.074420474315879</v>
      </c>
      <c r="J14" s="22">
        <f>IF(SER_hh_fech_in!J14=0,0,SER_hh_fech_in!J14/SER_summary!J$27)</f>
        <v>59.904617907019308</v>
      </c>
      <c r="K14" s="22">
        <f>IF(SER_hh_fech_in!K14=0,0,SER_hh_fech_in!K14/SER_summary!K$27)</f>
        <v>55.202136347506929</v>
      </c>
      <c r="L14" s="22">
        <f>IF(SER_hh_fech_in!L14=0,0,SER_hh_fech_in!L14/SER_summary!L$27)</f>
        <v>64.689347365982371</v>
      </c>
      <c r="M14" s="22">
        <f>IF(SER_hh_fech_in!M14=0,0,SER_hh_fech_in!M14/SER_summary!M$27)</f>
        <v>68.375829835480744</v>
      </c>
      <c r="N14" s="22">
        <f>IF(SER_hh_fech_in!N14=0,0,SER_hh_fech_in!N14/SER_summary!N$27)</f>
        <v>59.606569016367025</v>
      </c>
      <c r="O14" s="22">
        <f>IF(SER_hh_fech_in!O14=0,0,SER_hh_fech_in!O14/SER_summary!O$27)</f>
        <v>49.83028275226556</v>
      </c>
      <c r="P14" s="22">
        <f>IF(SER_hh_fech_in!P14=0,0,SER_hh_fech_in!P14/SER_summary!P$27)</f>
        <v>43.300049611841033</v>
      </c>
      <c r="Q14" s="22">
        <f>IF(SER_hh_fech_in!Q14=0,0,SER_hh_fech_in!Q14/SER_summary!Q$27)</f>
        <v>53.442949191874895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0.81716852294509368</v>
      </c>
      <c r="D15" s="104">
        <f>IF(SER_hh_fech_in!D15=0,0,SER_hh_fech_in!D15/SER_summary!D$27)</f>
        <v>0.32458896230607098</v>
      </c>
      <c r="E15" s="104">
        <f>IF(SER_hh_fech_in!E15=0,0,SER_hh_fech_in!E15/SER_summary!E$27)</f>
        <v>0.34846374921849871</v>
      </c>
      <c r="F15" s="104">
        <f>IF(SER_hh_fech_in!F15=0,0,SER_hh_fech_in!F15/SER_summary!F$27)</f>
        <v>0.22006998357287499</v>
      </c>
      <c r="G15" s="104">
        <f>IF(SER_hh_fech_in!G15=0,0,SER_hh_fech_in!G15/SER_summary!G$27)</f>
        <v>0.29827768838559587</v>
      </c>
      <c r="H15" s="104">
        <f>IF(SER_hh_fech_in!H15=0,0,SER_hh_fech_in!H15/SER_summary!H$27)</f>
        <v>1.0384370047155034</v>
      </c>
      <c r="I15" s="104">
        <f>IF(SER_hh_fech_in!I15=0,0,SER_hh_fech_in!I15/SER_summary!I$27)</f>
        <v>0.70981910489933286</v>
      </c>
      <c r="J15" s="104">
        <f>IF(SER_hh_fech_in!J15=0,0,SER_hh_fech_in!J15/SER_summary!J$27)</f>
        <v>0.81116096555092376</v>
      </c>
      <c r="K15" s="104">
        <f>IF(SER_hh_fech_in!K15=0,0,SER_hh_fech_in!K15/SER_summary!K$27)</f>
        <v>0.57404384833881383</v>
      </c>
      <c r="L15" s="104">
        <f>IF(SER_hh_fech_in!L15=0,0,SER_hh_fech_in!L15/SER_summary!L$27)</f>
        <v>0.40013671025865594</v>
      </c>
      <c r="M15" s="104">
        <f>IF(SER_hh_fech_in!M15=0,0,SER_hh_fech_in!M15/SER_summary!M$27)</f>
        <v>0.53555109988748062</v>
      </c>
      <c r="N15" s="104">
        <f>IF(SER_hh_fech_in!N15=0,0,SER_hh_fech_in!N15/SER_summary!N$27)</f>
        <v>0.83313662129221777</v>
      </c>
      <c r="O15" s="104">
        <f>IF(SER_hh_fech_in!O15=0,0,SER_hh_fech_in!O15/SER_summary!O$27)</f>
        <v>0.34243894577540068</v>
      </c>
      <c r="P15" s="104">
        <f>IF(SER_hh_fech_in!P15=0,0,SER_hh_fech_in!P15/SER_summary!P$27)</f>
        <v>0.32363266988443684</v>
      </c>
      <c r="Q15" s="104">
        <f>IF(SER_hh_fech_in!Q15=0,0,SER_hh_fech_in!Q15/SER_summary!Q$27)</f>
        <v>0.72961806054078759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13.222919630205578</v>
      </c>
      <c r="D16" s="101">
        <f>IF(SER_hh_fech_in!D16=0,0,SER_hh_fech_in!D16/SER_summary!D$27)</f>
        <v>13.128902620524176</v>
      </c>
      <c r="E16" s="101">
        <f>IF(SER_hh_fech_in!E16=0,0,SER_hh_fech_in!E16/SER_summary!E$27)</f>
        <v>13.071915972275949</v>
      </c>
      <c r="F16" s="101">
        <f>IF(SER_hh_fech_in!F16=0,0,SER_hh_fech_in!F16/SER_summary!F$27)</f>
        <v>13.025633897904681</v>
      </c>
      <c r="G16" s="101">
        <f>IF(SER_hh_fech_in!G16=0,0,SER_hh_fech_in!G16/SER_summary!G$27)</f>
        <v>12.981542706050229</v>
      </c>
      <c r="H16" s="101">
        <f>IF(SER_hh_fech_in!H16=0,0,SER_hh_fech_in!H16/SER_summary!H$27)</f>
        <v>12.988590342724558</v>
      </c>
      <c r="I16" s="101">
        <f>IF(SER_hh_fech_in!I16=0,0,SER_hh_fech_in!I16/SER_summary!I$27)</f>
        <v>13.00703794999626</v>
      </c>
      <c r="J16" s="101">
        <f>IF(SER_hh_fech_in!J16=0,0,SER_hh_fech_in!J16/SER_summary!J$27)</f>
        <v>13.015630363845737</v>
      </c>
      <c r="K16" s="101">
        <f>IF(SER_hh_fech_in!K16=0,0,SER_hh_fech_in!K16/SER_summary!K$27)</f>
        <v>12.980801351731062</v>
      </c>
      <c r="L16" s="101">
        <f>IF(SER_hh_fech_in!L16=0,0,SER_hh_fech_in!L16/SER_summary!L$27)</f>
        <v>13.023737192344042</v>
      </c>
      <c r="M16" s="101">
        <f>IF(SER_hh_fech_in!M16=0,0,SER_hh_fech_in!M16/SER_summary!M$27)</f>
        <v>13.044907222906176</v>
      </c>
      <c r="N16" s="101">
        <f>IF(SER_hh_fech_in!N16=0,0,SER_hh_fech_in!N16/SER_summary!N$27)</f>
        <v>13.228544887047816</v>
      </c>
      <c r="O16" s="101">
        <f>IF(SER_hh_fech_in!O16=0,0,SER_hh_fech_in!O16/SER_summary!O$27)</f>
        <v>13.24726398317995</v>
      </c>
      <c r="P16" s="101">
        <f>IF(SER_hh_fech_in!P16=0,0,SER_hh_fech_in!P16/SER_summary!P$27)</f>
        <v>13.261138784053008</v>
      </c>
      <c r="Q16" s="101">
        <f>IF(SER_hh_fech_in!Q16=0,0,SER_hh_fech_in!Q16/SER_summary!Q$27)</f>
        <v>13.660171618615239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13.222919630205578</v>
      </c>
      <c r="D18" s="103">
        <f>IF(SER_hh_fech_in!D18=0,0,SER_hh_fech_in!D18/SER_summary!D$27)</f>
        <v>13.128902620524176</v>
      </c>
      <c r="E18" s="103">
        <f>IF(SER_hh_fech_in!E18=0,0,SER_hh_fech_in!E18/SER_summary!E$27)</f>
        <v>13.071915972275949</v>
      </c>
      <c r="F18" s="103">
        <f>IF(SER_hh_fech_in!F18=0,0,SER_hh_fech_in!F18/SER_summary!F$27)</f>
        <v>13.025633897904681</v>
      </c>
      <c r="G18" s="103">
        <f>IF(SER_hh_fech_in!G18=0,0,SER_hh_fech_in!G18/SER_summary!G$27)</f>
        <v>12.981542706050229</v>
      </c>
      <c r="H18" s="103">
        <f>IF(SER_hh_fech_in!H18=0,0,SER_hh_fech_in!H18/SER_summary!H$27)</f>
        <v>12.988590342724558</v>
      </c>
      <c r="I18" s="103">
        <f>IF(SER_hh_fech_in!I18=0,0,SER_hh_fech_in!I18/SER_summary!I$27)</f>
        <v>13.00703794999626</v>
      </c>
      <c r="J18" s="103">
        <f>IF(SER_hh_fech_in!J18=0,0,SER_hh_fech_in!J18/SER_summary!J$27)</f>
        <v>13.015630363845737</v>
      </c>
      <c r="K18" s="103">
        <f>IF(SER_hh_fech_in!K18=0,0,SER_hh_fech_in!K18/SER_summary!K$27)</f>
        <v>12.980801351731062</v>
      </c>
      <c r="L18" s="103">
        <f>IF(SER_hh_fech_in!L18=0,0,SER_hh_fech_in!L18/SER_summary!L$27)</f>
        <v>13.023737192344042</v>
      </c>
      <c r="M18" s="103">
        <f>IF(SER_hh_fech_in!M18=0,0,SER_hh_fech_in!M18/SER_summary!M$27)</f>
        <v>13.044907222906176</v>
      </c>
      <c r="N18" s="103">
        <f>IF(SER_hh_fech_in!N18=0,0,SER_hh_fech_in!N18/SER_summary!N$27)</f>
        <v>13.228544887047816</v>
      </c>
      <c r="O18" s="103">
        <f>IF(SER_hh_fech_in!O18=0,0,SER_hh_fech_in!O18/SER_summary!O$27)</f>
        <v>13.24726398317995</v>
      </c>
      <c r="P18" s="103">
        <f>IF(SER_hh_fech_in!P18=0,0,SER_hh_fech_in!P18/SER_summary!P$27)</f>
        <v>13.261138784053008</v>
      </c>
      <c r="Q18" s="103">
        <f>IF(SER_hh_fech_in!Q18=0,0,SER_hh_fech_in!Q18/SER_summary!Q$27)</f>
        <v>13.660171618615239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20.785533815465151</v>
      </c>
      <c r="D19" s="101">
        <f>IF(SER_hh_fech_in!D19=0,0,SER_hh_fech_in!D19/SER_summary!D$27)</f>
        <v>19.270557954723536</v>
      </c>
      <c r="E19" s="101">
        <f>IF(SER_hh_fech_in!E19=0,0,SER_hh_fech_in!E19/SER_summary!E$27)</f>
        <v>18.715226335303338</v>
      </c>
      <c r="F19" s="101">
        <f>IF(SER_hh_fech_in!F19=0,0,SER_hh_fech_in!F19/SER_summary!F$27)</f>
        <v>18.049575429069485</v>
      </c>
      <c r="G19" s="101">
        <f>IF(SER_hh_fech_in!G19=0,0,SER_hh_fech_in!G19/SER_summary!G$27)</f>
        <v>18.783045187231014</v>
      </c>
      <c r="H19" s="101">
        <f>IF(SER_hh_fech_in!H19=0,0,SER_hh_fech_in!H19/SER_summary!H$27)</f>
        <v>19.993090568520458</v>
      </c>
      <c r="I19" s="101">
        <f>IF(SER_hh_fech_in!I19=0,0,SER_hh_fech_in!I19/SER_summary!I$27)</f>
        <v>20.50008861059694</v>
      </c>
      <c r="J19" s="101">
        <f>IF(SER_hh_fech_in!J19=0,0,SER_hh_fech_in!J19/SER_summary!J$27)</f>
        <v>19.746583454921591</v>
      </c>
      <c r="K19" s="101">
        <f>IF(SER_hh_fech_in!K19=0,0,SER_hh_fech_in!K19/SER_summary!K$27)</f>
        <v>19.438577927149989</v>
      </c>
      <c r="L19" s="101">
        <f>IF(SER_hh_fech_in!L19=0,0,SER_hh_fech_in!L19/SER_summary!L$27)</f>
        <v>17.551922958637832</v>
      </c>
      <c r="M19" s="101">
        <f>IF(SER_hh_fech_in!M19=0,0,SER_hh_fech_in!M19/SER_summary!M$27)</f>
        <v>19.162571642392173</v>
      </c>
      <c r="N19" s="101">
        <f>IF(SER_hh_fech_in!N19=0,0,SER_hh_fech_in!N19/SER_summary!N$27)</f>
        <v>19.061001156466862</v>
      </c>
      <c r="O19" s="101">
        <f>IF(SER_hh_fech_in!O19=0,0,SER_hh_fech_in!O19/SER_summary!O$27)</f>
        <v>18.761594814156506</v>
      </c>
      <c r="P19" s="101">
        <f>IF(SER_hh_fech_in!P19=0,0,SER_hh_fech_in!P19/SER_summary!P$27)</f>
        <v>21.305686019796191</v>
      </c>
      <c r="Q19" s="101">
        <f>IF(SER_hh_fech_in!Q19=0,0,SER_hh_fech_in!Q19/SER_summary!Q$27)</f>
        <v>20.816760493625861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25.314535116811303</v>
      </c>
      <c r="D22" s="100">
        <f>IF(SER_hh_fech_in!D22=0,0,SER_hh_fech_in!D22/SER_summary!D$27)</f>
        <v>23.832651716905261</v>
      </c>
      <c r="E22" s="100">
        <f>IF(SER_hh_fech_in!E22=0,0,SER_hh_fech_in!E22/SER_summary!E$27)</f>
        <v>0</v>
      </c>
      <c r="F22" s="100">
        <f>IF(SER_hh_fech_in!F22=0,0,SER_hh_fech_in!F22/SER_summary!F$27)</f>
        <v>0</v>
      </c>
      <c r="G22" s="100">
        <f>IF(SER_hh_fech_in!G22=0,0,SER_hh_fech_in!G22/SER_summary!G$27)</f>
        <v>0</v>
      </c>
      <c r="H22" s="100">
        <f>IF(SER_hh_fech_in!H22=0,0,SER_hh_fech_in!H22/SER_summary!H$27)</f>
        <v>24.161423129681737</v>
      </c>
      <c r="I22" s="100">
        <f>IF(SER_hh_fech_in!I22=0,0,SER_hh_fech_in!I22/SER_summary!I$27)</f>
        <v>24.72813922823579</v>
      </c>
      <c r="J22" s="100">
        <f>IF(SER_hh_fech_in!J22=0,0,SER_hh_fech_in!J22/SER_summary!J$27)</f>
        <v>25.225099516862965</v>
      </c>
      <c r="K22" s="100">
        <f>IF(SER_hh_fech_in!K22=0,0,SER_hh_fech_in!K22/SER_summary!K$27)</f>
        <v>25.062258283967079</v>
      </c>
      <c r="L22" s="100">
        <f>IF(SER_hh_fech_in!L22=0,0,SER_hh_fech_in!L22/SER_summary!L$27)</f>
        <v>15.154367263359051</v>
      </c>
      <c r="M22" s="100">
        <f>IF(SER_hh_fech_in!M22=0,0,SER_hh_fech_in!M22/SER_summary!M$27)</f>
        <v>21.798055270446923</v>
      </c>
      <c r="N22" s="100">
        <f>IF(SER_hh_fech_in!N22=0,0,SER_hh_fech_in!N22/SER_summary!N$27)</f>
        <v>20.528802900438794</v>
      </c>
      <c r="O22" s="100">
        <f>IF(SER_hh_fech_in!O22=0,0,SER_hh_fech_in!O22/SER_summary!O$27)</f>
        <v>0</v>
      </c>
      <c r="P22" s="100">
        <f>IF(SER_hh_fech_in!P22=0,0,SER_hh_fech_in!P22/SER_summary!P$27)</f>
        <v>27.88917916075463</v>
      </c>
      <c r="Q22" s="100">
        <f>IF(SER_hh_fech_in!Q22=0,0,SER_hh_fech_in!Q22/SER_summary!Q$27)</f>
        <v>26.112386419340723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24.02151534905996</v>
      </c>
      <c r="D23" s="100">
        <f>IF(SER_hh_fech_in!D23=0,0,SER_hh_fech_in!D23/SER_summary!D$27)</f>
        <v>22.984603065595792</v>
      </c>
      <c r="E23" s="100">
        <f>IF(SER_hh_fech_in!E23=0,0,SER_hh_fech_in!E23/SER_summary!E$27)</f>
        <v>22.804506193316012</v>
      </c>
      <c r="F23" s="100">
        <f>IF(SER_hh_fech_in!F23=0,0,SER_hh_fech_in!F23/SER_summary!F$27)</f>
        <v>22.431375963077116</v>
      </c>
      <c r="G23" s="100">
        <f>IF(SER_hh_fech_in!G23=0,0,SER_hh_fech_in!G23/SER_summary!G$27)</f>
        <v>23.456185410771354</v>
      </c>
      <c r="H23" s="100">
        <f>IF(SER_hh_fech_in!H23=0,0,SER_hh_fech_in!H23/SER_summary!H$27)</f>
        <v>24.095993001470841</v>
      </c>
      <c r="I23" s="100">
        <f>IF(SER_hh_fech_in!I23=0,0,SER_hh_fech_in!I23/SER_summary!I$27)</f>
        <v>24.490942634509246</v>
      </c>
      <c r="J23" s="100">
        <f>IF(SER_hh_fech_in!J23=0,0,SER_hh_fech_in!J23/SER_summary!J$27)</f>
        <v>24.695504033387486</v>
      </c>
      <c r="K23" s="100">
        <f>IF(SER_hh_fech_in!K23=0,0,SER_hh_fech_in!K23/SER_summary!K$27)</f>
        <v>23.646112087415101</v>
      </c>
      <c r="L23" s="100">
        <f>IF(SER_hh_fech_in!L23=0,0,SER_hh_fech_in!L23/SER_summary!L$27)</f>
        <v>14.262342232497639</v>
      </c>
      <c r="M23" s="100">
        <f>IF(SER_hh_fech_in!M23=0,0,SER_hh_fech_in!M23/SER_summary!M$27)</f>
        <v>14.590142219145305</v>
      </c>
      <c r="N23" s="100">
        <f>IF(SER_hh_fech_in!N23=0,0,SER_hh_fech_in!N23/SER_summary!N$27)</f>
        <v>14.684665799822136</v>
      </c>
      <c r="O23" s="100">
        <f>IF(SER_hh_fech_in!O23=0,0,SER_hh_fech_in!O23/SER_summary!O$27)</f>
        <v>14.933362339664038</v>
      </c>
      <c r="P23" s="100">
        <f>IF(SER_hh_fech_in!P23=0,0,SER_hh_fech_in!P23/SER_summary!P$27)</f>
        <v>25.398402032978844</v>
      </c>
      <c r="Q23" s="100">
        <f>IF(SER_hh_fech_in!Q23=0,0,SER_hh_fech_in!Q23/SER_summary!Q$27)</f>
        <v>15.092716861539651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19.648127268988215</v>
      </c>
      <c r="D25" s="100">
        <f>IF(SER_hh_fech_in!D25=0,0,SER_hh_fech_in!D25/SER_summary!D$27)</f>
        <v>18.477755050246202</v>
      </c>
      <c r="E25" s="100">
        <f>IF(SER_hh_fech_in!E25=0,0,SER_hh_fech_in!E25/SER_summary!E$27)</f>
        <v>18.052585985852243</v>
      </c>
      <c r="F25" s="100">
        <f>IF(SER_hh_fech_in!F25=0,0,SER_hh_fech_in!F25/SER_summary!F$27)</f>
        <v>17.540061262040879</v>
      </c>
      <c r="G25" s="100">
        <f>IF(SER_hh_fech_in!G25=0,0,SER_hh_fech_in!G25/SER_summary!G$27)</f>
        <v>18.221675304055051</v>
      </c>
      <c r="H25" s="100">
        <f>IF(SER_hh_fech_in!H25=0,0,SER_hh_fech_in!H25/SER_summary!H$27)</f>
        <v>18.568432087972425</v>
      </c>
      <c r="I25" s="100">
        <f>IF(SER_hh_fech_in!I25=0,0,SER_hh_fech_in!I25/SER_summary!I$27)</f>
        <v>0</v>
      </c>
      <c r="J25" s="100">
        <f>IF(SER_hh_fech_in!J25=0,0,SER_hh_fech_in!J25/SER_summary!J$27)</f>
        <v>18.722101522917065</v>
      </c>
      <c r="K25" s="100">
        <f>IF(SER_hh_fech_in!K25=0,0,SER_hh_fech_in!K25/SER_summary!K$27)</f>
        <v>18.299876903659985</v>
      </c>
      <c r="L25" s="100">
        <f>IF(SER_hh_fech_in!L25=0,0,SER_hh_fech_in!L25/SER_summary!L$27)</f>
        <v>10.972104602069811</v>
      </c>
      <c r="M25" s="100">
        <f>IF(SER_hh_fech_in!M25=0,0,SER_hh_fech_in!M25/SER_summary!M$27)</f>
        <v>11.304353636010955</v>
      </c>
      <c r="N25" s="100">
        <f>IF(SER_hh_fech_in!N25=0,0,SER_hh_fech_in!N25/SER_summary!N$27)</f>
        <v>14.80403171266906</v>
      </c>
      <c r="O25" s="100">
        <f>IF(SER_hh_fech_in!O25=0,0,SER_hh_fech_in!O25/SER_summary!O$27)</f>
        <v>14.899522708335674</v>
      </c>
      <c r="P25" s="100">
        <f>IF(SER_hh_fech_in!P25=0,0,SER_hh_fech_in!P25/SER_summary!P$27)</f>
        <v>20.687371718878104</v>
      </c>
      <c r="Q25" s="100">
        <f>IF(SER_hh_fech_in!Q25=0,0,SER_hh_fech_in!Q25/SER_summary!Q$27)</f>
        <v>15.56296322053235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19.195274867423709</v>
      </c>
      <c r="D26" s="22">
        <f>IF(SER_hh_fech_in!D26=0,0,SER_hh_fech_in!D26/SER_summary!D$27)</f>
        <v>18.076314981219639</v>
      </c>
      <c r="E26" s="22">
        <f>IF(SER_hh_fech_in!E26=0,0,SER_hh_fech_in!E26/SER_summary!E$27)</f>
        <v>17.563256862905082</v>
      </c>
      <c r="F26" s="22">
        <f>IF(SER_hh_fech_in!F26=0,0,SER_hh_fech_in!F26/SER_summary!F$27)</f>
        <v>17.283062762082658</v>
      </c>
      <c r="G26" s="22">
        <f>IF(SER_hh_fech_in!G26=0,0,SER_hh_fech_in!G26/SER_summary!G$27)</f>
        <v>18.191252631386472</v>
      </c>
      <c r="H26" s="22">
        <f>IF(SER_hh_fech_in!H26=0,0,SER_hh_fech_in!H26/SER_summary!H$27)</f>
        <v>18.672244323165582</v>
      </c>
      <c r="I26" s="22">
        <f>IF(SER_hh_fech_in!I26=0,0,SER_hh_fech_in!I26/SER_summary!I$27)</f>
        <v>19.046195646127448</v>
      </c>
      <c r="J26" s="22">
        <f>IF(SER_hh_fech_in!J26=0,0,SER_hh_fech_in!J26/SER_summary!J$27)</f>
        <v>19.286443699011492</v>
      </c>
      <c r="K26" s="22">
        <f>IF(SER_hh_fech_in!K26=0,0,SER_hh_fech_in!K26/SER_summary!K$27)</f>
        <v>19.085476095936098</v>
      </c>
      <c r="L26" s="22">
        <f>IF(SER_hh_fech_in!L26=0,0,SER_hh_fech_in!L26/SER_summary!L$27)</f>
        <v>11.452728116625385</v>
      </c>
      <c r="M26" s="22">
        <f>IF(SER_hh_fech_in!M26=0,0,SER_hh_fech_in!M26/SER_summary!M$27)</f>
        <v>16.069855936156991</v>
      </c>
      <c r="N26" s="22">
        <f>IF(SER_hh_fech_in!N26=0,0,SER_hh_fech_in!N26/SER_summary!N$27)</f>
        <v>15.609754021342916</v>
      </c>
      <c r="O26" s="22">
        <f>IF(SER_hh_fech_in!O26=0,0,SER_hh_fech_in!O26/SER_summary!O$27)</f>
        <v>12.293537922917412</v>
      </c>
      <c r="P26" s="22">
        <f>IF(SER_hh_fech_in!P26=0,0,SER_hh_fech_in!P26/SER_summary!P$27)</f>
        <v>20.789357934521369</v>
      </c>
      <c r="Q26" s="22">
        <f>IF(SER_hh_fech_in!Q26=0,0,SER_hh_fech_in!Q26/SER_summary!Q$27)</f>
        <v>17.614516096263284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5.761085260096249</v>
      </c>
      <c r="M27" s="116">
        <f>IF(SER_hh_fech_in!M27=0,0,SER_hh_fech_in!M27/SER_summary!M$27)</f>
        <v>3.4456798629607017</v>
      </c>
      <c r="N27" s="116">
        <f>IF(SER_hh_fech_in!N27=0,0,SER_hh_fech_in!N27/SER_summary!N$27)</f>
        <v>3.6053101090989568</v>
      </c>
      <c r="O27" s="116">
        <f>IF(SER_hh_fech_in!O27=0,0,SER_hh_fech_in!O27/SER_summary!O$27)</f>
        <v>5.2412148404123498</v>
      </c>
      <c r="P27" s="116">
        <f>IF(SER_hh_fech_in!P27=0,0,SER_hh_fech_in!P27/SER_summary!P$27)</f>
        <v>0.26324097025036441</v>
      </c>
      <c r="Q27" s="116">
        <f>IF(SER_hh_fech_in!Q27=0,0,SER_hh_fech_in!Q27/SER_summary!Q$27)</f>
        <v>3.1207190662252038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5.761085260096249</v>
      </c>
      <c r="M28" s="117">
        <f>IF(SER_hh_fech_in!M28=0,0,SER_hh_fech_in!M28/SER_summary!M$27)</f>
        <v>5.8840993996416735</v>
      </c>
      <c r="N28" s="117">
        <f>IF(SER_hh_fech_in!N28=0,0,SER_hh_fech_in!N28/SER_summary!N$27)</f>
        <v>5.9612264493709031</v>
      </c>
      <c r="O28" s="117">
        <f>IF(SER_hh_fech_in!O28=0,0,SER_hh_fech_in!O28/SER_summary!O$27)</f>
        <v>6.0765899870282354</v>
      </c>
      <c r="P28" s="117">
        <f>IF(SER_hh_fech_in!P28=0,0,SER_hh_fech_in!P28/SER_summary!P$27)</f>
        <v>6.2550697373768234</v>
      </c>
      <c r="Q28" s="117">
        <f>IF(SER_hh_fech_in!Q28=0,0,SER_hh_fech_in!Q28/SER_summary!Q$27)</f>
        <v>6.2979363385783556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22.804875746099292</v>
      </c>
      <c r="D29" s="101">
        <f>IF(SER_hh_fech_in!D29=0,0,SER_hh_fech_in!D29/SER_summary!D$27)</f>
        <v>20.353371834496627</v>
      </c>
      <c r="E29" s="101">
        <f>IF(SER_hh_fech_in!E29=0,0,SER_hh_fech_in!E29/SER_summary!E$27)</f>
        <v>20.748480408790616</v>
      </c>
      <c r="F29" s="101">
        <f>IF(SER_hh_fech_in!F29=0,0,SER_hh_fech_in!F29/SER_summary!F$27)</f>
        <v>22.438449084464203</v>
      </c>
      <c r="G29" s="101">
        <f>IF(SER_hh_fech_in!G29=0,0,SER_hh_fech_in!G29/SER_summary!G$27)</f>
        <v>21.065864009406521</v>
      </c>
      <c r="H29" s="101">
        <f>IF(SER_hh_fech_in!H29=0,0,SER_hh_fech_in!H29/SER_summary!H$27)</f>
        <v>22.237238865219418</v>
      </c>
      <c r="I29" s="101">
        <f>IF(SER_hh_fech_in!I29=0,0,SER_hh_fech_in!I29/SER_summary!I$27)</f>
        <v>21.852666746110074</v>
      </c>
      <c r="J29" s="101">
        <f>IF(SER_hh_fech_in!J29=0,0,SER_hh_fech_in!J29/SER_summary!J$27)</f>
        <v>25.257892372542159</v>
      </c>
      <c r="K29" s="101">
        <f>IF(SER_hh_fech_in!K29=0,0,SER_hh_fech_in!K29/SER_summary!K$27)</f>
        <v>21.716563912035546</v>
      </c>
      <c r="L29" s="101">
        <f>IF(SER_hh_fech_in!L29=0,0,SER_hh_fech_in!L29/SER_summary!L$27)</f>
        <v>25.684069419110578</v>
      </c>
      <c r="M29" s="101">
        <f>IF(SER_hh_fech_in!M29=0,0,SER_hh_fech_in!M29/SER_summary!M$27)</f>
        <v>22.81025346897685</v>
      </c>
      <c r="N29" s="101">
        <f>IF(SER_hh_fech_in!N29=0,0,SER_hh_fech_in!N29/SER_summary!N$27)</f>
        <v>27.848565147172071</v>
      </c>
      <c r="O29" s="101">
        <f>IF(SER_hh_fech_in!O29=0,0,SER_hh_fech_in!O29/SER_summary!O$27)</f>
        <v>22.114584844917562</v>
      </c>
      <c r="P29" s="101">
        <f>IF(SER_hh_fech_in!P29=0,0,SER_hh_fech_in!P29/SER_summary!P$27)</f>
        <v>22.020428875312515</v>
      </c>
      <c r="Q29" s="101">
        <f>IF(SER_hh_fech_in!Q29=0,0,SER_hh_fech_in!Q29/SER_summary!Q$27)</f>
        <v>22.128649234563717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30.736407345079339</v>
      </c>
      <c r="D30" s="100">
        <f>IF(SER_hh_fech_in!D30=0,0,SER_hh_fech_in!D30/SER_summary!D$27)</f>
        <v>0</v>
      </c>
      <c r="E30" s="100">
        <f>IF(SER_hh_fech_in!E30=0,0,SER_hh_fech_in!E30/SER_summary!E$27)</f>
        <v>30.704160980850688</v>
      </c>
      <c r="F30" s="100">
        <f>IF(SER_hh_fech_in!F30=0,0,SER_hh_fech_in!F30/SER_summary!F$27)</f>
        <v>30.705810103041799</v>
      </c>
      <c r="G30" s="100">
        <f>IF(SER_hh_fech_in!G30=0,0,SER_hh_fech_in!G30/SER_summary!G$27)</f>
        <v>0</v>
      </c>
      <c r="H30" s="100">
        <f>IF(SER_hh_fech_in!H30=0,0,SER_hh_fech_in!H30/SER_summary!H$27)</f>
        <v>0</v>
      </c>
      <c r="I30" s="100">
        <f>IF(SER_hh_fech_in!I30=0,0,SER_hh_fech_in!I30/SER_summary!I$27)</f>
        <v>0</v>
      </c>
      <c r="J30" s="100">
        <f>IF(SER_hh_fech_in!J30=0,0,SER_hh_fech_in!J30/SER_summary!J$27)</f>
        <v>0</v>
      </c>
      <c r="K30" s="100">
        <f>IF(SER_hh_fech_in!K30=0,0,SER_hh_fech_in!K30/SER_summary!K$27)</f>
        <v>0</v>
      </c>
      <c r="L30" s="100">
        <f>IF(SER_hh_fech_in!L30=0,0,SER_hh_fech_in!L30/SER_summary!L$27)</f>
        <v>31.650947576485716</v>
      </c>
      <c r="M30" s="100">
        <f>IF(SER_hh_fech_in!M30=0,0,SER_hh_fech_in!M30/SER_summary!M$27)</f>
        <v>31.838779758418482</v>
      </c>
      <c r="N30" s="100">
        <f>IF(SER_hh_fech_in!N30=0,0,SER_hh_fech_in!N30/SER_summary!N$27)</f>
        <v>32.147300462788905</v>
      </c>
      <c r="O30" s="100">
        <f>IF(SER_hh_fech_in!O30=0,0,SER_hh_fech_in!O30/SER_summary!O$27)</f>
        <v>0</v>
      </c>
      <c r="P30" s="100">
        <f>IF(SER_hh_fech_in!P30=0,0,SER_hh_fech_in!P30/SER_summary!P$27)</f>
        <v>0</v>
      </c>
      <c r="Q30" s="100">
        <f>IF(SER_hh_fech_in!Q30=0,0,SER_hh_fech_in!Q30/SER_summary!Q$27)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26.91443416055429</v>
      </c>
      <c r="D31" s="100">
        <f>IF(SER_hh_fech_in!D31=0,0,SER_hh_fech_in!D31/SER_summary!D$27)</f>
        <v>27.227826796940299</v>
      </c>
      <c r="E31" s="100">
        <f>IF(SER_hh_fech_in!E31=0,0,SER_hh_fech_in!E31/SER_summary!E$27)</f>
        <v>27.587340466388603</v>
      </c>
      <c r="F31" s="100">
        <f>IF(SER_hh_fech_in!F31=0,0,SER_hh_fech_in!F31/SER_summary!F$27)</f>
        <v>27.565795164753833</v>
      </c>
      <c r="G31" s="100">
        <f>IF(SER_hh_fech_in!G31=0,0,SER_hh_fech_in!G31/SER_summary!G$27)</f>
        <v>27.681401474465005</v>
      </c>
      <c r="H31" s="100">
        <f>IF(SER_hh_fech_in!H31=0,0,SER_hh_fech_in!H31/SER_summary!H$27)</f>
        <v>27.659800786070079</v>
      </c>
      <c r="I31" s="100">
        <f>IF(SER_hh_fech_in!I31=0,0,SER_hh_fech_in!I31/SER_summary!I$27)</f>
        <v>27.747140803692826</v>
      </c>
      <c r="J31" s="100">
        <f>IF(SER_hh_fech_in!J31=0,0,SER_hh_fech_in!J31/SER_summary!J$27)</f>
        <v>28.334754132363177</v>
      </c>
      <c r="K31" s="100">
        <f>IF(SER_hh_fech_in!K31=0,0,SER_hh_fech_in!K31/SER_summary!K$27)</f>
        <v>28.157427500168794</v>
      </c>
      <c r="L31" s="100">
        <f>IF(SER_hh_fech_in!L31=0,0,SER_hh_fech_in!L31/SER_summary!L$27)</f>
        <v>28.11825458616055</v>
      </c>
      <c r="M31" s="100">
        <f>IF(SER_hh_fech_in!M31=0,0,SER_hh_fech_in!M31/SER_summary!M$27)</f>
        <v>28.300178306232972</v>
      </c>
      <c r="N31" s="100">
        <f>IF(SER_hh_fech_in!N31=0,0,SER_hh_fech_in!N31/SER_summary!N$27)</f>
        <v>28.640138296679101</v>
      </c>
      <c r="O31" s="100">
        <f>IF(SER_hh_fech_in!O31=0,0,SER_hh_fech_in!O31/SER_summary!O$27)</f>
        <v>28.216026504434279</v>
      </c>
      <c r="P31" s="100">
        <f>IF(SER_hh_fech_in!P31=0,0,SER_hh_fech_in!P31/SER_summary!P$27)</f>
        <v>27.962069414006045</v>
      </c>
      <c r="Q31" s="100">
        <f>IF(SER_hh_fech_in!Q31=0,0,SER_hh_fech_in!Q31/SER_summary!Q$27)</f>
        <v>27.783265908541516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41.323768837698069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41.763364600073686</v>
      </c>
      <c r="O32" s="100">
        <f>IF(SER_hh_fech_in!O32=0,0,SER_hh_fech_in!O32/SER_summary!O$27)</f>
        <v>41.006750031562071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19.948284036253014</v>
      </c>
      <c r="D33" s="18">
        <f>IF(SER_hh_fech_in!D33=0,0,SER_hh_fech_in!D33/SER_summary!D$27)</f>
        <v>19.913290569819363</v>
      </c>
      <c r="E33" s="18">
        <f>IF(SER_hh_fech_in!E33=0,0,SER_hh_fech_in!E33/SER_summary!E$27)</f>
        <v>19.788069878100526</v>
      </c>
      <c r="F33" s="18">
        <f>IF(SER_hh_fech_in!F33=0,0,SER_hh_fech_in!F33/SER_summary!F$27)</f>
        <v>20.513798822921636</v>
      </c>
      <c r="G33" s="18">
        <f>IF(SER_hh_fech_in!G33=0,0,SER_hh_fech_in!G33/SER_summary!G$27)</f>
        <v>20.520222616277231</v>
      </c>
      <c r="H33" s="18">
        <f>IF(SER_hh_fech_in!H33=0,0,SER_hh_fech_in!H33/SER_summary!H$27)</f>
        <v>20.343436499551068</v>
      </c>
      <c r="I33" s="18">
        <f>IF(SER_hh_fech_in!I33=0,0,SER_hh_fech_in!I33/SER_summary!I$27)</f>
        <v>20.443105714906384</v>
      </c>
      <c r="J33" s="18">
        <f>IF(SER_hh_fech_in!J33=0,0,SER_hh_fech_in!J33/SER_summary!J$27)</f>
        <v>20.915519494682982</v>
      </c>
      <c r="K33" s="18">
        <f>IF(SER_hh_fech_in!K33=0,0,SER_hh_fech_in!K33/SER_summary!K$27)</f>
        <v>21.576443119870969</v>
      </c>
      <c r="L33" s="18">
        <f>IF(SER_hh_fech_in!L33=0,0,SER_hh_fech_in!L33/SER_summary!L$27)</f>
        <v>21.518294264185101</v>
      </c>
      <c r="M33" s="18">
        <f>IF(SER_hh_fech_in!M33=0,0,SER_hh_fech_in!M33/SER_summary!M$27)</f>
        <v>22.058297147583797</v>
      </c>
      <c r="N33" s="18">
        <f>IF(SER_hh_fech_in!N33=0,0,SER_hh_fech_in!N33/SER_summary!N$27)</f>
        <v>21.81284983498653</v>
      </c>
      <c r="O33" s="18">
        <f>IF(SER_hh_fech_in!O33=0,0,SER_hh_fech_in!O33/SER_summary!O$27)</f>
        <v>21.093037609006913</v>
      </c>
      <c r="P33" s="18">
        <f>IF(SER_hh_fech_in!P33=0,0,SER_hh_fech_in!P33/SER_summary!P$27)</f>
        <v>21.452197156184333</v>
      </c>
      <c r="Q33" s="18">
        <f>IF(SER_hh_fech_in!Q33=0,0,SER_hh_fech_in!Q33/SER_summary!Q$27)</f>
        <v>20.92802093945868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84.363987081582891</v>
      </c>
      <c r="D3" s="106">
        <f>IF(SER_hh_tesh_in!D3=0,0,SER_hh_tesh_in!D3/SER_summary!D$27)</f>
        <v>79.095603323005079</v>
      </c>
      <c r="E3" s="106">
        <f>IF(SER_hh_tesh_in!E3=0,0,SER_hh_tesh_in!E3/SER_summary!E$27)</f>
        <v>78.222247790034004</v>
      </c>
      <c r="F3" s="106">
        <f>IF(SER_hh_tesh_in!F3=0,0,SER_hh_tesh_in!F3/SER_summary!F$27)</f>
        <v>69.1665579255437</v>
      </c>
      <c r="G3" s="106">
        <f>IF(SER_hh_tesh_in!G3=0,0,SER_hh_tesh_in!G3/SER_summary!G$27)</f>
        <v>84.849620830391899</v>
      </c>
      <c r="H3" s="106">
        <f>IF(SER_hh_tesh_in!H3=0,0,SER_hh_tesh_in!H3/SER_summary!H$27)</f>
        <v>92.958292097059257</v>
      </c>
      <c r="I3" s="106">
        <f>IF(SER_hh_tesh_in!I3=0,0,SER_hh_tesh_in!I3/SER_summary!I$27)</f>
        <v>84.488199088365889</v>
      </c>
      <c r="J3" s="106">
        <f>IF(SER_hh_tesh_in!J3=0,0,SER_hh_tesh_in!J3/SER_summary!J$27)</f>
        <v>83.694000351550542</v>
      </c>
      <c r="K3" s="106">
        <f>IF(SER_hh_tesh_in!K3=0,0,SER_hh_tesh_in!K3/SER_summary!K$27)</f>
        <v>74.75445003890465</v>
      </c>
      <c r="L3" s="106">
        <f>IF(SER_hh_tesh_in!L3=0,0,SER_hh_tesh_in!L3/SER_summary!L$27)</f>
        <v>80.987040141722403</v>
      </c>
      <c r="M3" s="106">
        <f>IF(SER_hh_tesh_in!M3=0,0,SER_hh_tesh_in!M3/SER_summary!M$27)</f>
        <v>77.939144906639271</v>
      </c>
      <c r="N3" s="106">
        <f>IF(SER_hh_tesh_in!N3=0,0,SER_hh_tesh_in!N3/SER_summary!N$27)</f>
        <v>89.24821875095985</v>
      </c>
      <c r="O3" s="106">
        <f>IF(SER_hh_tesh_in!O3=0,0,SER_hh_tesh_in!O3/SER_summary!O$27)</f>
        <v>71.597714927405264</v>
      </c>
      <c r="P3" s="106">
        <f>IF(SER_hh_tesh_in!P3=0,0,SER_hh_tesh_in!P3/SER_summary!P$27)</f>
        <v>66.787678157452362</v>
      </c>
      <c r="Q3" s="106">
        <f>IF(SER_hh_tesh_in!Q3=0,0,SER_hh_tesh_in!Q3/SER_summary!Q$27)</f>
        <v>76.790372616331567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50.017909527374648</v>
      </c>
      <c r="D4" s="101">
        <f>IF(SER_hh_tesh_in!D4=0,0,SER_hh_tesh_in!D4/SER_summary!D$27)</f>
        <v>44.495007866867908</v>
      </c>
      <c r="E4" s="101">
        <f>IF(SER_hh_tesh_in!E4=0,0,SER_hh_tesh_in!E4/SER_summary!E$27)</f>
        <v>43.786271440101153</v>
      </c>
      <c r="F4" s="101">
        <f>IF(SER_hh_tesh_in!F4=0,0,SER_hh_tesh_in!F4/SER_summary!F$27)</f>
        <v>30.794198942599955</v>
      </c>
      <c r="G4" s="101">
        <f>IF(SER_hh_tesh_in!G4=0,0,SER_hh_tesh_in!G4/SER_summary!G$27)</f>
        <v>48.883160730714188</v>
      </c>
      <c r="H4" s="101">
        <f>IF(SER_hh_tesh_in!H4=0,0,SER_hh_tesh_in!H4/SER_summary!H$27)</f>
        <v>55.293991168478286</v>
      </c>
      <c r="I4" s="101">
        <f>IF(SER_hh_tesh_in!I4=0,0,SER_hh_tesh_in!I4/SER_summary!I$27)</f>
        <v>41.986743965283438</v>
      </c>
      <c r="J4" s="101">
        <f>IF(SER_hh_tesh_in!J4=0,0,SER_hh_tesh_in!J4/SER_summary!J$27)</f>
        <v>44.314077224762961</v>
      </c>
      <c r="K4" s="101">
        <f>IF(SER_hh_tesh_in!K4=0,0,SER_hh_tesh_in!K4/SER_summary!K$27)</f>
        <v>37.908494924060406</v>
      </c>
      <c r="L4" s="101">
        <f>IF(SER_hh_tesh_in!L4=0,0,SER_hh_tesh_in!L4/SER_summary!L$27)</f>
        <v>47.358172467421774</v>
      </c>
      <c r="M4" s="101">
        <f>IF(SER_hh_tesh_in!M4=0,0,SER_hh_tesh_in!M4/SER_summary!M$27)</f>
        <v>47.179815139944573</v>
      </c>
      <c r="N4" s="101">
        <f>IF(SER_hh_tesh_in!N4=0,0,SER_hh_tesh_in!N4/SER_summary!N$27)</f>
        <v>57.229824828077859</v>
      </c>
      <c r="O4" s="101">
        <f>IF(SER_hh_tesh_in!O4=0,0,SER_hh_tesh_in!O4/SER_summary!O$27)</f>
        <v>37.603339893893164</v>
      </c>
      <c r="P4" s="101">
        <f>IF(SER_hh_tesh_in!P4=0,0,SER_hh_tesh_in!P4/SER_summary!P$27)</f>
        <v>32.153656432830296</v>
      </c>
      <c r="Q4" s="101">
        <f>IF(SER_hh_tesh_in!Q4=0,0,SER_hh_tesh_in!Q4/SER_summary!Q$27)</f>
        <v>41.02121003655266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50.661313118953395</v>
      </c>
      <c r="D5" s="100">
        <f>IF(SER_hh_tesh_in!D5=0,0,SER_hh_tesh_in!D5/SER_summary!D$27)</f>
        <v>46.514632543514871</v>
      </c>
      <c r="E5" s="100">
        <f>IF(SER_hh_tesh_in!E5=0,0,SER_hh_tesh_in!E5/SER_summary!E$27)</f>
        <v>46.083663274462033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49.905023598390827</v>
      </c>
      <c r="P5" s="100">
        <f>IF(SER_hh_tesh_in!P5=0,0,SER_hh_tesh_in!P5/SER_summary!P$27)</f>
        <v>21.438764229669328</v>
      </c>
      <c r="Q5" s="100">
        <f>IF(SER_hh_tesh_in!Q5=0,0,SER_hh_tesh_in!Q5/SER_summary!Q$27)</f>
        <v>39.014978169234077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49.310363339719053</v>
      </c>
      <c r="D7" s="100">
        <f>IF(SER_hh_tesh_in!D7=0,0,SER_hh_tesh_in!D7/SER_summary!D$27)</f>
        <v>0</v>
      </c>
      <c r="E7" s="100">
        <f>IF(SER_hh_tesh_in!E7=0,0,SER_hh_tesh_in!E7/SER_summary!E$27)</f>
        <v>0</v>
      </c>
      <c r="F7" s="100">
        <f>IF(SER_hh_tesh_in!F7=0,0,SER_hh_tesh_in!F7/SER_summary!F$27)</f>
        <v>0</v>
      </c>
      <c r="G7" s="100">
        <f>IF(SER_hh_tesh_in!G7=0,0,SER_hh_tesh_in!G7/SER_summary!G$27)</f>
        <v>0</v>
      </c>
      <c r="H7" s="100">
        <f>IF(SER_hh_tesh_in!H7=0,0,SER_hh_tesh_in!H7/SER_summary!H$27)</f>
        <v>56.527947381909947</v>
      </c>
      <c r="I7" s="100">
        <f>IF(SER_hh_tesh_in!I7=0,0,SER_hh_tesh_in!I7/SER_summary!I$27)</f>
        <v>39.039680617702139</v>
      </c>
      <c r="J7" s="100">
        <f>IF(SER_hh_tesh_in!J7=0,0,SER_hh_tesh_in!J7/SER_summary!J$27)</f>
        <v>43.060312877068519</v>
      </c>
      <c r="K7" s="100">
        <f>IF(SER_hh_tesh_in!K7=0,0,SER_hh_tesh_in!K7/SER_summary!K$27)</f>
        <v>40.051983213206583</v>
      </c>
      <c r="L7" s="100">
        <f>IF(SER_hh_tesh_in!L7=0,0,SER_hh_tesh_in!L7/SER_summary!L$27)</f>
        <v>0</v>
      </c>
      <c r="M7" s="100">
        <f>IF(SER_hh_tesh_in!M7=0,0,SER_hh_tesh_in!M7/SER_summary!M$27)</f>
        <v>0</v>
      </c>
      <c r="N7" s="100">
        <f>IF(SER_hh_tesh_in!N7=0,0,SER_hh_tesh_in!N7/SER_summary!N$27)</f>
        <v>0</v>
      </c>
      <c r="O7" s="100">
        <f>IF(SER_hh_tesh_in!O7=0,0,SER_hh_tesh_in!O7/SER_summary!O$27)</f>
        <v>0</v>
      </c>
      <c r="P7" s="100">
        <f>IF(SER_hh_tesh_in!P7=0,0,SER_hh_tesh_in!P7/SER_summary!P$27)</f>
        <v>0</v>
      </c>
      <c r="Q7" s="100">
        <f>IF(SER_hh_tesh_in!Q7=0,0,SER_hh_tesh_in!Q7/SER_summary!Q$27)</f>
        <v>39.318086881761836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48.490737331350118</v>
      </c>
      <c r="D9" s="100">
        <f>IF(SER_hh_tesh_in!D9=0,0,SER_hh_tesh_in!D9/SER_summary!D$27)</f>
        <v>43.550378547852709</v>
      </c>
      <c r="E9" s="100">
        <f>IF(SER_hh_tesh_in!E9=0,0,SER_hh_tesh_in!E9/SER_summary!E$27)</f>
        <v>43.495867865353993</v>
      </c>
      <c r="F9" s="100">
        <f>IF(SER_hh_tesh_in!F9=0,0,SER_hh_tesh_in!F9/SER_summary!F$27)</f>
        <v>31.780154278781072</v>
      </c>
      <c r="G9" s="100">
        <f>IF(SER_hh_tesh_in!G9=0,0,SER_hh_tesh_in!G9/SER_summary!G$27)</f>
        <v>42.165019259200413</v>
      </c>
      <c r="H9" s="100">
        <f>IF(SER_hh_tesh_in!H9=0,0,SER_hh_tesh_in!H9/SER_summary!H$27)</f>
        <v>56.991441392837778</v>
      </c>
      <c r="I9" s="100">
        <f>IF(SER_hh_tesh_in!I9=0,0,SER_hh_tesh_in!I9/SER_summary!I$27)</f>
        <v>41.246739488926899</v>
      </c>
      <c r="J9" s="100">
        <f>IF(SER_hh_tesh_in!J9=0,0,SER_hh_tesh_in!J9/SER_summary!J$27)</f>
        <v>49.709571986992245</v>
      </c>
      <c r="K9" s="100">
        <f>IF(SER_hh_tesh_in!K9=0,0,SER_hh_tesh_in!K9/SER_summary!K$27)</f>
        <v>31.175901931835718</v>
      </c>
      <c r="L9" s="100">
        <f>IF(SER_hh_tesh_in!L9=0,0,SER_hh_tesh_in!L9/SER_summary!L$27)</f>
        <v>42.395792678969045</v>
      </c>
      <c r="M9" s="100">
        <f>IF(SER_hh_tesh_in!M9=0,0,SER_hh_tesh_in!M9/SER_summary!M$27)</f>
        <v>35.475947963730064</v>
      </c>
      <c r="N9" s="100">
        <f>IF(SER_hh_tesh_in!N9=0,0,SER_hh_tesh_in!N9/SER_summary!N$27)</f>
        <v>30.158003481274584</v>
      </c>
      <c r="O9" s="100">
        <f>IF(SER_hh_tesh_in!O9=0,0,SER_hh_tesh_in!O9/SER_summary!O$27)</f>
        <v>26.853301897866892</v>
      </c>
      <c r="P9" s="100">
        <f>IF(SER_hh_tesh_in!P9=0,0,SER_hh_tesh_in!P9/SER_summary!P$27)</f>
        <v>27.28555767045107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0</v>
      </c>
      <c r="D10" s="100">
        <f>IF(SER_hh_tesh_in!D10=0,0,SER_hh_tesh_in!D10/SER_summary!D$27)</f>
        <v>42.61850636671879</v>
      </c>
      <c r="E10" s="100">
        <f>IF(SER_hh_tesh_in!E10=0,0,SER_hh_tesh_in!E10/SER_summary!E$27)</f>
        <v>44.086159496783409</v>
      </c>
      <c r="F10" s="100">
        <f>IF(SER_hh_tesh_in!F10=0,0,SER_hh_tesh_in!F10/SER_summary!F$27)</f>
        <v>31.101063408286713</v>
      </c>
      <c r="G10" s="100">
        <f>IF(SER_hh_tesh_in!G10=0,0,SER_hh_tesh_in!G10/SER_summary!G$27)</f>
        <v>43.157186553695887</v>
      </c>
      <c r="H10" s="100">
        <f>IF(SER_hh_tesh_in!H10=0,0,SER_hh_tesh_in!H10/SER_summary!H$27)</f>
        <v>52.234733528348784</v>
      </c>
      <c r="I10" s="100">
        <f>IF(SER_hh_tesh_in!I10=0,0,SER_hh_tesh_in!I10/SER_summary!I$27)</f>
        <v>40.396656091694254</v>
      </c>
      <c r="J10" s="100">
        <f>IF(SER_hh_tesh_in!J10=0,0,SER_hh_tesh_in!J10/SER_summary!J$27)</f>
        <v>42.874046400919532</v>
      </c>
      <c r="K10" s="100">
        <f>IF(SER_hh_tesh_in!K10=0,0,SER_hh_tesh_in!K10/SER_summary!K$27)</f>
        <v>0</v>
      </c>
      <c r="L10" s="100">
        <f>IF(SER_hh_tesh_in!L10=0,0,SER_hh_tesh_in!L10/SER_summary!L$27)</f>
        <v>0</v>
      </c>
      <c r="M10" s="100">
        <f>IF(SER_hh_tesh_in!M10=0,0,SER_hh_tesh_in!M10/SER_summary!M$27)</f>
        <v>50.547431772142367</v>
      </c>
      <c r="N10" s="100">
        <f>IF(SER_hh_tesh_in!N10=0,0,SER_hh_tesh_in!N10/SER_summary!N$27)</f>
        <v>161.88472015397937</v>
      </c>
      <c r="O10" s="100">
        <f>IF(SER_hh_tesh_in!O10=0,0,SER_hh_tesh_in!O10/SER_summary!O$27)</f>
        <v>83.574368145730773</v>
      </c>
      <c r="P10" s="100">
        <f>IF(SER_hh_tesh_in!P10=0,0,SER_hh_tesh_in!P10/SER_summary!P$27)</f>
        <v>11.78001883188626</v>
      </c>
      <c r="Q10" s="100">
        <f>IF(SER_hh_tesh_in!Q10=0,0,SER_hh_tesh_in!Q10/SER_summary!Q$27)</f>
        <v>37.836023289384734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52.485298601628379</v>
      </c>
      <c r="H11" s="100">
        <f>IF(SER_hh_tesh_in!H11=0,0,SER_hh_tesh_in!H11/SER_summary!H$27)</f>
        <v>51.762543234964944</v>
      </c>
      <c r="I11" s="100">
        <f>IF(SER_hh_tesh_in!I11=0,0,SER_hh_tesh_in!I11/SER_summary!I$27)</f>
        <v>49.579787631049626</v>
      </c>
      <c r="J11" s="100">
        <f>IF(SER_hh_tesh_in!J11=0,0,SER_hh_tesh_in!J11/SER_summary!J$27)</f>
        <v>49.258557532529288</v>
      </c>
      <c r="K11" s="100">
        <f>IF(SER_hh_tesh_in!K11=0,0,SER_hh_tesh_in!K11/SER_summary!K$27)</f>
        <v>48.838701608047366</v>
      </c>
      <c r="L11" s="100">
        <f>IF(SER_hh_tesh_in!L11=0,0,SER_hh_tesh_in!L11/SER_summary!L$27)</f>
        <v>48.255440593714653</v>
      </c>
      <c r="M11" s="100">
        <f>IF(SER_hh_tesh_in!M11=0,0,SER_hh_tesh_in!M11/SER_summary!M$27)</f>
        <v>47.963293932395139</v>
      </c>
      <c r="N11" s="100">
        <f>IF(SER_hh_tesh_in!N11=0,0,SER_hh_tesh_in!N11/SER_summary!N$27)</f>
        <v>48.416616159995307</v>
      </c>
      <c r="O11" s="100">
        <f>IF(SER_hh_tesh_in!O11=0,0,SER_hh_tesh_in!O11/SER_summary!O$27)</f>
        <v>45.68672776066802</v>
      </c>
      <c r="P11" s="100">
        <f>IF(SER_hh_tesh_in!P11=0,0,SER_hh_tesh_in!P11/SER_summary!P$27)</f>
        <v>43.650589117934373</v>
      </c>
      <c r="Q11" s="100">
        <f>IF(SER_hh_tesh_in!Q11=0,0,SER_hh_tesh_in!Q11/SER_summary!Q$27)</f>
        <v>42.893014600030348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48.329178910280561</v>
      </c>
      <c r="D12" s="100">
        <f>IF(SER_hh_tesh_in!D12=0,0,SER_hh_tesh_in!D12/SER_summary!D$27)</f>
        <v>42.682697011829688</v>
      </c>
      <c r="E12" s="100">
        <f>IF(SER_hh_tesh_in!E12=0,0,SER_hh_tesh_in!E12/SER_summary!E$27)</f>
        <v>42.0442316197948</v>
      </c>
      <c r="F12" s="100">
        <f>IF(SER_hh_tesh_in!F12=0,0,SER_hh_tesh_in!F12/SER_summary!F$27)</f>
        <v>30.330450884460028</v>
      </c>
      <c r="G12" s="100">
        <f>IF(SER_hh_tesh_in!G12=0,0,SER_hh_tesh_in!G12/SER_summary!G$27)</f>
        <v>41.449968237840743</v>
      </c>
      <c r="H12" s="100">
        <f>IF(SER_hh_tesh_in!H12=0,0,SER_hh_tesh_in!H12/SER_summary!H$27)</f>
        <v>0</v>
      </c>
      <c r="I12" s="100">
        <f>IF(SER_hh_tesh_in!I12=0,0,SER_hh_tesh_in!I12/SER_summary!I$27)</f>
        <v>0</v>
      </c>
      <c r="J12" s="100">
        <f>IF(SER_hh_tesh_in!J12=0,0,SER_hh_tesh_in!J12/SER_summary!J$27)</f>
        <v>0</v>
      </c>
      <c r="K12" s="100">
        <f>IF(SER_hh_tesh_in!K12=0,0,SER_hh_tesh_in!K12/SER_summary!K$27)</f>
        <v>40.634862147417145</v>
      </c>
      <c r="L12" s="100">
        <f>IF(SER_hh_tesh_in!L12=0,0,SER_hh_tesh_in!L12/SER_summary!L$27)</f>
        <v>42.656543724160713</v>
      </c>
      <c r="M12" s="100">
        <f>IF(SER_hh_tesh_in!M12=0,0,SER_hh_tesh_in!M12/SER_summary!M$27)</f>
        <v>58.044263823374848</v>
      </c>
      <c r="N12" s="100">
        <f>IF(SER_hh_tesh_in!N12=0,0,SER_hh_tesh_in!N12/SER_summary!N$27)</f>
        <v>39.467962951618247</v>
      </c>
      <c r="O12" s="100">
        <f>IF(SER_hh_tesh_in!O12=0,0,SER_hh_tesh_in!O12/SER_summary!O$27)</f>
        <v>34.367653802996074</v>
      </c>
      <c r="P12" s="100">
        <f>IF(SER_hh_tesh_in!P12=0,0,SER_hh_tesh_in!P12/SER_summary!P$27)</f>
        <v>32.03699261466857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48.681110264398228</v>
      </c>
      <c r="D13" s="100">
        <f>IF(SER_hh_tesh_in!D13=0,0,SER_hh_tesh_in!D13/SER_summary!D$27)</f>
        <v>43.808785986732367</v>
      </c>
      <c r="E13" s="100">
        <f>IF(SER_hh_tesh_in!E13=0,0,SER_hh_tesh_in!E13/SER_summary!E$27)</f>
        <v>42.961910129186094</v>
      </c>
      <c r="F13" s="100">
        <f>IF(SER_hh_tesh_in!F13=0,0,SER_hh_tesh_in!F13/SER_summary!F$27)</f>
        <v>30.599669184632667</v>
      </c>
      <c r="G13" s="100">
        <f>IF(SER_hh_tesh_in!G13=0,0,SER_hh_tesh_in!G13/SER_summary!G$27)</f>
        <v>41.604021273044786</v>
      </c>
      <c r="H13" s="100">
        <f>IF(SER_hh_tesh_in!H13=0,0,SER_hh_tesh_in!H13/SER_summary!H$27)</f>
        <v>49.774034946450854</v>
      </c>
      <c r="I13" s="100">
        <f>IF(SER_hh_tesh_in!I13=0,0,SER_hh_tesh_in!I13/SER_summary!I$27)</f>
        <v>38.119354418901956</v>
      </c>
      <c r="J13" s="100">
        <f>IF(SER_hh_tesh_in!J13=0,0,SER_hh_tesh_in!J13/SER_summary!J$27)</f>
        <v>40.140565526370786</v>
      </c>
      <c r="K13" s="100">
        <f>IF(SER_hh_tesh_in!K13=0,0,SER_hh_tesh_in!K13/SER_summary!K$27)</f>
        <v>37.112887442036786</v>
      </c>
      <c r="L13" s="100">
        <f>IF(SER_hh_tesh_in!L13=0,0,SER_hh_tesh_in!L13/SER_summary!L$27)</f>
        <v>46.961259236523532</v>
      </c>
      <c r="M13" s="100">
        <f>IF(SER_hh_tesh_in!M13=0,0,SER_hh_tesh_in!M13/SER_summary!M$27)</f>
        <v>53.236675796501849</v>
      </c>
      <c r="N13" s="100">
        <f>IF(SER_hh_tesh_in!N13=0,0,SER_hh_tesh_in!N13/SER_summary!N$27)</f>
        <v>48.217220309069461</v>
      </c>
      <c r="O13" s="100">
        <f>IF(SER_hh_tesh_in!O13=0,0,SER_hh_tesh_in!O13/SER_summary!O$27)</f>
        <v>40.33386017592148</v>
      </c>
      <c r="P13" s="100">
        <f>IF(SER_hh_tesh_in!P13=0,0,SER_hh_tesh_in!P13/SER_summary!P$27)</f>
        <v>35.049823158385777</v>
      </c>
      <c r="Q13" s="100">
        <f>IF(SER_hh_tesh_in!Q13=0,0,SER_hh_tesh_in!Q13/SER_summary!Q$27)</f>
        <v>43.452421608628015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0</v>
      </c>
      <c r="D14" s="22">
        <f>IF(SER_hh_tesh_in!D14=0,0,SER_hh_tesh_in!D14/SER_summary!D$27)</f>
        <v>44.903916738028983</v>
      </c>
      <c r="E14" s="22">
        <f>IF(SER_hh_tesh_in!E14=0,0,SER_hh_tesh_in!E14/SER_summary!E$27)</f>
        <v>44.539821755973961</v>
      </c>
      <c r="F14" s="22">
        <f>IF(SER_hh_tesh_in!F14=0,0,SER_hh_tesh_in!F14/SER_summary!F$27)</f>
        <v>0</v>
      </c>
      <c r="G14" s="22">
        <f>IF(SER_hh_tesh_in!G14=0,0,SER_hh_tesh_in!G14/SER_summary!G$27)</f>
        <v>0</v>
      </c>
      <c r="H14" s="22">
        <f>IF(SER_hh_tesh_in!H14=0,0,SER_hh_tesh_in!H14/SER_summary!H$27)</f>
        <v>53.812524827238889</v>
      </c>
      <c r="I14" s="22">
        <f>IF(SER_hh_tesh_in!I14=0,0,SER_hh_tesh_in!I14/SER_summary!I$27)</f>
        <v>41.590586647021873</v>
      </c>
      <c r="J14" s="22">
        <f>IF(SER_hh_tesh_in!J14=0,0,SER_hh_tesh_in!J14/SER_summary!J$27)</f>
        <v>44.010073272568945</v>
      </c>
      <c r="K14" s="22">
        <f>IF(SER_hh_tesh_in!K14=0,0,SER_hh_tesh_in!K14/SER_summary!K$27)</f>
        <v>40.73747784481391</v>
      </c>
      <c r="L14" s="22">
        <f>IF(SER_hh_tesh_in!L14=0,0,SER_hh_tesh_in!L14/SER_summary!L$27)</f>
        <v>47.962216192373681</v>
      </c>
      <c r="M14" s="22">
        <f>IF(SER_hh_tesh_in!M14=0,0,SER_hh_tesh_in!M14/SER_summary!M$27)</f>
        <v>50.910041070031518</v>
      </c>
      <c r="N14" s="22">
        <f>IF(SER_hh_tesh_in!N14=0,0,SER_hh_tesh_in!N14/SER_summary!N$27)</f>
        <v>44.552887972939359</v>
      </c>
      <c r="O14" s="22">
        <f>IF(SER_hh_tesh_in!O14=0,0,SER_hh_tesh_in!O14/SER_summary!O$27)</f>
        <v>37.382048836418022</v>
      </c>
      <c r="P14" s="22">
        <f>IF(SER_hh_tesh_in!P14=0,0,SER_hh_tesh_in!P14/SER_summary!P$27)</f>
        <v>32.593442007527521</v>
      </c>
      <c r="Q14" s="22">
        <f>IF(SER_hh_tesh_in!Q14=0,0,SER_hh_tesh_in!Q14/SER_summary!Q$27)</f>
        <v>40.36495809694474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0.87422078036776585</v>
      </c>
      <c r="D15" s="104">
        <f>IF(SER_hh_tesh_in!D15=0,0,SER_hh_tesh_in!D15/SER_summary!D$27)</f>
        <v>0.34320903848637219</v>
      </c>
      <c r="E15" s="104">
        <f>IF(SER_hh_tesh_in!E15=0,0,SER_hh_tesh_in!E15/SER_summary!E$27)</f>
        <v>0.36497746285750543</v>
      </c>
      <c r="F15" s="104">
        <f>IF(SER_hh_tesh_in!F15=0,0,SER_hh_tesh_in!F15/SER_summary!F$27)</f>
        <v>0.22974695125215955</v>
      </c>
      <c r="G15" s="104">
        <f>IF(SER_hh_tesh_in!G15=0,0,SER_hh_tesh_in!G15/SER_summary!G$27)</f>
        <v>0.30418847380661584</v>
      </c>
      <c r="H15" s="104">
        <f>IF(SER_hh_tesh_in!H15=0,0,SER_hh_tesh_in!H15/SER_summary!H$27)</f>
        <v>1.0703463803579745</v>
      </c>
      <c r="I15" s="104">
        <f>IF(SER_hh_tesh_in!I15=0,0,SER_hh_tesh_in!I15/SER_summary!I$27)</f>
        <v>0.73448906870026653</v>
      </c>
      <c r="J15" s="104">
        <f>IF(SER_hh_tesh_in!J15=0,0,SER_hh_tesh_in!J15/SER_summary!J$27)</f>
        <v>0.84210354566020151</v>
      </c>
      <c r="K15" s="104">
        <f>IF(SER_hh_tesh_in!K15=0,0,SER_hh_tesh_in!K15/SER_summary!K$27)</f>
        <v>0.5954501217445467</v>
      </c>
      <c r="L15" s="104">
        <f>IF(SER_hh_tesh_in!L15=0,0,SER_hh_tesh_in!L15/SER_summary!L$27)</f>
        <v>0.41722870268977358</v>
      </c>
      <c r="M15" s="104">
        <f>IF(SER_hh_tesh_in!M15=0,0,SER_hh_tesh_in!M15/SER_summary!M$27)</f>
        <v>0.55469310811057693</v>
      </c>
      <c r="N15" s="104">
        <f>IF(SER_hh_tesh_in!N15=0,0,SER_hh_tesh_in!N15/SER_summary!N$27)</f>
        <v>0.85520443929933565</v>
      </c>
      <c r="O15" s="104">
        <f>IF(SER_hh_tesh_in!O15=0,0,SER_hh_tesh_in!O15/SER_summary!O$27)</f>
        <v>0.35545921106850864</v>
      </c>
      <c r="P15" s="104">
        <f>IF(SER_hh_tesh_in!P15=0,0,SER_hh_tesh_in!P15/SER_summary!P$27)</f>
        <v>0.33599716845860478</v>
      </c>
      <c r="Q15" s="104">
        <f>IF(SER_hh_tesh_in!Q15=0,0,SER_hh_tesh_in!Q15/SER_summary!Q$27)</f>
        <v>0.73589309779136602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22.805747618222853</v>
      </c>
      <c r="D16" s="101">
        <f>IF(SER_hh_tesh_in!D16=0,0,SER_hh_tesh_in!D16/SER_summary!D$27)</f>
        <v>22.881523568930451</v>
      </c>
      <c r="E16" s="101">
        <f>IF(SER_hh_tesh_in!E16=0,0,SER_hh_tesh_in!E16/SER_summary!E$27)</f>
        <v>23.03994064003059</v>
      </c>
      <c r="F16" s="101">
        <f>IF(SER_hh_tesh_in!F16=0,0,SER_hh_tesh_in!F16/SER_summary!F$27)</f>
        <v>23.218091427870899</v>
      </c>
      <c r="G16" s="101">
        <f>IF(SER_hh_tesh_in!G16=0,0,SER_hh_tesh_in!G16/SER_summary!G$27)</f>
        <v>23.292225495344876</v>
      </c>
      <c r="H16" s="101">
        <f>IF(SER_hh_tesh_in!H16=0,0,SER_hh_tesh_in!H16/SER_summary!H$27)</f>
        <v>23.459154022883563</v>
      </c>
      <c r="I16" s="101">
        <f>IF(SER_hh_tesh_in!I16=0,0,SER_hh_tesh_in!I16/SER_summary!I$27)</f>
        <v>23.711224007112666</v>
      </c>
      <c r="J16" s="101">
        <f>IF(SER_hh_tesh_in!J16=0,0,SER_hh_tesh_in!J16/SER_summary!J$27)</f>
        <v>23.799628806173651</v>
      </c>
      <c r="K16" s="101">
        <f>IF(SER_hh_tesh_in!K16=0,0,SER_hh_tesh_in!K16/SER_summary!K$27)</f>
        <v>23.729419482315144</v>
      </c>
      <c r="L16" s="101">
        <f>IF(SER_hh_tesh_in!L16=0,0,SER_hh_tesh_in!L16/SER_summary!L$27)</f>
        <v>23.7175360706728</v>
      </c>
      <c r="M16" s="101">
        <f>IF(SER_hh_tesh_in!M16=0,0,SER_hh_tesh_in!M16/SER_summary!M$27)</f>
        <v>24.052027590316538</v>
      </c>
      <c r="N16" s="101">
        <f>IF(SER_hh_tesh_in!N16=0,0,SER_hh_tesh_in!N16/SER_summary!N$27)</f>
        <v>24.506136249760726</v>
      </c>
      <c r="O16" s="101">
        <f>IF(SER_hh_tesh_in!O16=0,0,SER_hh_tesh_in!O16/SER_summary!O$27)</f>
        <v>25.128241541033699</v>
      </c>
      <c r="P16" s="101">
        <f>IF(SER_hh_tesh_in!P16=0,0,SER_hh_tesh_in!P16/SER_summary!P$27)</f>
        <v>26.332659217642128</v>
      </c>
      <c r="Q16" s="101">
        <f>IF(SER_hh_tesh_in!Q16=0,0,SER_hh_tesh_in!Q16/SER_summary!Q$27)</f>
        <v>27.362185322936948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22.805747618222853</v>
      </c>
      <c r="D18" s="103">
        <f>IF(SER_hh_tesh_in!D18=0,0,SER_hh_tesh_in!D18/SER_summary!D$27)</f>
        <v>22.881523568930451</v>
      </c>
      <c r="E18" s="103">
        <f>IF(SER_hh_tesh_in!E18=0,0,SER_hh_tesh_in!E18/SER_summary!E$27)</f>
        <v>23.03994064003059</v>
      </c>
      <c r="F18" s="103">
        <f>IF(SER_hh_tesh_in!F18=0,0,SER_hh_tesh_in!F18/SER_summary!F$27)</f>
        <v>23.218091427870899</v>
      </c>
      <c r="G18" s="103">
        <f>IF(SER_hh_tesh_in!G18=0,0,SER_hh_tesh_in!G18/SER_summary!G$27)</f>
        <v>23.292225495344876</v>
      </c>
      <c r="H18" s="103">
        <f>IF(SER_hh_tesh_in!H18=0,0,SER_hh_tesh_in!H18/SER_summary!H$27)</f>
        <v>23.459154022883563</v>
      </c>
      <c r="I18" s="103">
        <f>IF(SER_hh_tesh_in!I18=0,0,SER_hh_tesh_in!I18/SER_summary!I$27)</f>
        <v>23.711224007112666</v>
      </c>
      <c r="J18" s="103">
        <f>IF(SER_hh_tesh_in!J18=0,0,SER_hh_tesh_in!J18/SER_summary!J$27)</f>
        <v>23.799628806173651</v>
      </c>
      <c r="K18" s="103">
        <f>IF(SER_hh_tesh_in!K18=0,0,SER_hh_tesh_in!K18/SER_summary!K$27)</f>
        <v>23.729419482315144</v>
      </c>
      <c r="L18" s="103">
        <f>IF(SER_hh_tesh_in!L18=0,0,SER_hh_tesh_in!L18/SER_summary!L$27)</f>
        <v>23.7175360706728</v>
      </c>
      <c r="M18" s="103">
        <f>IF(SER_hh_tesh_in!M18=0,0,SER_hh_tesh_in!M18/SER_summary!M$27)</f>
        <v>24.052027590316538</v>
      </c>
      <c r="N18" s="103">
        <f>IF(SER_hh_tesh_in!N18=0,0,SER_hh_tesh_in!N18/SER_summary!N$27)</f>
        <v>24.506136249760726</v>
      </c>
      <c r="O18" s="103">
        <f>IF(SER_hh_tesh_in!O18=0,0,SER_hh_tesh_in!O18/SER_summary!O$27)</f>
        <v>25.128241541033699</v>
      </c>
      <c r="P18" s="103">
        <f>IF(SER_hh_tesh_in!P18=0,0,SER_hh_tesh_in!P18/SER_summary!P$27)</f>
        <v>26.332659217642128</v>
      </c>
      <c r="Q18" s="103">
        <f>IF(SER_hh_tesh_in!Q18=0,0,SER_hh_tesh_in!Q18/SER_summary!Q$27)</f>
        <v>27.362185322936948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12.579484109487479</v>
      </c>
      <c r="D19" s="101">
        <f>IF(SER_hh_tesh_in!D19=0,0,SER_hh_tesh_in!D19/SER_summary!D$27)</f>
        <v>11.928921399201149</v>
      </c>
      <c r="E19" s="101">
        <f>IF(SER_hh_tesh_in!E19=0,0,SER_hh_tesh_in!E19/SER_summary!E$27)</f>
        <v>11.790456767015431</v>
      </c>
      <c r="F19" s="101">
        <f>IF(SER_hh_tesh_in!F19=0,0,SER_hh_tesh_in!F19/SER_summary!F$27)</f>
        <v>11.698102037189001</v>
      </c>
      <c r="G19" s="101">
        <f>IF(SER_hh_tesh_in!G19=0,0,SER_hh_tesh_in!G19/SER_summary!G$27)</f>
        <v>12.391703759820132</v>
      </c>
      <c r="H19" s="101">
        <f>IF(SER_hh_tesh_in!H19=0,0,SER_hh_tesh_in!H19/SER_summary!H$27)</f>
        <v>12.865862569870419</v>
      </c>
      <c r="I19" s="101">
        <f>IF(SER_hh_tesh_in!I19=0,0,SER_hh_tesh_in!I19/SER_summary!I$27)</f>
        <v>13.341141452336817</v>
      </c>
      <c r="J19" s="101">
        <f>IF(SER_hh_tesh_in!J19=0,0,SER_hh_tesh_in!J19/SER_summary!J$27)</f>
        <v>13.495569796197454</v>
      </c>
      <c r="K19" s="101">
        <f>IF(SER_hh_tesh_in!K19=0,0,SER_hh_tesh_in!K19/SER_summary!K$27)</f>
        <v>13.258091228536536</v>
      </c>
      <c r="L19" s="101">
        <f>IF(SER_hh_tesh_in!L19=0,0,SER_hh_tesh_in!L19/SER_summary!L$27)</f>
        <v>13.691829262006285</v>
      </c>
      <c r="M19" s="101">
        <f>IF(SER_hh_tesh_in!M19=0,0,SER_hh_tesh_in!M19/SER_summary!M$27)</f>
        <v>14.192321412335437</v>
      </c>
      <c r="N19" s="101">
        <f>IF(SER_hh_tesh_in!N19=0,0,SER_hh_tesh_in!N19/SER_summary!N$27)</f>
        <v>14.293143860438576</v>
      </c>
      <c r="O19" s="101">
        <f>IF(SER_hh_tesh_in!O19=0,0,SER_hh_tesh_in!O19/SER_summary!O$27)</f>
        <v>14.50377443297387</v>
      </c>
      <c r="P19" s="101">
        <f>IF(SER_hh_tesh_in!P19=0,0,SER_hh_tesh_in!P19/SER_summary!P$27)</f>
        <v>14.849128486963924</v>
      </c>
      <c r="Q19" s="101">
        <f>IF(SER_hh_tesh_in!Q19=0,0,SER_hh_tesh_in!Q19/SER_summary!Q$27)</f>
        <v>15.169992228976561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12.613875123124169</v>
      </c>
      <c r="D22" s="100">
        <f>IF(SER_hh_tesh_in!D22=0,0,SER_hh_tesh_in!D22/SER_summary!D$27)</f>
        <v>11.966193233909751</v>
      </c>
      <c r="E22" s="100">
        <f>IF(SER_hh_tesh_in!E22=0,0,SER_hh_tesh_in!E22/SER_summary!E$27)</f>
        <v>0</v>
      </c>
      <c r="F22" s="100">
        <f>IF(SER_hh_tesh_in!F22=0,0,SER_hh_tesh_in!F22/SER_summary!F$27)</f>
        <v>0</v>
      </c>
      <c r="G22" s="100">
        <f>IF(SER_hh_tesh_in!G22=0,0,SER_hh_tesh_in!G22/SER_summary!G$27)</f>
        <v>0</v>
      </c>
      <c r="H22" s="100">
        <f>IF(SER_hh_tesh_in!H22=0,0,SER_hh_tesh_in!H22/SER_summary!H$27)</f>
        <v>12.62350366925333</v>
      </c>
      <c r="I22" s="100">
        <f>IF(SER_hh_tesh_in!I22=0,0,SER_hh_tesh_in!I22/SER_summary!I$27)</f>
        <v>13.053229777464686</v>
      </c>
      <c r="J22" s="100">
        <f>IF(SER_hh_tesh_in!J22=0,0,SER_hh_tesh_in!J22/SER_summary!J$27)</f>
        <v>13.426442261963654</v>
      </c>
      <c r="K22" s="100">
        <f>IF(SER_hh_tesh_in!K22=0,0,SER_hh_tesh_in!K22/SER_summary!K$27)</f>
        <v>13.38994222437573</v>
      </c>
      <c r="L22" s="100">
        <f>IF(SER_hh_tesh_in!L22=0,0,SER_hh_tesh_in!L22/SER_summary!L$27)</f>
        <v>8.1016282347049788</v>
      </c>
      <c r="M22" s="100">
        <f>IF(SER_hh_tesh_in!M22=0,0,SER_hh_tesh_in!M22/SER_summary!M$27)</f>
        <v>11.687093838387749</v>
      </c>
      <c r="N22" s="100">
        <f>IF(SER_hh_tesh_in!N22=0,0,SER_hh_tesh_in!N22/SER_summary!N$27)</f>
        <v>11.016545217362509</v>
      </c>
      <c r="O22" s="100">
        <f>IF(SER_hh_tesh_in!O22=0,0,SER_hh_tesh_in!O22/SER_summary!O$27)</f>
        <v>0</v>
      </c>
      <c r="P22" s="100">
        <f>IF(SER_hh_tesh_in!P22=0,0,SER_hh_tesh_in!P22/SER_summary!P$27)</f>
        <v>14.972581583568081</v>
      </c>
      <c r="Q22" s="100">
        <f>IF(SER_hh_tesh_in!Q22=0,0,SER_hh_tesh_in!Q22/SER_summary!Q$27)</f>
        <v>14.020346625228619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12.839127861787153</v>
      </c>
      <c r="D23" s="100">
        <f>IF(SER_hh_tesh_in!D23=0,0,SER_hh_tesh_in!D23/SER_summary!D$27)</f>
        <v>12.380738823916763</v>
      </c>
      <c r="E23" s="100">
        <f>IF(SER_hh_tesh_in!E23=0,0,SER_hh_tesh_in!E23/SER_summary!E$27)</f>
        <v>12.404564858718691</v>
      </c>
      <c r="F23" s="100">
        <f>IF(SER_hh_tesh_in!F23=0,0,SER_hh_tesh_in!F23/SER_summary!F$27)</f>
        <v>12.316582762595278</v>
      </c>
      <c r="G23" s="100">
        <f>IF(SER_hh_tesh_in!G23=0,0,SER_hh_tesh_in!G23/SER_summary!G$27)</f>
        <v>12.995768080428805</v>
      </c>
      <c r="H23" s="100">
        <f>IF(SER_hh_tesh_in!H23=0,0,SER_hh_tesh_in!H23/SER_summary!H$27)</f>
        <v>13.470639273310049</v>
      </c>
      <c r="I23" s="100">
        <f>IF(SER_hh_tesh_in!I23=0,0,SER_hh_tesh_in!I23/SER_summary!I$27)</f>
        <v>13.820714910894898</v>
      </c>
      <c r="J23" s="100">
        <f>IF(SER_hh_tesh_in!J23=0,0,SER_hh_tesh_in!J23/SER_summary!J$27)</f>
        <v>14.048824628492447</v>
      </c>
      <c r="K23" s="100">
        <f>IF(SER_hh_tesh_in!K23=0,0,SER_hh_tesh_in!K23/SER_summary!K$27)</f>
        <v>13.50989612709515</v>
      </c>
      <c r="L23" s="100">
        <f>IF(SER_hh_tesh_in!L23=0,0,SER_hh_tesh_in!L23/SER_summary!L$27)</f>
        <v>8.1693702441242326</v>
      </c>
      <c r="M23" s="100">
        <f>IF(SER_hh_tesh_in!M23=0,0,SER_hh_tesh_in!M23/SER_summary!M$27)</f>
        <v>8.3757306598112766</v>
      </c>
      <c r="N23" s="100">
        <f>IF(SER_hh_tesh_in!N23=0,0,SER_hh_tesh_in!N23/SER_summary!N$27)</f>
        <v>8.4393695253781473</v>
      </c>
      <c r="O23" s="100">
        <f>IF(SER_hh_tesh_in!O23=0,0,SER_hh_tesh_in!O23/SER_summary!O$27)</f>
        <v>8.5870718553919705</v>
      </c>
      <c r="P23" s="100">
        <f>IF(SER_hh_tesh_in!P23=0,0,SER_hh_tesh_in!P23/SER_summary!P$27)</f>
        <v>14.613004238714737</v>
      </c>
      <c r="Q23" s="100">
        <f>IF(SER_hh_tesh_in!Q23=0,0,SER_hh_tesh_in!Q23/SER_summary!Q$27)</f>
        <v>8.6823227615752767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12.472550149429763</v>
      </c>
      <c r="D25" s="100">
        <f>IF(SER_hh_tesh_in!D25=0,0,SER_hh_tesh_in!D25/SER_summary!D$27)</f>
        <v>11.814237826240333</v>
      </c>
      <c r="E25" s="100">
        <f>IF(SER_hh_tesh_in!E25=0,0,SER_hh_tesh_in!E25/SER_summary!E$27)</f>
        <v>11.659767117317848</v>
      </c>
      <c r="F25" s="100">
        <f>IF(SER_hh_tesh_in!F25=0,0,SER_hh_tesh_in!F25/SER_summary!F$27)</f>
        <v>11.440843617617459</v>
      </c>
      <c r="G25" s="100">
        <f>IF(SER_hh_tesh_in!G25=0,0,SER_hh_tesh_in!G25/SER_summary!G$27)</f>
        <v>11.997982304922385</v>
      </c>
      <c r="H25" s="100">
        <f>IF(SER_hh_tesh_in!H25=0,0,SER_hh_tesh_in!H25/SER_summary!H$27)</f>
        <v>12.342209912889709</v>
      </c>
      <c r="I25" s="100">
        <f>IF(SER_hh_tesh_in!I25=0,0,SER_hh_tesh_in!I25/SER_summary!I$27)</f>
        <v>0</v>
      </c>
      <c r="J25" s="100">
        <f>IF(SER_hh_tesh_in!J25=0,0,SER_hh_tesh_in!J25/SER_summary!J$27)</f>
        <v>12.668980388362126</v>
      </c>
      <c r="K25" s="100">
        <f>IF(SER_hh_tesh_in!K25=0,0,SER_hh_tesh_in!K25/SER_summary!K$27)</f>
        <v>12.441174322422103</v>
      </c>
      <c r="L25" s="100">
        <f>IF(SER_hh_tesh_in!L25=0,0,SER_hh_tesh_in!L25/SER_summary!L$27)</f>
        <v>7.4817598659461106</v>
      </c>
      <c r="M25" s="100">
        <f>IF(SER_hh_tesh_in!M25=0,0,SER_hh_tesh_in!M25/SER_summary!M$27)</f>
        <v>7.7254714522706553</v>
      </c>
      <c r="N25" s="100">
        <f>IF(SER_hh_tesh_in!N25=0,0,SER_hh_tesh_in!N25/SER_summary!N$27)</f>
        <v>10.133616862657798</v>
      </c>
      <c r="O25" s="100">
        <f>IF(SER_hh_tesh_in!O25=0,0,SER_hh_tesh_in!O25/SER_summary!O$27)</f>
        <v>10.203578661296239</v>
      </c>
      <c r="P25" s="100">
        <f>IF(SER_hh_tesh_in!P25=0,0,SER_hh_tesh_in!P25/SER_summary!P$27)</f>
        <v>14.175559588396608</v>
      </c>
      <c r="Q25" s="100">
        <f>IF(SER_hh_tesh_in!Q25=0,0,SER_hh_tesh_in!Q25/SER_summary!Q$27)</f>
        <v>10.661794174063708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12.566897409737246</v>
      </c>
      <c r="D26" s="22">
        <f>IF(SER_hh_tesh_in!D26=0,0,SER_hh_tesh_in!D26/SER_summary!D$27)</f>
        <v>11.925747197623974</v>
      </c>
      <c r="E26" s="22">
        <f>IF(SER_hh_tesh_in!E26=0,0,SER_hh_tesh_in!E26/SER_summary!E$27)</f>
        <v>11.706542408438418</v>
      </c>
      <c r="F26" s="22">
        <f>IF(SER_hh_tesh_in!F26=0,0,SER_hh_tesh_in!F26/SER_summary!F$27)</f>
        <v>11.647788564539976</v>
      </c>
      <c r="G26" s="22">
        <f>IF(SER_hh_tesh_in!G26=0,0,SER_hh_tesh_in!G26/SER_summary!G$27)</f>
        <v>12.38555133587802</v>
      </c>
      <c r="H26" s="22">
        <f>IF(SER_hh_tesh_in!H26=0,0,SER_hh_tesh_in!H26/SER_summary!H$27)</f>
        <v>12.836603652762234</v>
      </c>
      <c r="I26" s="22">
        <f>IF(SER_hh_tesh_in!I26=0,0,SER_hh_tesh_in!I26/SER_summary!I$27)</f>
        <v>13.22494688116605</v>
      </c>
      <c r="J26" s="22">
        <f>IF(SER_hh_tesh_in!J26=0,0,SER_hh_tesh_in!J26/SER_summary!J$27)</f>
        <v>13.502947464884571</v>
      </c>
      <c r="K26" s="22">
        <f>IF(SER_hh_tesh_in!K26=0,0,SER_hh_tesh_in!K26/SER_summary!K$27)</f>
        <v>13.415596173723157</v>
      </c>
      <c r="L26" s="22">
        <f>IF(SER_hh_tesh_in!L26=0,0,SER_hh_tesh_in!L26/SER_summary!L$27)</f>
        <v>8.046985904897916</v>
      </c>
      <c r="M26" s="22">
        <f>IF(SER_hh_tesh_in!M26=0,0,SER_hh_tesh_in!M26/SER_summary!M$27)</f>
        <v>11.333827905445466</v>
      </c>
      <c r="N26" s="22">
        <f>IF(SER_hh_tesh_in!N26=0,0,SER_hh_tesh_in!N26/SER_summary!N$27)</f>
        <v>11.013955464810669</v>
      </c>
      <c r="O26" s="22">
        <f>IF(SER_hh_tesh_in!O26=0,0,SER_hh_tesh_in!O26/SER_summary!O$27)</f>
        <v>8.6714341219052553</v>
      </c>
      <c r="P26" s="22">
        <f>IF(SER_hh_tesh_in!P26=0,0,SER_hh_tesh_in!P26/SER_summary!P$27)</f>
        <v>14.673367063096054</v>
      </c>
      <c r="Q26" s="22">
        <f>IF(SER_hh_tesh_in!Q26=0,0,SER_hh_tesh_in!Q26/SER_summary!Q$27)</f>
        <v>12.432113774501728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5.761085260096249</v>
      </c>
      <c r="M27" s="116">
        <f>IF(SER_hh_tesh_in!M27=0,0,SER_hh_tesh_in!M27/SER_summary!M$27)</f>
        <v>3.4507022792932607</v>
      </c>
      <c r="N27" s="116">
        <f>IF(SER_hh_tesh_in!N27=0,0,SER_hh_tesh_in!N27/SER_summary!N$27)</f>
        <v>3.6129702094091112</v>
      </c>
      <c r="O27" s="116">
        <f>IF(SER_hh_tesh_in!O27=0,0,SER_hh_tesh_in!O27/SER_summary!O$27)</f>
        <v>5.2512900304581951</v>
      </c>
      <c r="P27" s="116">
        <f>IF(SER_hh_tesh_in!P27=0,0,SER_hh_tesh_in!P27/SER_summary!P$27)</f>
        <v>0.26381568669048377</v>
      </c>
      <c r="Q27" s="116">
        <f>IF(SER_hh_tesh_in!Q27=0,0,SER_hh_tesh_in!Q27/SER_summary!Q$27)</f>
        <v>3.1269814811855183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5.761085260096249</v>
      </c>
      <c r="M28" s="117">
        <f>IF(SER_hh_tesh_in!M28=0,0,SER_hh_tesh_in!M28/SER_summary!M$27)</f>
        <v>5.8926760515949885</v>
      </c>
      <c r="N28" s="117">
        <f>IF(SER_hh_tesh_in!N28=0,0,SER_hh_tesh_in!N28/SER_summary!N$27)</f>
        <v>5.9738920984251918</v>
      </c>
      <c r="O28" s="117">
        <f>IF(SER_hh_tesh_in!O28=0,0,SER_hh_tesh_in!O28/SER_summary!O$27)</f>
        <v>6.088271019158026</v>
      </c>
      <c r="P28" s="117">
        <f>IF(SER_hh_tesh_in!P28=0,0,SER_hh_tesh_in!P28/SER_summary!P$27)</f>
        <v>6.2687260136348248</v>
      </c>
      <c r="Q28" s="117">
        <f>IF(SER_hh_tesh_in!Q28=0,0,SER_hh_tesh_in!Q28/SER_summary!Q$27)</f>
        <v>6.3105745446804908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12.84603778056711</v>
      </c>
      <c r="D29" s="101">
        <f>IF(SER_hh_tesh_in!D29=0,0,SER_hh_tesh_in!D29/SER_summary!D$27)</f>
        <v>12.642187344111843</v>
      </c>
      <c r="E29" s="101">
        <f>IF(SER_hh_tesh_in!E29=0,0,SER_hh_tesh_in!E29/SER_summary!E$27)</f>
        <v>12.751280548774652</v>
      </c>
      <c r="F29" s="101">
        <f>IF(SER_hh_tesh_in!F29=0,0,SER_hh_tesh_in!F29/SER_summary!F$27)</f>
        <v>13.370437781714735</v>
      </c>
      <c r="G29" s="101">
        <f>IF(SER_hh_tesh_in!G29=0,0,SER_hh_tesh_in!G29/SER_summary!G$27)</f>
        <v>13.419801505937206</v>
      </c>
      <c r="H29" s="101">
        <f>IF(SER_hh_tesh_in!H29=0,0,SER_hh_tesh_in!H29/SER_summary!H$27)</f>
        <v>13.495912562485593</v>
      </c>
      <c r="I29" s="101">
        <f>IF(SER_hh_tesh_in!I29=0,0,SER_hh_tesh_in!I29/SER_summary!I$27)</f>
        <v>13.668281560079883</v>
      </c>
      <c r="J29" s="101">
        <f>IF(SER_hh_tesh_in!J29=0,0,SER_hh_tesh_in!J29/SER_summary!J$27)</f>
        <v>14.141070258963337</v>
      </c>
      <c r="K29" s="101">
        <f>IF(SER_hh_tesh_in!K29=0,0,SER_hh_tesh_in!K29/SER_summary!K$27)</f>
        <v>14.539550179399411</v>
      </c>
      <c r="L29" s="101">
        <f>IF(SER_hh_tesh_in!L29=0,0,SER_hh_tesh_in!L29/SER_summary!L$27)</f>
        <v>14.696993691794425</v>
      </c>
      <c r="M29" s="101">
        <f>IF(SER_hh_tesh_in!M29=0,0,SER_hh_tesh_in!M29/SER_summary!M$27)</f>
        <v>14.940149494153516</v>
      </c>
      <c r="N29" s="101">
        <f>IF(SER_hh_tesh_in!N29=0,0,SER_hh_tesh_in!N29/SER_summary!N$27)</f>
        <v>14.945100757597755</v>
      </c>
      <c r="O29" s="101">
        <f>IF(SER_hh_tesh_in!O29=0,0,SER_hh_tesh_in!O29/SER_summary!O$27)</f>
        <v>14.318934070998237</v>
      </c>
      <c r="P29" s="101">
        <f>IF(SER_hh_tesh_in!P29=0,0,SER_hh_tesh_in!P29/SER_summary!P$27)</f>
        <v>14.523891964680347</v>
      </c>
      <c r="Q29" s="101">
        <f>IF(SER_hh_tesh_in!Q29=0,0,SER_hh_tesh_in!Q29/SER_summary!Q$27)</f>
        <v>14.191075845111563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13.811059996544111</v>
      </c>
      <c r="D30" s="100">
        <f>IF(SER_hh_tesh_in!D30=0,0,SER_hh_tesh_in!D30/SER_summary!D$27)</f>
        <v>0</v>
      </c>
      <c r="E30" s="100">
        <f>IF(SER_hh_tesh_in!E30=0,0,SER_hh_tesh_in!E30/SER_summary!E$27)</f>
        <v>13.985570922035858</v>
      </c>
      <c r="F30" s="100">
        <f>IF(SER_hh_tesh_in!F30=0,0,SER_hh_tesh_in!F30/SER_summary!F$27)</f>
        <v>14.126021527027918</v>
      </c>
      <c r="G30" s="100">
        <f>IF(SER_hh_tesh_in!G30=0,0,SER_hh_tesh_in!G30/SER_summary!G$27)</f>
        <v>0</v>
      </c>
      <c r="H30" s="100">
        <f>IF(SER_hh_tesh_in!H30=0,0,SER_hh_tesh_in!H30/SER_summary!H$27)</f>
        <v>0</v>
      </c>
      <c r="I30" s="100">
        <f>IF(SER_hh_tesh_in!I30=0,0,SER_hh_tesh_in!I30/SER_summary!I$27)</f>
        <v>0</v>
      </c>
      <c r="J30" s="100">
        <f>IF(SER_hh_tesh_in!J30=0,0,SER_hh_tesh_in!J30/SER_summary!J$27)</f>
        <v>0</v>
      </c>
      <c r="K30" s="100">
        <f>IF(SER_hh_tesh_in!K30=0,0,SER_hh_tesh_in!K30/SER_summary!K$27)</f>
        <v>0</v>
      </c>
      <c r="L30" s="100">
        <f>IF(SER_hh_tesh_in!L30=0,0,SER_hh_tesh_in!L30/SER_summary!L$27)</f>
        <v>14.947170583809138</v>
      </c>
      <c r="M30" s="100">
        <f>IF(SER_hh_tesh_in!M30=0,0,SER_hh_tesh_in!M30/SER_summary!M$27)</f>
        <v>15.03163576049603</v>
      </c>
      <c r="N30" s="100">
        <f>IF(SER_hh_tesh_in!N30=0,0,SER_hh_tesh_in!N30/SER_summary!N$27)</f>
        <v>15.175155356320973</v>
      </c>
      <c r="O30" s="100">
        <f>IF(SER_hh_tesh_in!O30=0,0,SER_hh_tesh_in!O30/SER_summary!O$27)</f>
        <v>0</v>
      </c>
      <c r="P30" s="100">
        <f>IF(SER_hh_tesh_in!P30=0,0,SER_hh_tesh_in!P30/SER_summary!P$27)</f>
        <v>0</v>
      </c>
      <c r="Q30" s="100">
        <f>IF(SER_hh_tesh_in!Q30=0,0,SER_hh_tesh_in!Q30/SER_summary!Q$27)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12.768509280731221</v>
      </c>
      <c r="D31" s="100">
        <f>IF(SER_hh_tesh_in!D31=0,0,SER_hh_tesh_in!D31/SER_summary!D$27)</f>
        <v>13.023603844064962</v>
      </c>
      <c r="E31" s="100">
        <f>IF(SER_hh_tesh_in!E31=0,0,SER_hh_tesh_in!E31/SER_summary!E$27)</f>
        <v>13.328757862492367</v>
      </c>
      <c r="F31" s="100">
        <f>IF(SER_hh_tesh_in!F31=0,0,SER_hh_tesh_in!F31/SER_summary!F$27)</f>
        <v>13.442940075980868</v>
      </c>
      <c r="G31" s="100">
        <f>IF(SER_hh_tesh_in!G31=0,0,SER_hh_tesh_in!G31/SER_summary!G$27)</f>
        <v>13.620300832518691</v>
      </c>
      <c r="H31" s="100">
        <f>IF(SER_hh_tesh_in!H31=0,0,SER_hh_tesh_in!H31/SER_summary!H$27)</f>
        <v>13.728570522788866</v>
      </c>
      <c r="I31" s="100">
        <f>IF(SER_hh_tesh_in!I31=0,0,SER_hh_tesh_in!I31/SER_summary!I$27)</f>
        <v>13.899779718969198</v>
      </c>
      <c r="J31" s="100">
        <f>IF(SER_hh_tesh_in!J31=0,0,SER_hh_tesh_in!J31/SER_summary!J$27)</f>
        <v>14.307194654531393</v>
      </c>
      <c r="K31" s="100">
        <f>IF(SER_hh_tesh_in!K31=0,0,SER_hh_tesh_in!K31/SER_summary!K$27)</f>
        <v>14.277222159200008</v>
      </c>
      <c r="L31" s="100">
        <f>IF(SER_hh_tesh_in!L31=0,0,SER_hh_tesh_in!L31/SER_summary!L$27)</f>
        <v>14.316599482820068</v>
      </c>
      <c r="M31" s="100">
        <f>IF(SER_hh_tesh_in!M31=0,0,SER_hh_tesh_in!M31/SER_summary!M$27)</f>
        <v>14.436707091311577</v>
      </c>
      <c r="N31" s="100">
        <f>IF(SER_hh_tesh_in!N31=0,0,SER_hh_tesh_in!N31/SER_summary!N$27)</f>
        <v>14.621630801077965</v>
      </c>
      <c r="O31" s="100">
        <f>IF(SER_hh_tesh_in!O31=0,0,SER_hh_tesh_in!O31/SER_summary!O$27)</f>
        <v>14.412511741640595</v>
      </c>
      <c r="P31" s="100">
        <f>IF(SER_hh_tesh_in!P31=0,0,SER_hh_tesh_in!P31/SER_summary!P$27)</f>
        <v>14.285492807903896</v>
      </c>
      <c r="Q31" s="100">
        <f>IF(SER_hh_tesh_in!Q31=0,0,SER_hh_tesh_in!Q31/SER_summary!Q$27)</f>
        <v>14.193607413288564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14.499895352863723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14.835348606077106</v>
      </c>
      <c r="O32" s="100">
        <f>IF(SER_hh_tesh_in!O32=0,0,SER_hh_tesh_in!O32/SER_summary!O$27)</f>
        <v>14.574674756275913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12.541477249746423</v>
      </c>
      <c r="D33" s="18">
        <f>IF(SER_hh_tesh_in!D33=0,0,SER_hh_tesh_in!D33/SER_summary!D$27)</f>
        <v>12.617770243907511</v>
      </c>
      <c r="E33" s="18">
        <f>IF(SER_hh_tesh_in!E33=0,0,SER_hh_tesh_in!E33/SER_summary!E$27)</f>
        <v>12.669208102281821</v>
      </c>
      <c r="F33" s="18">
        <f>IF(SER_hh_tesh_in!F33=0,0,SER_hh_tesh_in!F33/SER_summary!F$27)</f>
        <v>13.268609194585299</v>
      </c>
      <c r="G33" s="18">
        <f>IF(SER_hh_tesh_in!G33=0,0,SER_hh_tesh_in!G33/SER_summary!G$27)</f>
        <v>13.403264568091229</v>
      </c>
      <c r="H33" s="18">
        <f>IF(SER_hh_tesh_in!H33=0,0,SER_hh_tesh_in!H33/SER_summary!H$27)</f>
        <v>13.414657944826049</v>
      </c>
      <c r="I33" s="18">
        <f>IF(SER_hh_tesh_in!I33=0,0,SER_hh_tesh_in!I33/SER_summary!I$27)</f>
        <v>13.612922798572402</v>
      </c>
      <c r="J33" s="18">
        <f>IF(SER_hh_tesh_in!J33=0,0,SER_hh_tesh_in!J33/SER_summary!J$27)</f>
        <v>14.041154129750923</v>
      </c>
      <c r="K33" s="18">
        <f>IF(SER_hh_tesh_in!K33=0,0,SER_hh_tesh_in!K33/SER_summary!K$27)</f>
        <v>14.545257117528802</v>
      </c>
      <c r="L33" s="18">
        <f>IF(SER_hh_tesh_in!L33=0,0,SER_hh_tesh_in!L33/SER_summary!L$27)</f>
        <v>14.562644715563101</v>
      </c>
      <c r="M33" s="18">
        <f>IF(SER_hh_tesh_in!M33=0,0,SER_hh_tesh_in!M33/SER_summary!M$27)</f>
        <v>14.94655263900424</v>
      </c>
      <c r="N33" s="18">
        <f>IF(SER_hh_tesh_in!N33=0,0,SER_hh_tesh_in!N33/SER_summary!N$27)</f>
        <v>14.78457172071673</v>
      </c>
      <c r="O33" s="18">
        <f>IF(SER_hh_tesh_in!O33=0,0,SER_hh_tesh_in!O33/SER_summary!O$27)</f>
        <v>14.303353170230874</v>
      </c>
      <c r="P33" s="18">
        <f>IF(SER_hh_tesh_in!P33=0,0,SER_hh_tesh_in!P33/SER_summary!P$27)</f>
        <v>14.546691385448336</v>
      </c>
      <c r="Q33" s="18">
        <f>IF(SER_hh_tesh_in!Q33=0,0,SER_hh_tesh_in!Q33/SER_summary!Q$27)</f>
        <v>14.19053832461114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23.096167589679993</v>
      </c>
      <c r="D3" s="106">
        <f>IF(SER_hh_emih_in!D3=0,0,SER_hh_emih_in!D3/SER_summary!D$27)</f>
        <v>2.7226120220934957</v>
      </c>
      <c r="E3" s="106">
        <f>IF(SER_hh_emih_in!E3=0,0,SER_hh_emih_in!E3/SER_summary!E$27)</f>
        <v>4.4010863645068437</v>
      </c>
      <c r="F3" s="106">
        <f>IF(SER_hh_emih_in!F3=0,0,SER_hh_emih_in!F3/SER_summary!F$27)</f>
        <v>3.6383393147710787</v>
      </c>
      <c r="G3" s="106">
        <f>IF(SER_hh_emih_in!G3=0,0,SER_hh_emih_in!G3/SER_summary!G$27)</f>
        <v>2.1280269765015336</v>
      </c>
      <c r="H3" s="106">
        <f>IF(SER_hh_emih_in!H3=0,0,SER_hh_emih_in!H3/SER_summary!H$27)</f>
        <v>13.088738871661555</v>
      </c>
      <c r="I3" s="106">
        <f>IF(SER_hh_emih_in!I3=0,0,SER_hh_emih_in!I3/SER_summary!I$27)</f>
        <v>8.2783290388736948</v>
      </c>
      <c r="J3" s="106">
        <f>IF(SER_hh_emih_in!J3=0,0,SER_hh_emih_in!J3/SER_summary!J$27)</f>
        <v>8.0662759717319261</v>
      </c>
      <c r="K3" s="106">
        <f>IF(SER_hh_emih_in!K3=0,0,SER_hh_emih_in!K3/SER_summary!K$27)</f>
        <v>10.8864108344518</v>
      </c>
      <c r="L3" s="106">
        <f>IF(SER_hh_emih_in!L3=0,0,SER_hh_emih_in!L3/SER_summary!L$27)</f>
        <v>3.9373112424620458</v>
      </c>
      <c r="M3" s="106">
        <f>IF(SER_hh_emih_in!M3=0,0,SER_hh_emih_in!M3/SER_summary!M$27)</f>
        <v>4.8282094197247449</v>
      </c>
      <c r="N3" s="106">
        <f>IF(SER_hh_emih_in!N3=0,0,SER_hh_emih_in!N3/SER_summary!N$27)</f>
        <v>6.5016260711121436</v>
      </c>
      <c r="O3" s="106">
        <f>IF(SER_hh_emih_in!O3=0,0,SER_hh_emih_in!O3/SER_summary!O$27)</f>
        <v>2.6020088946693396</v>
      </c>
      <c r="P3" s="106">
        <f>IF(SER_hh_emih_in!P3=0,0,SER_hh_emih_in!P3/SER_summary!P$27)</f>
        <v>2.6240443516476528</v>
      </c>
      <c r="Q3" s="106">
        <f>IF(SER_hh_emih_in!Q3=0,0,SER_hh_emih_in!Q3/SER_summary!Q$27)</f>
        <v>11.641200771615011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19.582486397558529</v>
      </c>
      <c r="D4" s="101">
        <f>IF(SER_hh_emih_in!D4=0,0,SER_hh_emih_in!D4/SER_summary!D$27)</f>
        <v>1.3225479688353072</v>
      </c>
      <c r="E4" s="101">
        <f>IF(SER_hh_emih_in!E4=0,0,SER_hh_emih_in!E4/SER_summary!E$27)</f>
        <v>2.971241236852816</v>
      </c>
      <c r="F4" s="101">
        <f>IF(SER_hh_emih_in!F4=0,0,SER_hh_emih_in!F4/SER_summary!F$27)</f>
        <v>1.5863777915666646</v>
      </c>
      <c r="G4" s="101">
        <f>IF(SER_hh_emih_in!G4=0,0,SER_hh_emih_in!G4/SER_summary!G$27)</f>
        <v>1.1737828386560758</v>
      </c>
      <c r="H4" s="101">
        <f>IF(SER_hh_emih_in!H4=0,0,SER_hh_emih_in!H4/SER_summary!H$27)</f>
        <v>10.362910545884986</v>
      </c>
      <c r="I4" s="101">
        <f>IF(SER_hh_emih_in!I4=0,0,SER_hh_emih_in!I4/SER_summary!I$27)</f>
        <v>5.7933425247575903</v>
      </c>
      <c r="J4" s="101">
        <f>IF(SER_hh_emih_in!J4=0,0,SER_hh_emih_in!J4/SER_summary!J$27)</f>
        <v>7.4148653782760086</v>
      </c>
      <c r="K4" s="101">
        <f>IF(SER_hh_emih_in!K4=0,0,SER_hh_emih_in!K4/SER_summary!K$27)</f>
        <v>10.230485907062176</v>
      </c>
      <c r="L4" s="101">
        <f>IF(SER_hh_emih_in!L4=0,0,SER_hh_emih_in!L4/SER_summary!L$27)</f>
        <v>0.46719734960007836</v>
      </c>
      <c r="M4" s="101">
        <f>IF(SER_hh_emih_in!M4=0,0,SER_hh_emih_in!M4/SER_summary!M$27)</f>
        <v>3.7579992652728711</v>
      </c>
      <c r="N4" s="101">
        <f>IF(SER_hh_emih_in!N4=0,0,SER_hh_emih_in!N4/SER_summary!N$27)</f>
        <v>2.9477348219655419</v>
      </c>
      <c r="O4" s="101">
        <f>IF(SER_hh_emih_in!O4=0,0,SER_hh_emih_in!O4/SER_summary!O$27)</f>
        <v>1.5647804114530222</v>
      </c>
      <c r="P4" s="101">
        <f>IF(SER_hh_emih_in!P4=0,0,SER_hh_emih_in!P4/SER_summary!P$27)</f>
        <v>1.8392534654178769</v>
      </c>
      <c r="Q4" s="101">
        <f>IF(SER_hh_emih_in!Q4=0,0,SER_hh_emih_in!Q4/SER_summary!Q$27)</f>
        <v>10.077787949952489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34.681072520031655</v>
      </c>
      <c r="D5" s="100">
        <f>IF(SER_hh_emih_in!D5=0,0,SER_hh_emih_in!D5/SER_summary!D$27)</f>
        <v>32.406520707164432</v>
      </c>
      <c r="E5" s="100">
        <f>IF(SER_hh_emih_in!E5=0,0,SER_hh_emih_in!E5/SER_summary!E$27)</f>
        <v>31.82110792809133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32.719904080555466</v>
      </c>
      <c r="P5" s="100">
        <f>IF(SER_hh_emih_in!P5=0,0,SER_hh_emih_in!P5/SER_summary!P$27)</f>
        <v>14.071669517758529</v>
      </c>
      <c r="Q5" s="100">
        <f>IF(SER_hh_emih_in!Q5=0,0,SER_hh_emih_in!Q5/SER_summary!Q$27)</f>
        <v>25.211539898400243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23.177664456256153</v>
      </c>
      <c r="D7" s="100">
        <f>IF(SER_hh_emih_in!D7=0,0,SER_hh_emih_in!D7/SER_summary!D$27)</f>
        <v>0</v>
      </c>
      <c r="E7" s="100">
        <f>IF(SER_hh_emih_in!E7=0,0,SER_hh_emih_in!E7/SER_summary!E$27)</f>
        <v>0</v>
      </c>
      <c r="F7" s="100">
        <f>IF(SER_hh_emih_in!F7=0,0,SER_hh_emih_in!F7/SER_summary!F$27)</f>
        <v>0</v>
      </c>
      <c r="G7" s="100">
        <f>IF(SER_hh_emih_in!G7=0,0,SER_hh_emih_in!G7/SER_summary!G$27)</f>
        <v>0</v>
      </c>
      <c r="H7" s="100">
        <f>IF(SER_hh_emih_in!H7=0,0,SER_hh_emih_in!H7/SER_summary!H$27)</f>
        <v>25.971609986209838</v>
      </c>
      <c r="I7" s="100">
        <f>IF(SER_hh_emih_in!I7=0,0,SER_hh_emih_in!I7/SER_summary!I$27)</f>
        <v>17.474504242462391</v>
      </c>
      <c r="J7" s="100">
        <f>IF(SER_hh_emih_in!J7=0,0,SER_hh_emih_in!J7/SER_summary!J$27)</f>
        <v>19.085545195816572</v>
      </c>
      <c r="K7" s="100">
        <f>IF(SER_hh_emih_in!K7=0,0,SER_hh_emih_in!K7/SER_summary!K$27)</f>
        <v>17.587825910677118</v>
      </c>
      <c r="L7" s="100">
        <f>IF(SER_hh_emih_in!L7=0,0,SER_hh_emih_in!L7/SER_summary!L$27)</f>
        <v>0</v>
      </c>
      <c r="M7" s="100">
        <f>IF(SER_hh_emih_in!M7=0,0,SER_hh_emih_in!M7/SER_summary!M$27)</f>
        <v>0</v>
      </c>
      <c r="N7" s="100">
        <f>IF(SER_hh_emih_in!N7=0,0,SER_hh_emih_in!N7/SER_summary!N$27)</f>
        <v>0</v>
      </c>
      <c r="O7" s="100">
        <f>IF(SER_hh_emih_in!O7=0,0,SER_hh_emih_in!O7/SER_summary!O$27)</f>
        <v>0</v>
      </c>
      <c r="P7" s="100">
        <f>IF(SER_hh_emih_in!P7=0,0,SER_hh_emih_in!P7/SER_summary!P$27)</f>
        <v>0</v>
      </c>
      <c r="Q7" s="100">
        <f>IF(SER_hh_emih_in!Q7=0,0,SER_hh_emih_in!Q7/SER_summary!Q$27)</f>
        <v>17.244614172632893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16.124902341324578</v>
      </c>
      <c r="D9" s="100">
        <f>IF(SER_hh_emih_in!D9=0,0,SER_hh_emih_in!D9/SER_summary!D$27)</f>
        <v>14.341229032868414</v>
      </c>
      <c r="E9" s="100">
        <f>IF(SER_hh_emih_in!E9=0,0,SER_hh_emih_in!E9/SER_summary!E$27)</f>
        <v>14.150814654651217</v>
      </c>
      <c r="F9" s="100">
        <f>IF(SER_hh_emih_in!F9=0,0,SER_hh_emih_in!F9/SER_summary!F$27)</f>
        <v>10.230799439966637</v>
      </c>
      <c r="G9" s="100">
        <f>IF(SER_hh_emih_in!G9=0,0,SER_hh_emih_in!G9/SER_summary!G$27)</f>
        <v>13.44514288840867</v>
      </c>
      <c r="H9" s="100">
        <f>IF(SER_hh_emih_in!H9=0,0,SER_hh_emih_in!H9/SER_summary!H$27)</f>
        <v>18.002256305372008</v>
      </c>
      <c r="I9" s="100">
        <f>IF(SER_hh_emih_in!I9=0,0,SER_hh_emih_in!I9/SER_summary!I$27)</f>
        <v>12.901793873640528</v>
      </c>
      <c r="J9" s="100">
        <f>IF(SER_hh_emih_in!J9=0,0,SER_hh_emih_in!J9/SER_summary!J$27)</f>
        <v>15.422350845096165</v>
      </c>
      <c r="K9" s="100">
        <f>IF(SER_hh_emih_in!K9=0,0,SER_hh_emih_in!K9/SER_summary!K$27)</f>
        <v>9.6146763201074545</v>
      </c>
      <c r="L9" s="100">
        <f>IF(SER_hh_emih_in!L9=0,0,SER_hh_emih_in!L9/SER_summary!L$27)</f>
        <v>12.865056566000712</v>
      </c>
      <c r="M9" s="100">
        <f>IF(SER_hh_emih_in!M9=0,0,SER_hh_emih_in!M9/SER_summary!M$27)</f>
        <v>10.68721172675964</v>
      </c>
      <c r="N9" s="100">
        <f>IF(SER_hh_emih_in!N9=0,0,SER_hh_emih_in!N9/SER_summary!N$27)</f>
        <v>9.1877196195417579</v>
      </c>
      <c r="O9" s="100">
        <f>IF(SER_hh_emih_in!O9=0,0,SER_hh_emih_in!O9/SER_summary!O$27)</f>
        <v>8.1156376481866932</v>
      </c>
      <c r="P9" s="100">
        <f>IF(SER_hh_emih_in!P9=0,0,SER_hh_emih_in!P9/SER_summary!P$27)</f>
        <v>8.1832274680070487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1.6151057886070099</v>
      </c>
      <c r="D19" s="101">
        <f>IF(SER_hh_emih_in!D19=0,0,SER_hh_emih_in!D19/SER_summary!D$27)</f>
        <v>1.069159615085469</v>
      </c>
      <c r="E19" s="101">
        <f>IF(SER_hh_emih_in!E19=0,0,SER_hh_emih_in!E19/SER_summary!E$27)</f>
        <v>0.74542633110130185</v>
      </c>
      <c r="F19" s="101">
        <f>IF(SER_hh_emih_in!F19=0,0,SER_hh_emih_in!F19/SER_summary!F$27)</f>
        <v>0.62825015635838311</v>
      </c>
      <c r="G19" s="101">
        <f>IF(SER_hh_emih_in!G19=0,0,SER_hh_emih_in!G19/SER_summary!G$27)</f>
        <v>0.52820019976408172</v>
      </c>
      <c r="H19" s="101">
        <f>IF(SER_hh_emih_in!H19=0,0,SER_hh_emih_in!H19/SER_summary!H$27)</f>
        <v>1.2796164967687329</v>
      </c>
      <c r="I19" s="101">
        <f>IF(SER_hh_emih_in!I19=0,0,SER_hh_emih_in!I19/SER_summary!I$27)</f>
        <v>1.403346363853436</v>
      </c>
      <c r="J19" s="101">
        <f>IF(SER_hh_emih_in!J19=0,0,SER_hh_emih_in!J19/SER_summary!J$27)</f>
        <v>0.51838016847890322</v>
      </c>
      <c r="K19" s="101">
        <f>IF(SER_hh_emih_in!K19=0,0,SER_hh_emih_in!K19/SER_summary!K$27)</f>
        <v>0.53500696792064073</v>
      </c>
      <c r="L19" s="101">
        <f>IF(SER_hh_emih_in!L19=0,0,SER_hh_emih_in!L19/SER_summary!L$27)</f>
        <v>0.46965490555571504</v>
      </c>
      <c r="M19" s="101">
        <f>IF(SER_hh_emih_in!M19=0,0,SER_hh_emih_in!M19/SER_summary!M$27)</f>
        <v>0.49090389411665503</v>
      </c>
      <c r="N19" s="101">
        <f>IF(SER_hh_emih_in!N19=0,0,SER_hh_emih_in!N19/SER_summary!N$27)</f>
        <v>0.25266219275619639</v>
      </c>
      <c r="O19" s="101">
        <f>IF(SER_hh_emih_in!O19=0,0,SER_hh_emih_in!O19/SER_summary!O$27)</f>
        <v>0.25758633669243802</v>
      </c>
      <c r="P19" s="101">
        <f>IF(SER_hh_emih_in!P19=0,0,SER_hh_emih_in!P19/SER_summary!P$27)</f>
        <v>0.29500471664242195</v>
      </c>
      <c r="Q19" s="101">
        <f>IF(SER_hh_emih_in!Q19=0,0,SER_hh_emih_in!Q19/SER_summary!Q$27)</f>
        <v>0.62045270178815826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6.7763032969305792</v>
      </c>
      <c r="D22" s="100">
        <f>IF(SER_hh_emih_in!D22=0,0,SER_hh_emih_in!D22/SER_summary!D$27)</f>
        <v>6.3967679616285542</v>
      </c>
      <c r="E22" s="100">
        <f>IF(SER_hh_emih_in!E22=0,0,SER_hh_emih_in!E22/SER_summary!E$27)</f>
        <v>0</v>
      </c>
      <c r="F22" s="100">
        <f>IF(SER_hh_emih_in!F22=0,0,SER_hh_emih_in!F22/SER_summary!F$27)</f>
        <v>0</v>
      </c>
      <c r="G22" s="100">
        <f>IF(SER_hh_emih_in!G22=0,0,SER_hh_emih_in!G22/SER_summary!G$27)</f>
        <v>0</v>
      </c>
      <c r="H22" s="100">
        <f>IF(SER_hh_emih_in!H22=0,0,SER_hh_emih_in!H22/SER_summary!H$27)</f>
        <v>6.640792758378252</v>
      </c>
      <c r="I22" s="100">
        <f>IF(SER_hh_emih_in!I22=0,0,SER_hh_emih_in!I22/SER_summary!I$27)</f>
        <v>6.685852365034151</v>
      </c>
      <c r="J22" s="100">
        <f>IF(SER_hh_emih_in!J22=0,0,SER_hh_emih_in!J22/SER_summary!J$27)</f>
        <v>6.8105721441022293</v>
      </c>
      <c r="K22" s="100">
        <f>IF(SER_hh_emih_in!K22=0,0,SER_hh_emih_in!K22/SER_summary!K$27)</f>
        <v>6.7348285643253956</v>
      </c>
      <c r="L22" s="100">
        <f>IF(SER_hh_emih_in!L22=0,0,SER_hh_emih_in!L22/SER_summary!L$27)</f>
        <v>4.0733981568104998</v>
      </c>
      <c r="M22" s="100">
        <f>IF(SER_hh_emih_in!M22=0,0,SER_hh_emih_in!M22/SER_summary!M$27)</f>
        <v>5.8845045140666201</v>
      </c>
      <c r="N22" s="100">
        <f>IF(SER_hh_emih_in!N22=0,0,SER_hh_emih_in!N22/SER_summary!N$27)</f>
        <v>5.5856523009927619</v>
      </c>
      <c r="O22" s="100">
        <f>IF(SER_hh_emih_in!O22=0,0,SER_hh_emih_in!O22/SER_summary!O$27)</f>
        <v>0</v>
      </c>
      <c r="P22" s="100">
        <f>IF(SER_hh_emih_in!P22=0,0,SER_hh_emih_in!P22/SER_summary!P$27)</f>
        <v>7.4696864699793517</v>
      </c>
      <c r="Q22" s="100">
        <f>IF(SER_hh_emih_in!Q22=0,0,SER_hh_emih_in!Q22/SER_summary!Q$27)</f>
        <v>7.1508694297598794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4.8522584892393317</v>
      </c>
      <c r="D23" s="100">
        <f>IF(SER_hh_emih_in!D23=0,0,SER_hh_emih_in!D23/SER_summary!D$27)</f>
        <v>4.6428059898060496</v>
      </c>
      <c r="E23" s="100">
        <f>IF(SER_hh_emih_in!E23=0,0,SER_hh_emih_in!E23/SER_summary!E$27)</f>
        <v>4.6064270784548471</v>
      </c>
      <c r="F23" s="100">
        <f>IF(SER_hh_emih_in!F23=0,0,SER_hh_emih_in!F23/SER_summary!F$27)</f>
        <v>4.5310561328271657</v>
      </c>
      <c r="G23" s="100">
        <f>IF(SER_hh_emih_in!G23=0,0,SER_hh_emih_in!G23/SER_summary!G$27)</f>
        <v>4.7380639035763856</v>
      </c>
      <c r="H23" s="100">
        <f>IF(SER_hh_emih_in!H23=0,0,SER_hh_emih_in!H23/SER_summary!H$27)</f>
        <v>4.8673027033914362</v>
      </c>
      <c r="I23" s="100">
        <f>IF(SER_hh_emih_in!I23=0,0,SER_hh_emih_in!I23/SER_summary!I$27)</f>
        <v>4.9470810888048922</v>
      </c>
      <c r="J23" s="100">
        <f>IF(SER_hh_emih_in!J23=0,0,SER_hh_emih_in!J23/SER_summary!J$27)</f>
        <v>4.9884017453019629</v>
      </c>
      <c r="K23" s="100">
        <f>IF(SER_hh_emih_in!K23=0,0,SER_hh_emih_in!K23/SER_summary!K$27)</f>
        <v>4.7692035125998551</v>
      </c>
      <c r="L23" s="100">
        <f>IF(SER_hh_emih_in!L23=0,0,SER_hh_emih_in!L23/SER_summary!L$27)</f>
        <v>2.8428118297475198</v>
      </c>
      <c r="M23" s="100">
        <f>IF(SER_hh_emih_in!M23=0,0,SER_hh_emih_in!M23/SER_summary!M$27)</f>
        <v>2.9001700176398777</v>
      </c>
      <c r="N23" s="100">
        <f>IF(SER_hh_emih_in!N23=0,0,SER_hh_emih_in!N23/SER_summary!N$27)</f>
        <v>2.965381738507002</v>
      </c>
      <c r="O23" s="100">
        <f>IF(SER_hh_emih_in!O23=0,0,SER_hh_emih_in!O23/SER_summary!O$27)</f>
        <v>3.0054388062879043</v>
      </c>
      <c r="P23" s="100">
        <f>IF(SER_hh_emih_in!P23=0,0,SER_hh_emih_in!P23/SER_summary!P$27)</f>
        <v>5.0967178872846404</v>
      </c>
      <c r="Q23" s="100">
        <f>IF(SER_hh_emih_in!Q23=0,0,SER_hh_emih_in!Q23/SER_summary!Q$27)</f>
        <v>2.9247709441623218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1.8985754035144538</v>
      </c>
      <c r="D29" s="101">
        <f>IF(SER_hh_emih_in!D29=0,0,SER_hh_emih_in!D29/SER_summary!D$27)</f>
        <v>0.33090443817271897</v>
      </c>
      <c r="E29" s="101">
        <f>IF(SER_hh_emih_in!E29=0,0,SER_hh_emih_in!E29/SER_summary!E$27)</f>
        <v>0.68441879655272519</v>
      </c>
      <c r="F29" s="101">
        <f>IF(SER_hh_emih_in!F29=0,0,SER_hh_emih_in!F29/SER_summary!F$27)</f>
        <v>1.4237113668460299</v>
      </c>
      <c r="G29" s="101">
        <f>IF(SER_hh_emih_in!G29=0,0,SER_hh_emih_in!G29/SER_summary!G$27)</f>
        <v>0.42604393808137586</v>
      </c>
      <c r="H29" s="101">
        <f>IF(SER_hh_emih_in!H29=0,0,SER_hh_emih_in!H29/SER_summary!H$27)</f>
        <v>1.4462118290078354</v>
      </c>
      <c r="I29" s="101">
        <f>IF(SER_hh_emih_in!I29=0,0,SER_hh_emih_in!I29/SER_summary!I$27)</f>
        <v>1.0816401502626702</v>
      </c>
      <c r="J29" s="101">
        <f>IF(SER_hh_emih_in!J29=0,0,SER_hh_emih_in!J29/SER_summary!J$27)</f>
        <v>0.1330304249770157</v>
      </c>
      <c r="K29" s="101">
        <f>IF(SER_hh_emih_in!K29=0,0,SER_hh_emih_in!K29/SER_summary!K$27)</f>
        <v>0.12091795946898097</v>
      </c>
      <c r="L29" s="101">
        <f>IF(SER_hh_emih_in!L29=0,0,SER_hh_emih_in!L29/SER_summary!L$27)</f>
        <v>3.0004589873062524</v>
      </c>
      <c r="M29" s="101">
        <f>IF(SER_hh_emih_in!M29=0,0,SER_hh_emih_in!M29/SER_summary!M$27)</f>
        <v>0.57930626033521937</v>
      </c>
      <c r="N29" s="101">
        <f>IF(SER_hh_emih_in!N29=0,0,SER_hh_emih_in!N29/SER_summary!N$27)</f>
        <v>3.3012290563904036</v>
      </c>
      <c r="O29" s="101">
        <f>IF(SER_hh_emih_in!O29=0,0,SER_hh_emih_in!O29/SER_summary!O$27)</f>
        <v>0.77964214652387986</v>
      </c>
      <c r="P29" s="101">
        <f>IF(SER_hh_emih_in!P29=0,0,SER_hh_emih_in!P29/SER_summary!P$27)</f>
        <v>0.48978616958735427</v>
      </c>
      <c r="Q29" s="101">
        <f>IF(SER_hh_emih_in!Q29=0,0,SER_hh_emih_in!Q29/SER_summary!Q$27)</f>
        <v>0.94296011987436601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6.9833390673208759</v>
      </c>
      <c r="D30" s="100">
        <f>IF(SER_hh_emih_in!D30=0,0,SER_hh_emih_in!D30/SER_summary!D$27)</f>
        <v>0</v>
      </c>
      <c r="E30" s="100">
        <f>IF(SER_hh_emih_in!E30=0,0,SER_hh_emih_in!E30/SER_summary!E$27)</f>
        <v>6.9760126647075582</v>
      </c>
      <c r="F30" s="100">
        <f>IF(SER_hh_emih_in!F30=0,0,SER_hh_emih_in!F30/SER_summary!F$27)</f>
        <v>6.9763873467351187</v>
      </c>
      <c r="G30" s="100">
        <f>IF(SER_hh_emih_in!G30=0,0,SER_hh_emih_in!G30/SER_summary!G$27)</f>
        <v>0</v>
      </c>
      <c r="H30" s="100">
        <f>IF(SER_hh_emih_in!H30=0,0,SER_hh_emih_in!H30/SER_summary!H$27)</f>
        <v>0</v>
      </c>
      <c r="I30" s="100">
        <f>IF(SER_hh_emih_in!I30=0,0,SER_hh_emih_in!I30/SER_summary!I$27)</f>
        <v>0</v>
      </c>
      <c r="J30" s="100">
        <f>IF(SER_hh_emih_in!J30=0,0,SER_hh_emih_in!J30/SER_summary!J$27)</f>
        <v>0</v>
      </c>
      <c r="K30" s="100">
        <f>IF(SER_hh_emih_in!K30=0,0,SER_hh_emih_in!K30/SER_summary!K$27)</f>
        <v>0</v>
      </c>
      <c r="L30" s="100">
        <f>IF(SER_hh_emih_in!L30=0,0,SER_hh_emih_in!L30/SER_summary!L$27)</f>
        <v>7.1911234207397632</v>
      </c>
      <c r="M30" s="100">
        <f>IF(SER_hh_emih_in!M30=0,0,SER_hh_emih_in!M30/SER_summary!M$27)</f>
        <v>7.2337990594201305</v>
      </c>
      <c r="N30" s="100">
        <f>IF(SER_hh_emih_in!N30=0,0,SER_hh_emih_in!N30/SER_summary!N$27)</f>
        <v>7.3038952376662918</v>
      </c>
      <c r="O30" s="100">
        <f>IF(SER_hh_emih_in!O30=0,0,SER_hh_emih_in!O30/SER_summary!O$27)</f>
        <v>0</v>
      </c>
      <c r="P30" s="100">
        <f>IF(SER_hh_emih_in!P30=0,0,SER_hh_emih_in!P30/SER_summary!P$27)</f>
        <v>0</v>
      </c>
      <c r="Q30" s="100">
        <f>IF(SER_hh_emih_in!Q30=0,0,SER_hh_emih_in!Q30/SER_summary!Q$27)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5.4366175381076953</v>
      </c>
      <c r="D31" s="100">
        <f>IF(SER_hh_emih_in!D31=0,0,SER_hh_emih_in!D31/SER_summary!D$27)</f>
        <v>5.4999217076520468</v>
      </c>
      <c r="E31" s="100">
        <f>IF(SER_hh_emih_in!E31=0,0,SER_hh_emih_in!E31/SER_summary!E$27)</f>
        <v>5.5725421576623511</v>
      </c>
      <c r="F31" s="100">
        <f>IF(SER_hh_emih_in!F31=0,0,SER_hh_emih_in!F31/SER_summary!F$27)</f>
        <v>5.5681900853121498</v>
      </c>
      <c r="G31" s="100">
        <f>IF(SER_hh_emih_in!G31=0,0,SER_hh_emih_in!G31/SER_summary!G$27)</f>
        <v>5.5915421382344732</v>
      </c>
      <c r="H31" s="100">
        <f>IF(SER_hh_emih_in!H31=0,0,SER_hh_emih_in!H31/SER_summary!H$27)</f>
        <v>5.5871788779607305</v>
      </c>
      <c r="I31" s="100">
        <f>IF(SER_hh_emih_in!I31=0,0,SER_hh_emih_in!I31/SER_summary!I$27)</f>
        <v>5.6048212429740136</v>
      </c>
      <c r="J31" s="100">
        <f>IF(SER_hh_emih_in!J31=0,0,SER_hh_emih_in!J31/SER_summary!J$27)</f>
        <v>5.7235169922220912</v>
      </c>
      <c r="K31" s="100">
        <f>IF(SER_hh_emih_in!K31=0,0,SER_hh_emih_in!K31/SER_summary!K$27)</f>
        <v>5.6790943747175922</v>
      </c>
      <c r="L31" s="100">
        <f>IF(SER_hh_emih_in!L31=0,0,SER_hh_emih_in!L31/SER_summary!L$27)</f>
        <v>5.6046128655679697</v>
      </c>
      <c r="M31" s="100">
        <f>IF(SER_hh_emih_in!M31=0,0,SER_hh_emih_in!M31/SER_summary!M$27)</f>
        <v>5.6253960643303014</v>
      </c>
      <c r="N31" s="100">
        <f>IF(SER_hh_emih_in!N31=0,0,SER_hh_emih_in!N31/SER_summary!N$27)</f>
        <v>5.7835121514522942</v>
      </c>
      <c r="O31" s="100">
        <f>IF(SER_hh_emih_in!O31=0,0,SER_hh_emih_in!O31/SER_summary!O$27)</f>
        <v>5.6786635914161208</v>
      </c>
      <c r="P31" s="100">
        <f>IF(SER_hh_emih_in!P31=0,0,SER_hh_emih_in!P31/SER_summary!P$27)</f>
        <v>5.6111710950480047</v>
      </c>
      <c r="Q31" s="100">
        <f>IF(SER_hh_emih_in!Q31=0,0,SER_hh_emih_in!Q31/SER_summary!Q$27)</f>
        <v>5.3840332134176325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231.38011911745826</v>
      </c>
      <c r="C3" s="129">
        <f t="shared" ref="C3" si="1">SUM(C4:C9)</f>
        <v>239.02103657865172</v>
      </c>
      <c r="D3" s="129">
        <f t="shared" ref="D3:Q3" si="2">SUM(D4:D9)</f>
        <v>247.04729437565084</v>
      </c>
      <c r="E3" s="129">
        <f t="shared" si="2"/>
        <v>256.48919284043433</v>
      </c>
      <c r="F3" s="129">
        <f t="shared" si="2"/>
        <v>267.97337306263074</v>
      </c>
      <c r="G3" s="129">
        <f t="shared" si="2"/>
        <v>282.80824148826878</v>
      </c>
      <c r="H3" s="129">
        <f t="shared" si="2"/>
        <v>300.96109172464622</v>
      </c>
      <c r="I3" s="129">
        <f t="shared" si="2"/>
        <v>318.06051512254146</v>
      </c>
      <c r="J3" s="129">
        <f t="shared" si="2"/>
        <v>331.27219452989965</v>
      </c>
      <c r="K3" s="129">
        <f t="shared" si="2"/>
        <v>338.43723464198388</v>
      </c>
      <c r="L3" s="129">
        <f t="shared" si="2"/>
        <v>344.55508280875358</v>
      </c>
      <c r="M3" s="129">
        <f t="shared" si="2"/>
        <v>351.83057689773841</v>
      </c>
      <c r="N3" s="129">
        <f t="shared" si="2"/>
        <v>356.5101813655898</v>
      </c>
      <c r="O3" s="129">
        <f t="shared" si="2"/>
        <v>361.19368010797569</v>
      </c>
      <c r="P3" s="129">
        <f t="shared" si="2"/>
        <v>366.47748505345874</v>
      </c>
      <c r="Q3" s="129">
        <f t="shared" si="2"/>
        <v>373.06163337798245</v>
      </c>
    </row>
    <row r="4" spans="1:17" ht="12" customHeight="1" x14ac:dyDescent="0.25">
      <c r="A4" s="88" t="s">
        <v>9</v>
      </c>
      <c r="B4" s="128">
        <v>20.064596597921749</v>
      </c>
      <c r="C4" s="128">
        <v>21.136079342366152</v>
      </c>
      <c r="D4" s="128">
        <v>22.484712490130018</v>
      </c>
      <c r="E4" s="128">
        <v>23.939181804094591</v>
      </c>
      <c r="F4" s="128">
        <v>25.616299060550219</v>
      </c>
      <c r="G4" s="128">
        <v>27.837192921840138</v>
      </c>
      <c r="H4" s="128">
        <v>30.311775346250613</v>
      </c>
      <c r="I4" s="128">
        <v>32.720128623558985</v>
      </c>
      <c r="J4" s="128">
        <v>34.856626711784941</v>
      </c>
      <c r="K4" s="128">
        <v>36.159081142202126</v>
      </c>
      <c r="L4" s="128">
        <v>37.967648303314604</v>
      </c>
      <c r="M4" s="128">
        <v>40.103118533753829</v>
      </c>
      <c r="N4" s="128">
        <v>42.034794728173743</v>
      </c>
      <c r="O4" s="128">
        <v>44.038118066697919</v>
      </c>
      <c r="P4" s="128">
        <v>46.161197307964073</v>
      </c>
      <c r="Q4" s="128">
        <v>48.530889140754269</v>
      </c>
    </row>
    <row r="5" spans="1:17" ht="12" customHeight="1" x14ac:dyDescent="0.25">
      <c r="A5" s="88" t="s">
        <v>8</v>
      </c>
      <c r="B5" s="128">
        <v>30.323646864439024</v>
      </c>
      <c r="C5" s="128">
        <v>30.815856591005499</v>
      </c>
      <c r="D5" s="128">
        <v>31.398138977351095</v>
      </c>
      <c r="E5" s="128">
        <v>31.754510840769864</v>
      </c>
      <c r="F5" s="128">
        <v>32.090645026000566</v>
      </c>
      <c r="G5" s="128">
        <v>32.709132518870938</v>
      </c>
      <c r="H5" s="128">
        <v>33.204002623890574</v>
      </c>
      <c r="I5" s="128">
        <v>33.554988643995607</v>
      </c>
      <c r="J5" s="128">
        <v>33.753470530972031</v>
      </c>
      <c r="K5" s="128">
        <v>33.922832003318874</v>
      </c>
      <c r="L5" s="128">
        <v>33.993342173107834</v>
      </c>
      <c r="M5" s="128">
        <v>34.147508090360233</v>
      </c>
      <c r="N5" s="128">
        <v>34.243906314549058</v>
      </c>
      <c r="O5" s="128">
        <v>34.201648303135691</v>
      </c>
      <c r="P5" s="128">
        <v>33.74170466160156</v>
      </c>
      <c r="Q5" s="128">
        <v>33.262550674647009</v>
      </c>
    </row>
    <row r="6" spans="1:17" ht="12" customHeight="1" x14ac:dyDescent="0.25">
      <c r="A6" s="88" t="s">
        <v>7</v>
      </c>
      <c r="B6" s="128">
        <v>104.5763078256786</v>
      </c>
      <c r="C6" s="128">
        <v>107.63911431701888</v>
      </c>
      <c r="D6" s="128">
        <v>111.32691509337239</v>
      </c>
      <c r="E6" s="128">
        <v>114.21307374425294</v>
      </c>
      <c r="F6" s="128">
        <v>117.05720996671342</v>
      </c>
      <c r="G6" s="128">
        <v>120.41989648143672</v>
      </c>
      <c r="H6" s="128">
        <v>124.50120250569834</v>
      </c>
      <c r="I6" s="128">
        <v>128.41581684499809</v>
      </c>
      <c r="J6" s="128">
        <v>131.10563315621627</v>
      </c>
      <c r="K6" s="128">
        <v>130.94805515225949</v>
      </c>
      <c r="L6" s="128">
        <v>131.23527385698671</v>
      </c>
      <c r="M6" s="128">
        <v>133.1575433302597</v>
      </c>
      <c r="N6" s="128">
        <v>133.51562353690656</v>
      </c>
      <c r="O6" s="128">
        <v>134.15605384015848</v>
      </c>
      <c r="P6" s="128">
        <v>135.37740673791805</v>
      </c>
      <c r="Q6" s="128">
        <v>137.77631448051386</v>
      </c>
    </row>
    <row r="7" spans="1:17" ht="12" customHeight="1" x14ac:dyDescent="0.25">
      <c r="A7" s="88" t="s">
        <v>39</v>
      </c>
      <c r="B7" s="128">
        <v>47.070282775111096</v>
      </c>
      <c r="C7" s="128">
        <v>48.602203039286159</v>
      </c>
      <c r="D7" s="128">
        <v>48.816256947434624</v>
      </c>
      <c r="E7" s="128">
        <v>50.149885242809503</v>
      </c>
      <c r="F7" s="128">
        <v>52.218730086677319</v>
      </c>
      <c r="G7" s="128">
        <v>55.379544476609858</v>
      </c>
      <c r="H7" s="128">
        <v>59.578766418342127</v>
      </c>
      <c r="I7" s="128">
        <v>63.345286289279322</v>
      </c>
      <c r="J7" s="128">
        <v>65.78164143637548</v>
      </c>
      <c r="K7" s="128">
        <v>67.388257421956297</v>
      </c>
      <c r="L7" s="128">
        <v>67.855464602173882</v>
      </c>
      <c r="M7" s="128">
        <v>67.477930491833632</v>
      </c>
      <c r="N7" s="128">
        <v>67.191485331311938</v>
      </c>
      <c r="O7" s="128">
        <v>66.899267349979681</v>
      </c>
      <c r="P7" s="128">
        <v>66.640462993449773</v>
      </c>
      <c r="Q7" s="128">
        <v>66.33785300678106</v>
      </c>
    </row>
    <row r="8" spans="1:17" ht="12" customHeight="1" x14ac:dyDescent="0.25">
      <c r="A8" s="51" t="s">
        <v>6</v>
      </c>
      <c r="B8" s="50">
        <v>16.665825411048235</v>
      </c>
      <c r="C8" s="50">
        <v>17.943925754819681</v>
      </c>
      <c r="D8" s="50">
        <v>19.6710020983402</v>
      </c>
      <c r="E8" s="50">
        <v>22.006546435658326</v>
      </c>
      <c r="F8" s="50">
        <v>24.60800103052798</v>
      </c>
      <c r="G8" s="50">
        <v>27.678236177284916</v>
      </c>
      <c r="H8" s="50">
        <v>31.082186697525348</v>
      </c>
      <c r="I8" s="50">
        <v>34.71076050998203</v>
      </c>
      <c r="J8" s="50">
        <v>37.713933902071389</v>
      </c>
      <c r="K8" s="50">
        <v>39.343682413454104</v>
      </c>
      <c r="L8" s="50">
        <v>41.164546068461661</v>
      </c>
      <c r="M8" s="50">
        <v>43.380373026342802</v>
      </c>
      <c r="N8" s="50">
        <v>44.764403366684199</v>
      </c>
      <c r="O8" s="50">
        <v>46.022866956309137</v>
      </c>
      <c r="P8" s="50">
        <v>47.627539270713783</v>
      </c>
      <c r="Q8" s="50">
        <v>49.2788138241458</v>
      </c>
    </row>
    <row r="9" spans="1:17" ht="12" customHeight="1" x14ac:dyDescent="0.25">
      <c r="A9" s="49" t="s">
        <v>5</v>
      </c>
      <c r="B9" s="48">
        <v>12.679459643259541</v>
      </c>
      <c r="C9" s="48">
        <v>12.883857534155338</v>
      </c>
      <c r="D9" s="48">
        <v>13.350268769022518</v>
      </c>
      <c r="E9" s="48">
        <v>14.425994772849082</v>
      </c>
      <c r="F9" s="48">
        <v>16.382487892161258</v>
      </c>
      <c r="G9" s="48">
        <v>18.784238912226229</v>
      </c>
      <c r="H9" s="48">
        <v>22.283158132939224</v>
      </c>
      <c r="I9" s="48">
        <v>25.313534210727418</v>
      </c>
      <c r="J9" s="48">
        <v>28.060888792479481</v>
      </c>
      <c r="K9" s="48">
        <v>30.675326508792988</v>
      </c>
      <c r="L9" s="48">
        <v>32.3388078047089</v>
      </c>
      <c r="M9" s="48">
        <v>33.56410342518825</v>
      </c>
      <c r="N9" s="48">
        <v>34.759968087964353</v>
      </c>
      <c r="O9" s="48">
        <v>35.875725591694803</v>
      </c>
      <c r="P9" s="48">
        <v>36.929174081811453</v>
      </c>
      <c r="Q9" s="48">
        <v>37.875212251140454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1092.20132180564</v>
      </c>
      <c r="C11" s="129">
        <f t="shared" ref="C11" si="4">SUM(C12:C17)</f>
        <v>1124.4565055593262</v>
      </c>
      <c r="D11" s="129">
        <f t="shared" ref="D11" si="5">SUM(D12:D17)</f>
        <v>1163.684787841205</v>
      </c>
      <c r="E11" s="129">
        <f t="shared" ref="E11" si="6">SUM(E12:E17)</f>
        <v>1213.8170022066092</v>
      </c>
      <c r="F11" s="129">
        <f t="shared" ref="F11" si="7">SUM(F12:F17)</f>
        <v>1273.3616070990465</v>
      </c>
      <c r="G11" s="129">
        <f t="shared" ref="G11" si="8">SUM(G12:G17)</f>
        <v>1346.5777469115935</v>
      </c>
      <c r="H11" s="129">
        <f t="shared" ref="H11" si="9">SUM(H12:H17)</f>
        <v>1435.3001342008936</v>
      </c>
      <c r="I11" s="129">
        <f t="shared" ref="I11" si="10">SUM(I12:I17)</f>
        <v>1522.7927198184188</v>
      </c>
      <c r="J11" s="129">
        <f t="shared" ref="J11" si="11">SUM(J12:J17)</f>
        <v>1591.8679868824515</v>
      </c>
      <c r="K11" s="129">
        <f t="shared" ref="K11" si="12">SUM(K12:K17)</f>
        <v>1626.8833598997032</v>
      </c>
      <c r="L11" s="129">
        <f t="shared" ref="L11" si="13">SUM(L12:L17)</f>
        <v>1658.2710081023183</v>
      </c>
      <c r="M11" s="129">
        <f t="shared" ref="M11" si="14">SUM(M12:M17)</f>
        <v>1698.3055835259145</v>
      </c>
      <c r="N11" s="129">
        <f t="shared" ref="N11" si="15">SUM(N12:N17)</f>
        <v>1719.0532506181803</v>
      </c>
      <c r="O11" s="129">
        <f t="shared" ref="O11" si="16">SUM(O12:O17)</f>
        <v>1738.9892397772821</v>
      </c>
      <c r="P11" s="129">
        <f t="shared" ref="P11" si="17">SUM(P12:P17)</f>
        <v>1763.9325681781838</v>
      </c>
      <c r="Q11" s="129">
        <f t="shared" ref="Q11" si="18">SUM(Q12:Q17)</f>
        <v>1793.2939046779925</v>
      </c>
    </row>
    <row r="12" spans="1:17" ht="12" customHeight="1" x14ac:dyDescent="0.25">
      <c r="A12" s="88" t="s">
        <v>9</v>
      </c>
      <c r="B12" s="128">
        <v>26.633477484763933</v>
      </c>
      <c r="C12" s="128">
        <v>28.055749365995208</v>
      </c>
      <c r="D12" s="128">
        <v>29.845906990190642</v>
      </c>
      <c r="E12" s="128">
        <v>31.776550127554696</v>
      </c>
      <c r="F12" s="128">
        <v>34.002733169467739</v>
      </c>
      <c r="G12" s="128">
        <v>36.950718012424538</v>
      </c>
      <c r="H12" s="128">
        <v>40.235445665087916</v>
      </c>
      <c r="I12" s="128">
        <v>43.432261632631132</v>
      </c>
      <c r="J12" s="128">
        <v>46.268220653850683</v>
      </c>
      <c r="K12" s="128">
        <v>47.997081265533247</v>
      </c>
      <c r="L12" s="128">
        <v>50.397749154872308</v>
      </c>
      <c r="M12" s="128">
        <v>53.23234381139671</v>
      </c>
      <c r="N12" s="128">
        <v>55.796424986956737</v>
      </c>
      <c r="O12" s="128">
        <v>58.455609624479578</v>
      </c>
      <c r="P12" s="128">
        <v>61.273756647504612</v>
      </c>
      <c r="Q12" s="128">
        <v>64.419253930065665</v>
      </c>
    </row>
    <row r="13" spans="1:17" ht="12" customHeight="1" x14ac:dyDescent="0.25">
      <c r="A13" s="88" t="s">
        <v>8</v>
      </c>
      <c r="B13" s="128">
        <v>124.29896115051334</v>
      </c>
      <c r="C13" s="128">
        <v>125.20187352623648</v>
      </c>
      <c r="D13" s="128">
        <v>126.07966108181407</v>
      </c>
      <c r="E13" s="128">
        <v>126.49159302599034</v>
      </c>
      <c r="F13" s="128">
        <v>126.69387049659288</v>
      </c>
      <c r="G13" s="128">
        <v>127.93926444733923</v>
      </c>
      <c r="H13" s="128">
        <v>128.72028680071168</v>
      </c>
      <c r="I13" s="128">
        <v>129.53439406198669</v>
      </c>
      <c r="J13" s="128">
        <v>129.4994965667309</v>
      </c>
      <c r="K13" s="128">
        <v>129.75642911673046</v>
      </c>
      <c r="L13" s="128">
        <v>129.01928417501628</v>
      </c>
      <c r="M13" s="128">
        <v>128.11220362852606</v>
      </c>
      <c r="N13" s="128">
        <v>126.704593794701</v>
      </c>
      <c r="O13" s="128">
        <v>124.77071328580919</v>
      </c>
      <c r="P13" s="128">
        <v>121.56441332962791</v>
      </c>
      <c r="Q13" s="128">
        <v>118.12942271986583</v>
      </c>
    </row>
    <row r="14" spans="1:17" ht="12" customHeight="1" x14ac:dyDescent="0.25">
      <c r="A14" s="88" t="s">
        <v>7</v>
      </c>
      <c r="B14" s="128">
        <v>563.45981824261833</v>
      </c>
      <c r="C14" s="128">
        <v>575.06298748603558</v>
      </c>
      <c r="D14" s="128">
        <v>587.80914390008616</v>
      </c>
      <c r="E14" s="128">
        <v>598.30889810326983</v>
      </c>
      <c r="F14" s="128">
        <v>608.04289326036178</v>
      </c>
      <c r="G14" s="128">
        <v>619.37930748466135</v>
      </c>
      <c r="H14" s="128">
        <v>633.93459301226233</v>
      </c>
      <c r="I14" s="128">
        <v>648.63098894117252</v>
      </c>
      <c r="J14" s="128">
        <v>657.84489559621375</v>
      </c>
      <c r="K14" s="128">
        <v>653.77535742635666</v>
      </c>
      <c r="L14" s="128">
        <v>651.89243554293955</v>
      </c>
      <c r="M14" s="128">
        <v>657.9693812826365</v>
      </c>
      <c r="N14" s="128">
        <v>656.082806592667</v>
      </c>
      <c r="O14" s="128">
        <v>656.01894377990311</v>
      </c>
      <c r="P14" s="128">
        <v>658.18552689875401</v>
      </c>
      <c r="Q14" s="128">
        <v>665.12956588268571</v>
      </c>
    </row>
    <row r="15" spans="1:17" ht="12" customHeight="1" x14ac:dyDescent="0.25">
      <c r="A15" s="88" t="s">
        <v>39</v>
      </c>
      <c r="B15" s="128">
        <v>62.480464552287231</v>
      </c>
      <c r="C15" s="128">
        <v>64.513915046307417</v>
      </c>
      <c r="D15" s="128">
        <v>64.798047344476259</v>
      </c>
      <c r="E15" s="128">
        <v>66.568287728057626</v>
      </c>
      <c r="F15" s="128">
        <v>69.314444736483679</v>
      </c>
      <c r="G15" s="128">
        <v>73.510067532932268</v>
      </c>
      <c r="H15" s="128">
        <v>79.08405864174118</v>
      </c>
      <c r="I15" s="128">
        <v>84.083686802165403</v>
      </c>
      <c r="J15" s="128">
        <v>87.317672077593059</v>
      </c>
      <c r="K15" s="128">
        <v>89.450272674360605</v>
      </c>
      <c r="L15" s="128">
        <v>90.070437244045166</v>
      </c>
      <c r="M15" s="128">
        <v>89.569303509389442</v>
      </c>
      <c r="N15" s="128">
        <v>89.189080029882106</v>
      </c>
      <c r="O15" s="128">
        <v>88.801193785148755</v>
      </c>
      <c r="P15" s="128">
        <v>88.457660339611607</v>
      </c>
      <c r="Q15" s="128">
        <v>88.05597988581961</v>
      </c>
    </row>
    <row r="16" spans="1:17" ht="12" customHeight="1" x14ac:dyDescent="0.25">
      <c r="A16" s="51" t="s">
        <v>6</v>
      </c>
      <c r="B16" s="50">
        <v>222.06017383213296</v>
      </c>
      <c r="C16" s="50">
        <v>237.9532697743382</v>
      </c>
      <c r="D16" s="50">
        <v>259.72351388842668</v>
      </c>
      <c r="E16" s="50">
        <v>289.4000304517848</v>
      </c>
      <c r="F16" s="50">
        <v>322.41391864061438</v>
      </c>
      <c r="G16" s="50">
        <v>361.39130175946252</v>
      </c>
      <c r="H16" s="50">
        <v>404.52876923282332</v>
      </c>
      <c r="I16" s="50">
        <v>450.38667238731483</v>
      </c>
      <c r="J16" s="50">
        <v>487.95756775018839</v>
      </c>
      <c r="K16" s="50">
        <v>507.6696178193813</v>
      </c>
      <c r="L16" s="50">
        <v>529.80454358057204</v>
      </c>
      <c r="M16" s="50">
        <v>557.41585815125552</v>
      </c>
      <c r="N16" s="50">
        <v>574.30869570172808</v>
      </c>
      <c r="O16" s="50">
        <v>589.58001743563261</v>
      </c>
      <c r="P16" s="50">
        <v>609.27185515138819</v>
      </c>
      <c r="Q16" s="50">
        <v>629.53844864958046</v>
      </c>
    </row>
    <row r="17" spans="1:17" ht="12" customHeight="1" x14ac:dyDescent="0.25">
      <c r="A17" s="49" t="s">
        <v>5</v>
      </c>
      <c r="B17" s="48">
        <v>93.268426543324253</v>
      </c>
      <c r="C17" s="48">
        <v>93.668710360413442</v>
      </c>
      <c r="D17" s="48">
        <v>95.428514636211176</v>
      </c>
      <c r="E17" s="48">
        <v>101.27164276995192</v>
      </c>
      <c r="F17" s="48">
        <v>112.89374679552606</v>
      </c>
      <c r="G17" s="48">
        <v>127.40708767477368</v>
      </c>
      <c r="H17" s="48">
        <v>148.79698084826717</v>
      </c>
      <c r="I17" s="48">
        <v>166.72471599314821</v>
      </c>
      <c r="J17" s="48">
        <v>182.98013423787492</v>
      </c>
      <c r="K17" s="48">
        <v>198.23460159734091</v>
      </c>
      <c r="L17" s="48">
        <v>207.08655840487299</v>
      </c>
      <c r="M17" s="48">
        <v>212.00649314271018</v>
      </c>
      <c r="N17" s="48">
        <v>216.97164951224519</v>
      </c>
      <c r="O17" s="48">
        <v>221.3627618663088</v>
      </c>
      <c r="P17" s="48">
        <v>225.1793558112974</v>
      </c>
      <c r="Q17" s="48">
        <v>228.02123360997535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10.138720688758676</v>
      </c>
      <c r="C20" s="140">
        <v>10.823043240334982</v>
      </c>
      <c r="D20" s="140">
        <v>11.680045237106787</v>
      </c>
      <c r="E20" s="140">
        <v>12.616451365606082</v>
      </c>
      <c r="F20" s="140">
        <v>13.704044216516381</v>
      </c>
      <c r="G20" s="140">
        <v>15.141628566602593</v>
      </c>
      <c r="H20" s="140">
        <v>16.767392146343962</v>
      </c>
      <c r="I20" s="140">
        <v>18.389807982225797</v>
      </c>
      <c r="J20" s="140">
        <v>19.876728127089912</v>
      </c>
      <c r="K20" s="140">
        <v>20.860428090508123</v>
      </c>
      <c r="L20" s="140">
        <v>22.198778412870205</v>
      </c>
      <c r="M20" s="140">
        <v>23.796209585703131</v>
      </c>
      <c r="N20" s="140">
        <v>25.309308700252252</v>
      </c>
      <c r="O20" s="140">
        <v>26.920573992815225</v>
      </c>
      <c r="P20" s="140">
        <v>28.672669090662495</v>
      </c>
      <c r="Q20" s="140">
        <v>30.671440332594671</v>
      </c>
    </row>
    <row r="21" spans="1:17" ht="12" customHeight="1" x14ac:dyDescent="0.25">
      <c r="A21" s="88" t="s">
        <v>135</v>
      </c>
      <c r="B21" s="140">
        <v>565.48006190362946</v>
      </c>
      <c r="C21" s="140">
        <v>580.04002420906261</v>
      </c>
      <c r="D21" s="140">
        <v>597.71283610876878</v>
      </c>
      <c r="E21" s="140">
        <v>617.30254601020874</v>
      </c>
      <c r="F21" s="140">
        <v>641.07756768929482</v>
      </c>
      <c r="G21" s="140">
        <v>663.80879784688625</v>
      </c>
      <c r="H21" s="140">
        <v>686.84586214018339</v>
      </c>
      <c r="I21" s="140">
        <v>709.47917593204261</v>
      </c>
      <c r="J21" s="140">
        <v>726.65875882338116</v>
      </c>
      <c r="K21" s="140">
        <v>745.95113885019509</v>
      </c>
      <c r="L21" s="140">
        <v>758.77730349798082</v>
      </c>
      <c r="M21" s="140">
        <v>774.39814911974452</v>
      </c>
      <c r="N21" s="140">
        <v>790.91648298926793</v>
      </c>
      <c r="O21" s="140">
        <v>810.55103738523439</v>
      </c>
      <c r="P21" s="140">
        <v>829.74564075517947</v>
      </c>
      <c r="Q21" s="140">
        <v>857.64383186231385</v>
      </c>
    </row>
    <row r="22" spans="1:17" ht="12" customHeight="1" x14ac:dyDescent="0.25">
      <c r="A22" s="88" t="s">
        <v>183</v>
      </c>
      <c r="B22" s="140">
        <v>10.421294826398356</v>
      </c>
      <c r="C22" s="140">
        <v>10.823264724197095</v>
      </c>
      <c r="D22" s="140">
        <v>11.398838857477568</v>
      </c>
      <c r="E22" s="140">
        <v>12.067148179781022</v>
      </c>
      <c r="F22" s="140">
        <v>12.83944768198473</v>
      </c>
      <c r="G22" s="140">
        <v>13.58075844817467</v>
      </c>
      <c r="H22" s="140">
        <v>14.434786547994673</v>
      </c>
      <c r="I22" s="140">
        <v>15.356470272888718</v>
      </c>
      <c r="J22" s="140">
        <v>16.248656908072832</v>
      </c>
      <c r="K22" s="140">
        <v>16.833339829998295</v>
      </c>
      <c r="L22" s="140">
        <v>17.54818943989433</v>
      </c>
      <c r="M22" s="140">
        <v>18.569228106656308</v>
      </c>
      <c r="N22" s="140">
        <v>19.382539925235072</v>
      </c>
      <c r="O22" s="140">
        <v>20.348300449061142</v>
      </c>
      <c r="P22" s="140">
        <v>21.655391389328347</v>
      </c>
      <c r="Q22" s="140">
        <v>23.479551691944156</v>
      </c>
    </row>
    <row r="23" spans="1:17" ht="12" customHeight="1" x14ac:dyDescent="0.25">
      <c r="A23" s="88" t="s">
        <v>188</v>
      </c>
      <c r="B23" s="140">
        <v>86.08950188483125</v>
      </c>
      <c r="C23" s="140">
        <v>89.789197500246388</v>
      </c>
      <c r="D23" s="140">
        <v>91.061054284189552</v>
      </c>
      <c r="E23" s="140">
        <v>94.747107352677432</v>
      </c>
      <c r="F23" s="140">
        <v>100.12926426478433</v>
      </c>
      <c r="G23" s="140">
        <v>108.04988184574144</v>
      </c>
      <c r="H23" s="140">
        <v>118.54425784785528</v>
      </c>
      <c r="I23" s="140">
        <v>128.562366862083</v>
      </c>
      <c r="J23" s="140">
        <v>136.09235213527546</v>
      </c>
      <c r="K23" s="140">
        <v>142.1481718862324</v>
      </c>
      <c r="L23" s="140">
        <v>145.9216207551388</v>
      </c>
      <c r="M23" s="140">
        <v>147.36847092905657</v>
      </c>
      <c r="N23" s="140">
        <v>148.66541281402999</v>
      </c>
      <c r="O23" s="140">
        <v>150.97216496057169</v>
      </c>
      <c r="P23" s="140">
        <v>154.52869639091659</v>
      </c>
      <c r="Q23" s="140">
        <v>159.72600368641383</v>
      </c>
    </row>
    <row r="24" spans="1:17" ht="12" customHeight="1" x14ac:dyDescent="0.25">
      <c r="A24" s="51" t="s">
        <v>134</v>
      </c>
      <c r="B24" s="139">
        <v>4.1401384761670554</v>
      </c>
      <c r="C24" s="139">
        <v>4.4739684483699325</v>
      </c>
      <c r="D24" s="139">
        <v>4.929720327462082</v>
      </c>
      <c r="E24" s="139">
        <v>5.5515935207370584</v>
      </c>
      <c r="F24" s="139">
        <v>6.2508197919545028</v>
      </c>
      <c r="G24" s="139">
        <v>7.0835400355129448</v>
      </c>
      <c r="H24" s="139">
        <v>8.0156566585521745</v>
      </c>
      <c r="I24" s="139">
        <v>9.0191159059236465</v>
      </c>
      <c r="J24" s="139">
        <v>9.8602695165410879</v>
      </c>
      <c r="K24" s="139">
        <v>10.329763848167605</v>
      </c>
      <c r="L24" s="139">
        <v>10.86464994861468</v>
      </c>
      <c r="M24" s="139">
        <v>11.53746941958514</v>
      </c>
      <c r="N24" s="139">
        <v>11.987540333655433</v>
      </c>
      <c r="O24" s="139">
        <v>12.419116105847056</v>
      </c>
      <c r="P24" s="139">
        <v>12.9787248545561</v>
      </c>
      <c r="Q24" s="139">
        <v>13.579379846524997</v>
      </c>
    </row>
    <row r="25" spans="1:17" ht="12" customHeight="1" x14ac:dyDescent="0.25">
      <c r="A25" s="49" t="s">
        <v>133</v>
      </c>
      <c r="B25" s="138">
        <v>231.42961416947492</v>
      </c>
      <c r="C25" s="138">
        <v>235.84571652958186</v>
      </c>
      <c r="D25" s="138">
        <v>244.99158595225029</v>
      </c>
      <c r="E25" s="138">
        <v>266.91587506805052</v>
      </c>
      <c r="F25" s="138">
        <v>307.37550814486082</v>
      </c>
      <c r="G25" s="138">
        <v>359.25060700336013</v>
      </c>
      <c r="H25" s="138">
        <v>433.65619752571382</v>
      </c>
      <c r="I25" s="138">
        <v>502.43487640783468</v>
      </c>
      <c r="J25" s="138">
        <v>572.73732609667934</v>
      </c>
      <c r="K25" s="138">
        <v>651.08531685720402</v>
      </c>
      <c r="L25" s="138">
        <v>717.31876484677252</v>
      </c>
      <c r="M25" s="138">
        <v>784.85124960164569</v>
      </c>
      <c r="N25" s="138">
        <v>864.00153513839007</v>
      </c>
      <c r="O25" s="138">
        <v>962.20295394465234</v>
      </c>
      <c r="P25" s="138">
        <v>1096.3467200634745</v>
      </c>
      <c r="Q25" s="138">
        <v>1267.5861751990253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1.3179925946237216</v>
      </c>
      <c r="D28" s="137">
        <v>1.4906720398192228</v>
      </c>
      <c r="E28" s="137">
        <v>1.5700761715467106</v>
      </c>
      <c r="F28" s="137">
        <v>1.7212628939577186</v>
      </c>
      <c r="G28" s="137">
        <v>2.0712543931336258</v>
      </c>
      <c r="H28" s="137">
        <v>2.259433622788785</v>
      </c>
      <c r="I28" s="137">
        <v>2.2560858789292557</v>
      </c>
      <c r="J28" s="137">
        <v>2.1205901879115312</v>
      </c>
      <c r="K28" s="137">
        <v>1.617370006465624</v>
      </c>
      <c r="L28" s="137">
        <v>1.9720203654095076</v>
      </c>
      <c r="M28" s="137">
        <v>2.2311012158803369</v>
      </c>
      <c r="N28" s="137">
        <v>2.1467691575965451</v>
      </c>
      <c r="O28" s="137">
        <v>2.2449353356103909</v>
      </c>
      <c r="P28" s="137">
        <v>2.3857651408946818</v>
      </c>
      <c r="Q28" s="137">
        <v>2.6324412849795973</v>
      </c>
    </row>
    <row r="29" spans="1:17" ht="12" customHeight="1" x14ac:dyDescent="0.25">
      <c r="A29" s="88" t="s">
        <v>135</v>
      </c>
      <c r="B29" s="137"/>
      <c r="C29" s="137">
        <v>151.75885698528381</v>
      </c>
      <c r="D29" s="137">
        <v>157.6156844731542</v>
      </c>
      <c r="E29" s="137">
        <v>162.33143992635658</v>
      </c>
      <c r="F29" s="137">
        <v>169.37158630450097</v>
      </c>
      <c r="G29" s="137">
        <v>174.49008714287515</v>
      </c>
      <c r="H29" s="137">
        <v>180.65274876645117</v>
      </c>
      <c r="I29" s="137">
        <v>184.96475371821612</v>
      </c>
      <c r="J29" s="137">
        <v>186.55116919583932</v>
      </c>
      <c r="K29" s="137">
        <v>193.78246716968911</v>
      </c>
      <c r="L29" s="137">
        <v>193.47891341423687</v>
      </c>
      <c r="M29" s="137">
        <v>200.58559933997967</v>
      </c>
      <c r="N29" s="137">
        <v>203.06950306536282</v>
      </c>
      <c r="O29" s="137">
        <v>213.41702156565574</v>
      </c>
      <c r="P29" s="137">
        <v>212.67351678418174</v>
      </c>
      <c r="Q29" s="137">
        <v>228.48379044711416</v>
      </c>
    </row>
    <row r="30" spans="1:17" ht="12" customHeight="1" x14ac:dyDescent="0.25">
      <c r="A30" s="88" t="s">
        <v>183</v>
      </c>
      <c r="B30" s="137"/>
      <c r="C30" s="137">
        <v>2.8929412072387</v>
      </c>
      <c r="D30" s="137">
        <v>3.1412745820036316</v>
      </c>
      <c r="E30" s="137">
        <v>3.3109807844883066</v>
      </c>
      <c r="F30" s="137">
        <v>3.4942511082541081</v>
      </c>
      <c r="G30" s="137">
        <v>3.6342519734286376</v>
      </c>
      <c r="H30" s="137">
        <v>3.9953026818236399</v>
      </c>
      <c r="I30" s="137">
        <v>4.2326645093823503</v>
      </c>
      <c r="J30" s="137">
        <v>4.3864377434382238</v>
      </c>
      <c r="K30" s="137">
        <v>4.2189348953540993</v>
      </c>
      <c r="L30" s="137">
        <v>4.7101522917196732</v>
      </c>
      <c r="M30" s="137">
        <v>5.25370317614433</v>
      </c>
      <c r="N30" s="137">
        <v>5.1997495620169945</v>
      </c>
      <c r="O30" s="137">
        <v>5.1846954191801702</v>
      </c>
      <c r="P30" s="137">
        <v>6.0172432319868738</v>
      </c>
      <c r="Q30" s="137">
        <v>7.0778634787601424</v>
      </c>
    </row>
    <row r="31" spans="1:17" ht="12" customHeight="1" x14ac:dyDescent="0.25">
      <c r="A31" s="88" t="s">
        <v>188</v>
      </c>
      <c r="B31" s="137"/>
      <c r="C31" s="137">
        <v>11.383938076191264</v>
      </c>
      <c r="D31" s="137">
        <v>9.1482053062386832</v>
      </c>
      <c r="E31" s="137">
        <v>11.759310303840781</v>
      </c>
      <c r="F31" s="137">
        <v>13.65724557834365</v>
      </c>
      <c r="G31" s="137">
        <v>16.402583463849762</v>
      </c>
      <c r="H31" s="137">
        <v>19.188391032078769</v>
      </c>
      <c r="I31" s="137">
        <v>18.929474419941858</v>
      </c>
      <c r="J31" s="137">
        <v>16.664134814049405</v>
      </c>
      <c r="K31" s="137">
        <v>15.418323030335312</v>
      </c>
      <c r="L31" s="137">
        <v>13.370014730269228</v>
      </c>
      <c r="M31" s="137">
        <v>12.830788250109066</v>
      </c>
      <c r="N31" s="137">
        <v>10.445147191212016</v>
      </c>
      <c r="O31" s="137">
        <v>14.066062450382528</v>
      </c>
      <c r="P31" s="137">
        <v>17.213777008688524</v>
      </c>
      <c r="Q31" s="137">
        <v>21.599890759347076</v>
      </c>
    </row>
    <row r="32" spans="1:17" ht="12" customHeight="1" x14ac:dyDescent="0.25">
      <c r="A32" s="51" t="s">
        <v>134</v>
      </c>
      <c r="B32" s="136"/>
      <c r="C32" s="136">
        <v>0.60983920394734714</v>
      </c>
      <c r="D32" s="136">
        <v>0.73176111083661977</v>
      </c>
      <c r="E32" s="136">
        <v>0.89788242501944815</v>
      </c>
      <c r="F32" s="136">
        <v>0.97523550296191353</v>
      </c>
      <c r="G32" s="136">
        <v>1.1087294753029124</v>
      </c>
      <c r="H32" s="136">
        <v>1.2081258547836993</v>
      </c>
      <c r="I32" s="136">
        <v>1.2794684791159432</v>
      </c>
      <c r="J32" s="136">
        <v>1.1171628423619111</v>
      </c>
      <c r="K32" s="136">
        <v>0.74550356337098833</v>
      </c>
      <c r="L32" s="136">
        <v>0.81089533219154664</v>
      </c>
      <c r="M32" s="136">
        <v>0.94882870271492703</v>
      </c>
      <c r="N32" s="136">
        <v>0.72608014581476688</v>
      </c>
      <c r="O32" s="136">
        <v>0.70758500393609192</v>
      </c>
      <c r="P32" s="136">
        <v>0.83561798045351465</v>
      </c>
      <c r="Q32" s="136">
        <v>0.87666422371336539</v>
      </c>
    </row>
    <row r="33" spans="1:17" ht="12" customHeight="1" x14ac:dyDescent="0.25">
      <c r="A33" s="49" t="s">
        <v>133</v>
      </c>
      <c r="B33" s="135"/>
      <c r="C33" s="135">
        <v>50.241474470394401</v>
      </c>
      <c r="D33" s="135">
        <v>55.200368393507254</v>
      </c>
      <c r="E33" s="135">
        <v>68.209060581493418</v>
      </c>
      <c r="F33" s="135">
        <v>86.975828399831826</v>
      </c>
      <c r="G33" s="135">
        <v>98.623875158135945</v>
      </c>
      <c r="H33" s="135">
        <v>124.64706499274821</v>
      </c>
      <c r="I33" s="135">
        <v>123.97904727562815</v>
      </c>
      <c r="J33" s="135">
        <v>138.51151027033811</v>
      </c>
      <c r="K33" s="135">
        <v>165.32381916035663</v>
      </c>
      <c r="L33" s="135">
        <v>164.85732314770436</v>
      </c>
      <c r="M33" s="135">
        <v>192.17954974762145</v>
      </c>
      <c r="N33" s="135">
        <v>203.12933281237241</v>
      </c>
      <c r="O33" s="135">
        <v>236.71292907660046</v>
      </c>
      <c r="P33" s="135">
        <v>299.46758527917871</v>
      </c>
      <c r="Q33" s="135">
        <v>336.09677828325522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0.63367004304741492</v>
      </c>
      <c r="D36" s="137">
        <f t="shared" ref="D36:D41" si="20">C20+D28-D20</f>
        <v>0.63367004304741847</v>
      </c>
      <c r="E36" s="137">
        <f t="shared" ref="E36:E41" si="21">D20+E28-E20</f>
        <v>0.6336700430474167</v>
      </c>
      <c r="F36" s="137">
        <f t="shared" ref="F36:F41" si="22">E20+F28-F20</f>
        <v>0.63367004304741847</v>
      </c>
      <c r="G36" s="137">
        <f t="shared" ref="G36:G41" si="23">F20+G28-G20</f>
        <v>0.63367004304741492</v>
      </c>
      <c r="H36" s="137">
        <f t="shared" ref="H36:H41" si="24">G20+H28-H20</f>
        <v>0.6336700430474167</v>
      </c>
      <c r="I36" s="137">
        <f t="shared" ref="I36:I41" si="25">H20+I28-I20</f>
        <v>0.63367004304742025</v>
      </c>
      <c r="J36" s="137">
        <f t="shared" ref="J36:J41" si="26">I20+J28-J20</f>
        <v>0.6336700430474167</v>
      </c>
      <c r="K36" s="137">
        <f t="shared" ref="K36:K41" si="27">J20+K28-K20</f>
        <v>0.63367004304741315</v>
      </c>
      <c r="L36" s="137">
        <f t="shared" ref="L36:L41" si="28">K20+L28-L20</f>
        <v>0.6336700430474238</v>
      </c>
      <c r="M36" s="137">
        <f t="shared" ref="M36:M41" si="29">L20+M28-M20</f>
        <v>0.63367004304740959</v>
      </c>
      <c r="N36" s="137">
        <f t="shared" ref="N36:N41" si="30">M20+N28-N20</f>
        <v>0.6336700430474238</v>
      </c>
      <c r="O36" s="137">
        <f t="shared" ref="O36:O41" si="31">N20+O28-O20</f>
        <v>0.63367004304742025</v>
      </c>
      <c r="P36" s="137">
        <f t="shared" ref="P36:P41" si="32">O20+P28-P20</f>
        <v>0.63367004304740959</v>
      </c>
      <c r="Q36" s="137">
        <f t="shared" ref="Q36:Q41" si="33">P20+Q28-Q20</f>
        <v>0.6336700430474238</v>
      </c>
    </row>
    <row r="37" spans="1:17" ht="12" customHeight="1" x14ac:dyDescent="0.25">
      <c r="A37" s="88" t="s">
        <v>135</v>
      </c>
      <c r="B37" s="137"/>
      <c r="C37" s="137">
        <f t="shared" si="19"/>
        <v>137.1988946798507</v>
      </c>
      <c r="D37" s="137">
        <f t="shared" si="20"/>
        <v>139.94287257344797</v>
      </c>
      <c r="E37" s="137">
        <f t="shared" si="21"/>
        <v>142.74173002491659</v>
      </c>
      <c r="F37" s="137">
        <f t="shared" si="22"/>
        <v>145.59656462541489</v>
      </c>
      <c r="G37" s="137">
        <f t="shared" si="23"/>
        <v>151.75885698528373</v>
      </c>
      <c r="H37" s="137">
        <f t="shared" si="24"/>
        <v>157.61568447315403</v>
      </c>
      <c r="I37" s="137">
        <f t="shared" si="25"/>
        <v>162.33143992635689</v>
      </c>
      <c r="J37" s="137">
        <f t="shared" si="26"/>
        <v>169.37158630450074</v>
      </c>
      <c r="K37" s="137">
        <f t="shared" si="27"/>
        <v>174.49008714287515</v>
      </c>
      <c r="L37" s="137">
        <f t="shared" si="28"/>
        <v>180.65274876645117</v>
      </c>
      <c r="M37" s="137">
        <f t="shared" si="29"/>
        <v>184.964753718216</v>
      </c>
      <c r="N37" s="137">
        <f t="shared" si="30"/>
        <v>186.55116919583941</v>
      </c>
      <c r="O37" s="137">
        <f t="shared" si="31"/>
        <v>193.78246716968931</v>
      </c>
      <c r="P37" s="137">
        <f t="shared" si="32"/>
        <v>193.47891341423667</v>
      </c>
      <c r="Q37" s="137">
        <f t="shared" si="33"/>
        <v>200.58559933997981</v>
      </c>
    </row>
    <row r="38" spans="1:17" ht="12" customHeight="1" x14ac:dyDescent="0.25">
      <c r="A38" s="88" t="s">
        <v>183</v>
      </c>
      <c r="B38" s="137"/>
      <c r="C38" s="137">
        <f t="shared" si="19"/>
        <v>2.4909713094399599</v>
      </c>
      <c r="D38" s="137">
        <f t="shared" si="20"/>
        <v>2.5657004487231596</v>
      </c>
      <c r="E38" s="137">
        <f t="shared" si="21"/>
        <v>2.6426714621848522</v>
      </c>
      <c r="F38" s="137">
        <f t="shared" si="22"/>
        <v>2.7219516060503999</v>
      </c>
      <c r="G38" s="137">
        <f t="shared" si="23"/>
        <v>2.892941207238696</v>
      </c>
      <c r="H38" s="137">
        <f t="shared" si="24"/>
        <v>3.1412745820036356</v>
      </c>
      <c r="I38" s="137">
        <f t="shared" si="25"/>
        <v>3.3109807844883044</v>
      </c>
      <c r="J38" s="137">
        <f t="shared" si="26"/>
        <v>3.4942511082541117</v>
      </c>
      <c r="K38" s="137">
        <f t="shared" si="27"/>
        <v>3.6342519734286363</v>
      </c>
      <c r="L38" s="137">
        <f t="shared" si="28"/>
        <v>3.9953026818236381</v>
      </c>
      <c r="M38" s="137">
        <f t="shared" si="29"/>
        <v>4.2326645093823529</v>
      </c>
      <c r="N38" s="137">
        <f t="shared" si="30"/>
        <v>4.3864377434382291</v>
      </c>
      <c r="O38" s="137">
        <f t="shared" si="31"/>
        <v>4.2189348953540993</v>
      </c>
      <c r="P38" s="137">
        <f t="shared" si="32"/>
        <v>4.7101522917196696</v>
      </c>
      <c r="Q38" s="137">
        <f t="shared" si="33"/>
        <v>5.2537031761443345</v>
      </c>
    </row>
    <row r="39" spans="1:17" ht="12" customHeight="1" x14ac:dyDescent="0.25">
      <c r="A39" s="88" t="s">
        <v>188</v>
      </c>
      <c r="B39" s="137"/>
      <c r="C39" s="137">
        <f t="shared" si="19"/>
        <v>7.6842424607761188</v>
      </c>
      <c r="D39" s="137">
        <f t="shared" si="20"/>
        <v>7.8763485222955154</v>
      </c>
      <c r="E39" s="137">
        <f t="shared" si="21"/>
        <v>8.073257235352898</v>
      </c>
      <c r="F39" s="137">
        <f t="shared" si="22"/>
        <v>8.2750886662367549</v>
      </c>
      <c r="G39" s="137">
        <f t="shared" si="23"/>
        <v>8.4819658828926521</v>
      </c>
      <c r="H39" s="137">
        <f t="shared" si="24"/>
        <v>8.6940150299649304</v>
      </c>
      <c r="I39" s="137">
        <f t="shared" si="25"/>
        <v>8.9113654057141503</v>
      </c>
      <c r="J39" s="137">
        <f t="shared" si="26"/>
        <v>9.1341495408569244</v>
      </c>
      <c r="K39" s="137">
        <f t="shared" si="27"/>
        <v>9.3625032793783589</v>
      </c>
      <c r="L39" s="137">
        <f t="shared" si="28"/>
        <v>9.5965658613628193</v>
      </c>
      <c r="M39" s="137">
        <f t="shared" si="29"/>
        <v>11.383938076191299</v>
      </c>
      <c r="N39" s="137">
        <f t="shared" si="30"/>
        <v>9.1482053062385944</v>
      </c>
      <c r="O39" s="137">
        <f t="shared" si="31"/>
        <v>11.759310303840834</v>
      </c>
      <c r="P39" s="137">
        <f t="shared" si="32"/>
        <v>13.657245578343634</v>
      </c>
      <c r="Q39" s="137">
        <f t="shared" si="33"/>
        <v>16.402583463849851</v>
      </c>
    </row>
    <row r="40" spans="1:17" ht="12" customHeight="1" x14ac:dyDescent="0.25">
      <c r="A40" s="51" t="s">
        <v>134</v>
      </c>
      <c r="B40" s="136"/>
      <c r="C40" s="136">
        <f t="shared" si="19"/>
        <v>0.27600923174447001</v>
      </c>
      <c r="D40" s="136">
        <f t="shared" si="20"/>
        <v>0.27600923174447001</v>
      </c>
      <c r="E40" s="136">
        <f t="shared" si="21"/>
        <v>0.27600923174447178</v>
      </c>
      <c r="F40" s="136">
        <f t="shared" si="22"/>
        <v>0.27600923174446912</v>
      </c>
      <c r="G40" s="136">
        <f t="shared" si="23"/>
        <v>0.2760092317444709</v>
      </c>
      <c r="H40" s="136">
        <f t="shared" si="24"/>
        <v>0.27600923174446912</v>
      </c>
      <c r="I40" s="136">
        <f t="shared" si="25"/>
        <v>0.2760092317444709</v>
      </c>
      <c r="J40" s="136">
        <f t="shared" si="26"/>
        <v>0.27600923174446912</v>
      </c>
      <c r="K40" s="136">
        <f t="shared" si="27"/>
        <v>0.2760092317444709</v>
      </c>
      <c r="L40" s="136">
        <f t="shared" si="28"/>
        <v>0.2760092317444709</v>
      </c>
      <c r="M40" s="136">
        <f t="shared" si="29"/>
        <v>0.27600923174446734</v>
      </c>
      <c r="N40" s="136">
        <f t="shared" si="30"/>
        <v>0.27600923174447267</v>
      </c>
      <c r="O40" s="136">
        <f t="shared" si="31"/>
        <v>0.27600923174446912</v>
      </c>
      <c r="P40" s="136">
        <f t="shared" si="32"/>
        <v>0.2760092317444709</v>
      </c>
      <c r="Q40" s="136">
        <f t="shared" si="33"/>
        <v>0.27600923174446912</v>
      </c>
    </row>
    <row r="41" spans="1:17" ht="12" customHeight="1" x14ac:dyDescent="0.25">
      <c r="A41" s="49" t="s">
        <v>133</v>
      </c>
      <c r="B41" s="135"/>
      <c r="C41" s="135">
        <f t="shared" si="19"/>
        <v>45.825372110287447</v>
      </c>
      <c r="D41" s="135">
        <f t="shared" si="20"/>
        <v>46.054498970838807</v>
      </c>
      <c r="E41" s="135">
        <f t="shared" si="21"/>
        <v>46.284771465693154</v>
      </c>
      <c r="F41" s="135">
        <f t="shared" si="22"/>
        <v>46.51619532302152</v>
      </c>
      <c r="G41" s="135">
        <f t="shared" si="23"/>
        <v>46.748776299636631</v>
      </c>
      <c r="H41" s="135">
        <f t="shared" si="24"/>
        <v>50.241474470394508</v>
      </c>
      <c r="I41" s="135">
        <f t="shared" si="25"/>
        <v>55.20036839350729</v>
      </c>
      <c r="J41" s="135">
        <f t="shared" si="26"/>
        <v>68.209060581493418</v>
      </c>
      <c r="K41" s="135">
        <f t="shared" si="27"/>
        <v>86.975828399831926</v>
      </c>
      <c r="L41" s="135">
        <f t="shared" si="28"/>
        <v>98.623875158135888</v>
      </c>
      <c r="M41" s="135">
        <f t="shared" si="29"/>
        <v>124.64706499274826</v>
      </c>
      <c r="N41" s="135">
        <f t="shared" si="30"/>
        <v>123.97904727562798</v>
      </c>
      <c r="O41" s="135">
        <f t="shared" si="31"/>
        <v>138.51151027033825</v>
      </c>
      <c r="P41" s="135">
        <f t="shared" si="32"/>
        <v>165.32381916035638</v>
      </c>
      <c r="Q41" s="135">
        <f t="shared" si="33"/>
        <v>164.85732314770439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8760</v>
      </c>
      <c r="D44" s="133">
        <v>8760</v>
      </c>
      <c r="E44" s="133">
        <v>8759.9999999999964</v>
      </c>
      <c r="F44" s="133">
        <v>8760</v>
      </c>
      <c r="G44" s="133">
        <v>8759.9999999999982</v>
      </c>
      <c r="H44" s="133">
        <v>8759.9999999999964</v>
      </c>
      <c r="I44" s="133">
        <v>8759.9999999999982</v>
      </c>
      <c r="J44" s="133">
        <v>8760</v>
      </c>
      <c r="K44" s="133">
        <v>8760.0000000000018</v>
      </c>
      <c r="L44" s="133">
        <v>8760.0000000000018</v>
      </c>
      <c r="M44" s="133">
        <v>8760.0000000000018</v>
      </c>
      <c r="N44" s="133">
        <v>8760.0000000000036</v>
      </c>
      <c r="O44" s="133">
        <v>8759.9999999999982</v>
      </c>
      <c r="P44" s="133">
        <v>8760</v>
      </c>
      <c r="Q44" s="133">
        <v>8760</v>
      </c>
    </row>
    <row r="45" spans="1:17" ht="12" customHeight="1" x14ac:dyDescent="0.25">
      <c r="A45" s="88" t="s">
        <v>8</v>
      </c>
      <c r="B45" s="133">
        <v>2836.7135306012278</v>
      </c>
      <c r="C45" s="133">
        <v>2861.9692641724978</v>
      </c>
      <c r="D45" s="133">
        <v>2895.7457224969194</v>
      </c>
      <c r="E45" s="133">
        <v>2919.0754050557262</v>
      </c>
      <c r="F45" s="133">
        <v>2945.2651002250968</v>
      </c>
      <c r="G45" s="133">
        <v>2972.8070726557903</v>
      </c>
      <c r="H45" s="133">
        <v>2999.4732249465037</v>
      </c>
      <c r="I45" s="133">
        <v>3012.1288587753506</v>
      </c>
      <c r="J45" s="133">
        <v>3030.7624807960042</v>
      </c>
      <c r="K45" s="133">
        <v>3039.9382720948579</v>
      </c>
      <c r="L45" s="133">
        <v>3063.6615537359694</v>
      </c>
      <c r="M45" s="133">
        <v>3099.3460132311407</v>
      </c>
      <c r="N45" s="133">
        <v>3142.6244717780082</v>
      </c>
      <c r="O45" s="133">
        <v>3187.395298520059</v>
      </c>
      <c r="P45" s="133">
        <v>3227.4692263599763</v>
      </c>
      <c r="Q45" s="133">
        <v>3274.1533493415709</v>
      </c>
    </row>
    <row r="46" spans="1:17" ht="12" customHeight="1" x14ac:dyDescent="0.25">
      <c r="A46" s="88" t="s">
        <v>7</v>
      </c>
      <c r="B46" s="133">
        <v>2158.1016782367274</v>
      </c>
      <c r="C46" s="133">
        <v>2176.4878553722301</v>
      </c>
      <c r="D46" s="133">
        <v>2202.2437489228087</v>
      </c>
      <c r="E46" s="133">
        <v>2219.6878589577159</v>
      </c>
      <c r="F46" s="133">
        <v>2238.5433059692473</v>
      </c>
      <c r="G46" s="133">
        <v>2260.7008944514782</v>
      </c>
      <c r="H46" s="133">
        <v>2283.6557859227719</v>
      </c>
      <c r="I46" s="133">
        <v>2302.0903997414212</v>
      </c>
      <c r="J46" s="133">
        <v>2317.3914043765139</v>
      </c>
      <c r="K46" s="133">
        <v>2329.0137610724446</v>
      </c>
      <c r="L46" s="133">
        <v>2340.8640341188216</v>
      </c>
      <c r="M46" s="133">
        <v>2353.2151664530702</v>
      </c>
      <c r="N46" s="133">
        <v>2366.328205569072</v>
      </c>
      <c r="O46" s="133">
        <v>2377.910164350099</v>
      </c>
      <c r="P46" s="133">
        <v>2391.6598405293084</v>
      </c>
      <c r="Q46" s="133">
        <v>2408.6287101852199</v>
      </c>
    </row>
    <row r="47" spans="1:17" ht="12" customHeight="1" x14ac:dyDescent="0.25">
      <c r="A47" s="88" t="s">
        <v>39</v>
      </c>
      <c r="B47" s="133">
        <v>8759.9999999999982</v>
      </c>
      <c r="C47" s="133">
        <v>8760.0000000000036</v>
      </c>
      <c r="D47" s="133">
        <v>8760</v>
      </c>
      <c r="E47" s="133">
        <v>8760.0000000000018</v>
      </c>
      <c r="F47" s="133">
        <v>8759.9999999999982</v>
      </c>
      <c r="G47" s="133">
        <v>8760.0000000000018</v>
      </c>
      <c r="H47" s="133">
        <v>8760</v>
      </c>
      <c r="I47" s="133">
        <v>8760</v>
      </c>
      <c r="J47" s="133">
        <v>8759.9999999999964</v>
      </c>
      <c r="K47" s="133">
        <v>8760</v>
      </c>
      <c r="L47" s="133">
        <v>8760.0000000000018</v>
      </c>
      <c r="M47" s="133">
        <v>8760</v>
      </c>
      <c r="N47" s="133">
        <v>8759.9999999999945</v>
      </c>
      <c r="O47" s="133">
        <v>8760.0000000000018</v>
      </c>
      <c r="P47" s="133">
        <v>8759.9999999999982</v>
      </c>
      <c r="Q47" s="133">
        <v>8760.0000000000018</v>
      </c>
    </row>
    <row r="48" spans="1:17" ht="12" customHeight="1" x14ac:dyDescent="0.25">
      <c r="A48" s="51" t="s">
        <v>6</v>
      </c>
      <c r="B48" s="132">
        <v>872.68538174172318</v>
      </c>
      <c r="C48" s="132">
        <v>876.85409690953156</v>
      </c>
      <c r="D48" s="132">
        <v>880.67722138204113</v>
      </c>
      <c r="E48" s="132">
        <v>884.20887321181101</v>
      </c>
      <c r="F48" s="132">
        <v>887.49129712838499</v>
      </c>
      <c r="G48" s="132">
        <v>890.55811244742483</v>
      </c>
      <c r="H48" s="132">
        <v>893.43651933098351</v>
      </c>
      <c r="I48" s="132">
        <v>896.14884064558851</v>
      </c>
      <c r="J48" s="132">
        <v>898.71362619151796</v>
      </c>
      <c r="K48" s="132">
        <v>901.14646054902278</v>
      </c>
      <c r="L48" s="132">
        <v>903.46056526632867</v>
      </c>
      <c r="M48" s="132">
        <v>904.93109370760146</v>
      </c>
      <c r="N48" s="132">
        <v>906.33542920895013</v>
      </c>
      <c r="O48" s="132">
        <v>907.67936487851114</v>
      </c>
      <c r="P48" s="132">
        <v>908.96796149148167</v>
      </c>
      <c r="Q48" s="132">
        <v>910.20566623154218</v>
      </c>
    </row>
    <row r="49" spans="1:17" ht="12" customHeight="1" x14ac:dyDescent="0.25">
      <c r="A49" s="49" t="s">
        <v>5</v>
      </c>
      <c r="B49" s="131">
        <v>1580.7662111541945</v>
      </c>
      <c r="C49" s="131">
        <v>1599.3846433066421</v>
      </c>
      <c r="D49" s="131">
        <v>1626.7222009323978</v>
      </c>
      <c r="E49" s="131">
        <v>1656.3780410547265</v>
      </c>
      <c r="F49" s="131">
        <v>1687.3746391171976</v>
      </c>
      <c r="G49" s="131">
        <v>1714.3581780776547</v>
      </c>
      <c r="H49" s="131">
        <v>1741.3423877337727</v>
      </c>
      <c r="I49" s="131">
        <v>1765.4456287516873</v>
      </c>
      <c r="J49" s="131">
        <v>1783.1957874702257</v>
      </c>
      <c r="K49" s="131">
        <v>1799.3319039731382</v>
      </c>
      <c r="L49" s="131">
        <v>1815.823546387719</v>
      </c>
      <c r="M49" s="131">
        <v>1840.8882982805458</v>
      </c>
      <c r="N49" s="131">
        <v>1862.8501758181778</v>
      </c>
      <c r="O49" s="131">
        <v>1884.506664022244</v>
      </c>
      <c r="P49" s="131">
        <v>1906.9643369578921</v>
      </c>
      <c r="Q49" s="131">
        <v>1931.4404970460444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2.6269071120870158</v>
      </c>
      <c r="C52" s="130">
        <f t="shared" ref="C52:Q52" si="35">IF(C12=0,0,C12/C20)</f>
        <v>2.5922237159173411</v>
      </c>
      <c r="D52" s="130">
        <f t="shared" si="35"/>
        <v>2.55529035926779</v>
      </c>
      <c r="E52" s="130">
        <f t="shared" si="35"/>
        <v>2.5186598994215821</v>
      </c>
      <c r="F52" s="130">
        <f t="shared" si="35"/>
        <v>2.481218874679854</v>
      </c>
      <c r="G52" s="130">
        <f t="shared" si="35"/>
        <v>2.4403397461436582</v>
      </c>
      <c r="H52" s="130">
        <f t="shared" si="35"/>
        <v>2.3996245399354503</v>
      </c>
      <c r="I52" s="130">
        <f t="shared" si="35"/>
        <v>2.3617572121802186</v>
      </c>
      <c r="J52" s="130">
        <f t="shared" si="35"/>
        <v>2.3277583895103899</v>
      </c>
      <c r="K52" s="130">
        <f t="shared" si="35"/>
        <v>2.300867511313097</v>
      </c>
      <c r="L52" s="130">
        <f t="shared" si="35"/>
        <v>2.2702938070526062</v>
      </c>
      <c r="M52" s="130">
        <f t="shared" si="35"/>
        <v>2.2370093699031353</v>
      </c>
      <c r="N52" s="130">
        <f t="shared" si="35"/>
        <v>2.2045811542217519</v>
      </c>
      <c r="O52" s="130">
        <f t="shared" si="35"/>
        <v>2.1714102247626919</v>
      </c>
      <c r="P52" s="130">
        <f t="shared" si="35"/>
        <v>2.1370091655491867</v>
      </c>
      <c r="Q52" s="130">
        <f t="shared" si="35"/>
        <v>2.1003009063649043</v>
      </c>
    </row>
    <row r="53" spans="1:17" ht="12" customHeight="1" x14ac:dyDescent="0.25">
      <c r="A53" s="88" t="s">
        <v>128</v>
      </c>
      <c r="B53" s="130">
        <f t="shared" ref="B53" si="36">IF(B13=0,0,B13/B21*1000)</f>
        <v>219.81139482101966</v>
      </c>
      <c r="C53" s="130">
        <f t="shared" ref="C53:Q53" si="37">IF(C13=0,0,C13/C21*1000)</f>
        <v>215.8504039388672</v>
      </c>
      <c r="D53" s="130">
        <f t="shared" si="37"/>
        <v>210.93684703614215</v>
      </c>
      <c r="E53" s="130">
        <f t="shared" si="37"/>
        <v>204.91020787706012</v>
      </c>
      <c r="F53" s="130">
        <f t="shared" si="37"/>
        <v>197.62642912814638</v>
      </c>
      <c r="G53" s="130">
        <f t="shared" si="37"/>
        <v>192.73511418095069</v>
      </c>
      <c r="H53" s="130">
        <f t="shared" si="37"/>
        <v>187.40782160297883</v>
      </c>
      <c r="I53" s="130">
        <f t="shared" si="37"/>
        <v>182.57673862212712</v>
      </c>
      <c r="J53" s="130">
        <f t="shared" si="37"/>
        <v>178.21225574493698</v>
      </c>
      <c r="K53" s="130">
        <f t="shared" si="37"/>
        <v>173.94762519799391</v>
      </c>
      <c r="L53" s="130">
        <f t="shared" si="37"/>
        <v>170.03577147106856</v>
      </c>
      <c r="M53" s="130">
        <f t="shared" si="37"/>
        <v>165.43454264986394</v>
      </c>
      <c r="N53" s="130">
        <f t="shared" si="37"/>
        <v>160.19971326911931</v>
      </c>
      <c r="O53" s="130">
        <f t="shared" si="37"/>
        <v>153.93319794927217</v>
      </c>
      <c r="P53" s="130">
        <f t="shared" si="37"/>
        <v>146.50804699496589</v>
      </c>
      <c r="Q53" s="130">
        <f t="shared" si="37"/>
        <v>137.73715653426436</v>
      </c>
    </row>
    <row r="54" spans="1:17" ht="12" customHeight="1" x14ac:dyDescent="0.25">
      <c r="A54" s="88" t="s">
        <v>184</v>
      </c>
      <c r="B54" s="130">
        <f t="shared" ref="B54" si="38">IF(B14=0,0,B14/B22)</f>
        <v>54.068119905341213</v>
      </c>
      <c r="C54" s="130">
        <f t="shared" ref="C54:Q54" si="39">IF(C14=0,0,C14/C22)</f>
        <v>53.132118832905626</v>
      </c>
      <c r="D54" s="130">
        <f t="shared" si="39"/>
        <v>51.567457988450023</v>
      </c>
      <c r="E54" s="130">
        <f t="shared" si="39"/>
        <v>49.581631814695022</v>
      </c>
      <c r="F54" s="130">
        <f t="shared" si="39"/>
        <v>47.357402617366333</v>
      </c>
      <c r="G54" s="130">
        <f t="shared" si="39"/>
        <v>45.607122006349314</v>
      </c>
      <c r="H54" s="130">
        <f t="shared" si="39"/>
        <v>43.917143554875118</v>
      </c>
      <c r="I54" s="130">
        <f t="shared" si="39"/>
        <v>42.238286364953709</v>
      </c>
      <c r="J54" s="130">
        <f t="shared" si="39"/>
        <v>40.486109056150738</v>
      </c>
      <c r="K54" s="130">
        <f t="shared" si="39"/>
        <v>38.838125055924976</v>
      </c>
      <c r="L54" s="130">
        <f t="shared" si="39"/>
        <v>37.14870059818918</v>
      </c>
      <c r="M54" s="130">
        <f t="shared" si="39"/>
        <v>35.433318902834813</v>
      </c>
      <c r="N54" s="130">
        <f t="shared" si="39"/>
        <v>33.849165750381395</v>
      </c>
      <c r="O54" s="130">
        <f t="shared" si="39"/>
        <v>32.239495648402979</v>
      </c>
      <c r="P54" s="130">
        <f t="shared" si="39"/>
        <v>30.393610305427408</v>
      </c>
      <c r="Q54" s="130">
        <f t="shared" si="39"/>
        <v>28.328035160521907</v>
      </c>
    </row>
    <row r="55" spans="1:17" ht="12" customHeight="1" x14ac:dyDescent="0.25">
      <c r="A55" s="88" t="s">
        <v>189</v>
      </c>
      <c r="B55" s="130">
        <f t="shared" ref="B55" si="40">IF(B15=0,0,B15/B23*1000)</f>
        <v>725.7617152422639</v>
      </c>
      <c r="C55" s="130">
        <f t="shared" ref="C55:Q55" si="41">IF(C15=0,0,C15/C23*1000)</f>
        <v>718.50419474046839</v>
      </c>
      <c r="D55" s="130">
        <f t="shared" si="41"/>
        <v>711.58903061071635</v>
      </c>
      <c r="E55" s="130">
        <f t="shared" si="41"/>
        <v>702.5891300329655</v>
      </c>
      <c r="F55" s="130">
        <f t="shared" si="41"/>
        <v>692.24961598825735</v>
      </c>
      <c r="G55" s="130">
        <f t="shared" si="41"/>
        <v>680.33454805512611</v>
      </c>
      <c r="H55" s="130">
        <f t="shared" si="41"/>
        <v>667.12686111916969</v>
      </c>
      <c r="I55" s="130">
        <f t="shared" si="41"/>
        <v>654.03032671580559</v>
      </c>
      <c r="J55" s="130">
        <f t="shared" si="41"/>
        <v>641.6060175872301</v>
      </c>
      <c r="K55" s="130">
        <f t="shared" si="41"/>
        <v>629.27487203952012</v>
      </c>
      <c r="L55" s="130">
        <f t="shared" si="41"/>
        <v>617.25217125422603</v>
      </c>
      <c r="M55" s="130">
        <f t="shared" si="41"/>
        <v>607.79149667983086</v>
      </c>
      <c r="N55" s="130">
        <f t="shared" si="41"/>
        <v>599.93160710118502</v>
      </c>
      <c r="O55" s="130">
        <f t="shared" si="41"/>
        <v>588.19580290406725</v>
      </c>
      <c r="P55" s="130">
        <f t="shared" si="41"/>
        <v>572.43516838993582</v>
      </c>
      <c r="Q55" s="130">
        <f t="shared" si="41"/>
        <v>551.29395247813102</v>
      </c>
    </row>
    <row r="56" spans="1:17" ht="12" customHeight="1" x14ac:dyDescent="0.25">
      <c r="A56" s="51" t="s">
        <v>127</v>
      </c>
      <c r="B56" s="68">
        <f t="shared" ref="B56" si="42">IF(B16=0,0,B16/B24)</f>
        <v>53.635929114553797</v>
      </c>
      <c r="C56" s="68">
        <f t="shared" ref="C56:Q56" si="43">IF(C16=0,0,C16/C24)</f>
        <v>53.186175208954651</v>
      </c>
      <c r="D56" s="68">
        <f t="shared" si="43"/>
        <v>52.685243104275145</v>
      </c>
      <c r="E56" s="68">
        <f t="shared" si="43"/>
        <v>52.129182255649468</v>
      </c>
      <c r="F56" s="68">
        <f t="shared" si="43"/>
        <v>51.579461474092852</v>
      </c>
      <c r="G56" s="68">
        <f t="shared" si="43"/>
        <v>51.01845968931449</v>
      </c>
      <c r="H56" s="68">
        <f t="shared" si="43"/>
        <v>50.467327439882041</v>
      </c>
      <c r="I56" s="68">
        <f t="shared" si="43"/>
        <v>49.936898148909066</v>
      </c>
      <c r="J56" s="68">
        <f t="shared" si="43"/>
        <v>49.487244434000054</v>
      </c>
      <c r="K56" s="68">
        <f t="shared" si="43"/>
        <v>49.146294657010642</v>
      </c>
      <c r="L56" s="68">
        <f t="shared" si="43"/>
        <v>48.76406935210332</v>
      </c>
      <c r="M56" s="68">
        <f t="shared" si="43"/>
        <v>48.313528545958988</v>
      </c>
      <c r="N56" s="68">
        <f t="shared" si="43"/>
        <v>47.908801949081798</v>
      </c>
      <c r="O56" s="68">
        <f t="shared" si="43"/>
        <v>47.473589296588656</v>
      </c>
      <c r="P56" s="68">
        <f t="shared" si="43"/>
        <v>46.943891790533421</v>
      </c>
      <c r="Q56" s="68">
        <f t="shared" si="43"/>
        <v>46.359882098053333</v>
      </c>
    </row>
    <row r="57" spans="1:17" ht="12" customHeight="1" x14ac:dyDescent="0.25">
      <c r="A57" s="49" t="s">
        <v>126</v>
      </c>
      <c r="B57" s="57">
        <f t="shared" ref="B57" si="44">IF(B17=0,0,B17/B25*1000)</f>
        <v>403.00990380178473</v>
      </c>
      <c r="C57" s="57">
        <f t="shared" ref="C57:Q57" si="45">IF(C17=0,0,C17/C25*1000)</f>
        <v>397.16095648769044</v>
      </c>
      <c r="D57" s="57">
        <f t="shared" si="45"/>
        <v>389.51751859270189</v>
      </c>
      <c r="E57" s="57">
        <f t="shared" si="45"/>
        <v>379.41408597046768</v>
      </c>
      <c r="F57" s="57">
        <f t="shared" si="45"/>
        <v>367.28283094800503</v>
      </c>
      <c r="G57" s="57">
        <f t="shared" si="45"/>
        <v>354.64682645221535</v>
      </c>
      <c r="H57" s="57">
        <f t="shared" si="45"/>
        <v>343.12199778822298</v>
      </c>
      <c r="I57" s="57">
        <f t="shared" si="45"/>
        <v>331.83348493868289</v>
      </c>
      <c r="J57" s="57">
        <f t="shared" si="45"/>
        <v>319.48351521791238</v>
      </c>
      <c r="K57" s="57">
        <f t="shared" si="45"/>
        <v>304.46793448548578</v>
      </c>
      <c r="L57" s="57">
        <f t="shared" si="45"/>
        <v>288.69530333436774</v>
      </c>
      <c r="M57" s="57">
        <f t="shared" si="45"/>
        <v>270.12315168041698</v>
      </c>
      <c r="N57" s="57">
        <f t="shared" si="45"/>
        <v>251.12414815037582</v>
      </c>
      <c r="O57" s="57">
        <f t="shared" si="45"/>
        <v>230.05828547793251</v>
      </c>
      <c r="P57" s="57">
        <f t="shared" si="45"/>
        <v>205.39064119994842</v>
      </c>
      <c r="Q57" s="57">
        <f t="shared" si="45"/>
        <v>179.88617900015629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2.3420952717191148</v>
      </c>
      <c r="D60" s="128">
        <v>2.3175788333778162</v>
      </c>
      <c r="E60" s="128">
        <v>2.2898478082245304</v>
      </c>
      <c r="F60" s="128">
        <v>2.2604190204581149</v>
      </c>
      <c r="G60" s="128">
        <v>2.226948655387567</v>
      </c>
      <c r="H60" s="128">
        <v>2.190513563019501</v>
      </c>
      <c r="I60" s="128">
        <v>2.154797543721259</v>
      </c>
      <c r="J60" s="128">
        <v>2.1223107555966125</v>
      </c>
      <c r="K60" s="128">
        <v>2.0981302614210717</v>
      </c>
      <c r="L60" s="128">
        <v>2.0614697005386389</v>
      </c>
      <c r="M60" s="128">
        <v>2.0165768219291031</v>
      </c>
      <c r="N60" s="128">
        <v>1.9697849223304966</v>
      </c>
      <c r="O60" s="128">
        <v>1.9260140422463006</v>
      </c>
      <c r="P60" s="128">
        <v>1.8789524957774102</v>
      </c>
      <c r="Q60" s="128">
        <v>1.8272352940233083</v>
      </c>
    </row>
    <row r="61" spans="1:17" ht="12" customHeight="1" x14ac:dyDescent="0.25">
      <c r="A61" s="88" t="s">
        <v>128</v>
      </c>
      <c r="B61" s="128"/>
      <c r="C61" s="128">
        <v>204.67202639919259</v>
      </c>
      <c r="D61" s="128">
        <v>200.73399215923996</v>
      </c>
      <c r="E61" s="128">
        <v>195.82276073285416</v>
      </c>
      <c r="F61" s="128">
        <v>190.15032051576128</v>
      </c>
      <c r="G61" s="128">
        <v>185.14625823698944</v>
      </c>
      <c r="H61" s="128">
        <v>179.45947762185685</v>
      </c>
      <c r="I61" s="128">
        <v>176.26221929320386</v>
      </c>
      <c r="J61" s="128">
        <v>172.45222351319103</v>
      </c>
      <c r="K61" s="128">
        <v>168.03955362708115</v>
      </c>
      <c r="L61" s="128">
        <v>163.75274402659736</v>
      </c>
      <c r="M61" s="128">
        <v>158.01342438936544</v>
      </c>
      <c r="N61" s="128">
        <v>151.49273341689786</v>
      </c>
      <c r="O61" s="128">
        <v>143.51825618386545</v>
      </c>
      <c r="P61" s="128">
        <v>133.89726872096563</v>
      </c>
      <c r="Q61" s="128">
        <v>123.68591561720702</v>
      </c>
    </row>
    <row r="62" spans="1:17" ht="12" customHeight="1" x14ac:dyDescent="0.25">
      <c r="A62" s="88" t="s">
        <v>184</v>
      </c>
      <c r="B62" s="128"/>
      <c r="C62" s="128">
        <v>50.566290222887069</v>
      </c>
      <c r="D62" s="128">
        <v>48.21888439315925</v>
      </c>
      <c r="E62" s="128">
        <v>46.325859820633788</v>
      </c>
      <c r="F62" s="128">
        <v>44.903699278772883</v>
      </c>
      <c r="G62" s="128">
        <v>43.371158648247693</v>
      </c>
      <c r="H62" s="128">
        <v>41.554809401480163</v>
      </c>
      <c r="I62" s="128">
        <v>39.710311849037758</v>
      </c>
      <c r="J62" s="128">
        <v>37.870982638042264</v>
      </c>
      <c r="K62" s="128">
        <v>36.395958825180266</v>
      </c>
      <c r="L62" s="128">
        <v>34.848367822319219</v>
      </c>
      <c r="M62" s="128">
        <v>33.149450496256861</v>
      </c>
      <c r="N62" s="128">
        <v>31.584623639244491</v>
      </c>
      <c r="O62" s="128">
        <v>29.604114709776052</v>
      </c>
      <c r="P62" s="128">
        <v>27.638520875434732</v>
      </c>
      <c r="Q62" s="128">
        <v>25.58701688539492</v>
      </c>
    </row>
    <row r="63" spans="1:17" ht="12" customHeight="1" x14ac:dyDescent="0.25">
      <c r="A63" s="88" t="s">
        <v>189</v>
      </c>
      <c r="B63" s="128"/>
      <c r="C63" s="128">
        <v>668.5190512944813</v>
      </c>
      <c r="D63" s="128">
        <v>655.91930992889343</v>
      </c>
      <c r="E63" s="128">
        <v>648.80517693382103</v>
      </c>
      <c r="F63" s="128">
        <v>640.82464523400949</v>
      </c>
      <c r="G63" s="128">
        <v>631.09015278338552</v>
      </c>
      <c r="H63" s="128">
        <v>619.32104413711511</v>
      </c>
      <c r="I63" s="128">
        <v>605.78311621507089</v>
      </c>
      <c r="J63" s="128">
        <v>591.88199228703434</v>
      </c>
      <c r="K63" s="128">
        <v>579.02192204727612</v>
      </c>
      <c r="L63" s="128">
        <v>567.31311241493961</v>
      </c>
      <c r="M63" s="128">
        <v>554.07708470088301</v>
      </c>
      <c r="N63" s="128">
        <v>538.07389490662979</v>
      </c>
      <c r="O63" s="128">
        <v>514.82887859444838</v>
      </c>
      <c r="P63" s="128">
        <v>488.46723777324041</v>
      </c>
      <c r="Q63" s="128">
        <v>460.64253571030378</v>
      </c>
    </row>
    <row r="64" spans="1:17" ht="12" customHeight="1" x14ac:dyDescent="0.25">
      <c r="A64" s="51" t="s">
        <v>127</v>
      </c>
      <c r="B64" s="50"/>
      <c r="C64" s="50">
        <v>50.336395778295142</v>
      </c>
      <c r="D64" s="50">
        <v>49.981141606558133</v>
      </c>
      <c r="E64" s="50">
        <v>49.539368310058471</v>
      </c>
      <c r="F64" s="50">
        <v>49.032156471343932</v>
      </c>
      <c r="G64" s="50">
        <v>48.507229135370181</v>
      </c>
      <c r="H64" s="50">
        <v>47.959803883630414</v>
      </c>
      <c r="I64" s="50">
        <v>47.411808679503544</v>
      </c>
      <c r="J64" s="50">
        <v>46.882070335378152</v>
      </c>
      <c r="K64" s="50">
        <v>46.29898950707716</v>
      </c>
      <c r="L64" s="50">
        <v>45.553274120061744</v>
      </c>
      <c r="M64" s="50">
        <v>44.702827853043452</v>
      </c>
      <c r="N64" s="50">
        <v>43.65475260821664</v>
      </c>
      <c r="O64" s="50">
        <v>42.504198301848135</v>
      </c>
      <c r="P64" s="50">
        <v>41.281841836197721</v>
      </c>
      <c r="Q64" s="50">
        <v>40.004603973056746</v>
      </c>
    </row>
    <row r="65" spans="1:17" ht="12" customHeight="1" x14ac:dyDescent="0.25">
      <c r="A65" s="49" t="s">
        <v>126</v>
      </c>
      <c r="B65" s="48"/>
      <c r="C65" s="48">
        <v>375.5535207083858</v>
      </c>
      <c r="D65" s="48">
        <v>368.1175337602466</v>
      </c>
      <c r="E65" s="48">
        <v>359.13629686117815</v>
      </c>
      <c r="F65" s="48">
        <v>349.16127833039195</v>
      </c>
      <c r="G65" s="48">
        <v>338.18951714415391</v>
      </c>
      <c r="H65" s="48">
        <v>322.97796822390285</v>
      </c>
      <c r="I65" s="48">
        <v>308.5034081244699</v>
      </c>
      <c r="J65" s="48">
        <v>294.21213872267549</v>
      </c>
      <c r="K65" s="48">
        <v>275.96180041754178</v>
      </c>
      <c r="L65" s="48">
        <v>256.01239132296939</v>
      </c>
      <c r="M65" s="48">
        <v>235.0832364504852</v>
      </c>
      <c r="N65" s="48">
        <v>212.73695133930437</v>
      </c>
      <c r="O65" s="48">
        <v>190.70728499920386</v>
      </c>
      <c r="P65" s="48">
        <v>165.09183351612035</v>
      </c>
      <c r="Q65" s="48">
        <v>134.03102390603749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100.00448965712364</v>
      </c>
      <c r="C68" s="125">
        <f>1000000*C20/SER_summary!C$8</f>
        <v>103.09297547393909</v>
      </c>
      <c r="D68" s="125">
        <f>1000000*D20/SER_summary!D$8</f>
        <v>106.5345796164996</v>
      </c>
      <c r="E68" s="125">
        <f>1000000*E20/SER_summary!E$8</f>
        <v>109.77813304884138</v>
      </c>
      <c r="F68" s="125">
        <f>1000000*F20/SER_summary!F$8</f>
        <v>113.77487971671842</v>
      </c>
      <c r="G68" s="125">
        <f>1000000*G20/SER_summary!G$8</f>
        <v>120.37140082778264</v>
      </c>
      <c r="H68" s="125">
        <f>1000000*H20/SER_summary!H$8</f>
        <v>127.63459026099632</v>
      </c>
      <c r="I68" s="125">
        <f>1000000*I20/SER_summary!I$8</f>
        <v>133.59635802851457</v>
      </c>
      <c r="J68" s="125">
        <f>1000000*J20/SER_summary!J$8</f>
        <v>139.54831408194741</v>
      </c>
      <c r="K68" s="125">
        <f>1000000*K20/SER_summary!K$8</f>
        <v>144.80379077712209</v>
      </c>
      <c r="L68" s="125">
        <f>1000000*L20/SER_summary!L$8</f>
        <v>151.681040716034</v>
      </c>
      <c r="M68" s="125">
        <f>1000000*M20/SER_summary!M$8</f>
        <v>158.02355880954664</v>
      </c>
      <c r="N68" s="125">
        <f>1000000*N20/SER_summary!N$8</f>
        <v>165.7052540476077</v>
      </c>
      <c r="O68" s="125">
        <f>1000000*O20/SER_summary!O$8</f>
        <v>173.58310201642416</v>
      </c>
      <c r="P68" s="125">
        <f>1000000*P20/SER_summary!P$8</f>
        <v>181.72510772579571</v>
      </c>
      <c r="Q68" s="125">
        <f>1000000*Q20/SER_summary!Q$8</f>
        <v>190.28003858222436</v>
      </c>
    </row>
    <row r="69" spans="1:17" ht="12" customHeight="1" x14ac:dyDescent="0.25">
      <c r="A69" s="88" t="s">
        <v>123</v>
      </c>
      <c r="B69" s="125">
        <f>1000*B21/SER_summary!B$3</f>
        <v>6.9037800340724167E-2</v>
      </c>
      <c r="C69" s="125">
        <f>1000*C21/SER_summary!C$3</f>
        <v>7.1175201155346896E-2</v>
      </c>
      <c r="D69" s="125">
        <f>1000*D21/SER_summary!D$3</f>
        <v>7.5959701188650239E-2</v>
      </c>
      <c r="E69" s="125">
        <f>1000*E21/SER_summary!E$3</f>
        <v>7.908552578272425E-2</v>
      </c>
      <c r="F69" s="125">
        <f>1000*F21/SER_summary!F$3</f>
        <v>8.2771517143482853E-2</v>
      </c>
      <c r="G69" s="125">
        <f>1000*G21/SER_summary!G$3</f>
        <v>8.6337061226691381E-2</v>
      </c>
      <c r="H69" s="125">
        <f>1000*H21/SER_summary!H$3</f>
        <v>9.0026538510210516E-2</v>
      </c>
      <c r="I69" s="125">
        <f>1000*I21/SER_summary!I$3</f>
        <v>9.3689398173147406E-2</v>
      </c>
      <c r="J69" s="125">
        <f>1000*J21/SER_summary!J$3</f>
        <v>9.66558347315392E-2</v>
      </c>
      <c r="K69" s="125">
        <f>1000*K21/SER_summary!K$3</f>
        <v>9.9898118518024839E-2</v>
      </c>
      <c r="L69" s="125">
        <f>1000*L21/SER_summary!L$3</f>
        <v>0.10223675921579592</v>
      </c>
      <c r="M69" s="125">
        <f>1000*M21/SER_summary!M$3</f>
        <v>0.10508248861000863</v>
      </c>
      <c r="N69" s="125">
        <f>1000*N21/SER_summary!N$3</f>
        <v>0.10794217332365817</v>
      </c>
      <c r="O69" s="125">
        <f>1000*O21/SER_summary!O$3</f>
        <v>0.11126985398487571</v>
      </c>
      <c r="P69" s="125">
        <f>1000*P21/SER_summary!P$3</f>
        <v>0.11451595768831256</v>
      </c>
      <c r="Q69" s="125">
        <f>1000*Q21/SER_summary!Q$3</f>
        <v>0.11908084613368222</v>
      </c>
    </row>
    <row r="70" spans="1:17" ht="12" customHeight="1" x14ac:dyDescent="0.25">
      <c r="A70" s="88" t="s">
        <v>185</v>
      </c>
      <c r="B70" s="125">
        <f>1000000*B22/SER_summary!B$8</f>
        <v>102.79169361435365</v>
      </c>
      <c r="C70" s="125">
        <f>1000000*C22/SER_summary!C$8</f>
        <v>103.09508517911698</v>
      </c>
      <c r="D70" s="125">
        <f>1000000*D22/SER_summary!D$8</f>
        <v>103.96967487245792</v>
      </c>
      <c r="E70" s="125">
        <f>1000000*E22/SER_summary!E$8</f>
        <v>104.99854198395249</v>
      </c>
      <c r="F70" s="125">
        <f>1000000*F22/SER_summary!F$8</f>
        <v>106.5967529414652</v>
      </c>
      <c r="G70" s="125">
        <f>1000000*G22/SER_summary!G$8</f>
        <v>107.96295203781521</v>
      </c>
      <c r="H70" s="125">
        <f>1000000*H22/SER_summary!H$8</f>
        <v>109.87862933473302</v>
      </c>
      <c r="I70" s="125">
        <f>1000000*I22/SER_summary!I$8</f>
        <v>111.56008277052015</v>
      </c>
      <c r="J70" s="125">
        <f>1000000*J22/SER_summary!J$8</f>
        <v>114.07675665328556</v>
      </c>
      <c r="K70" s="125">
        <f>1000000*K22/SER_summary!K$8</f>
        <v>116.84953962821072</v>
      </c>
      <c r="L70" s="125">
        <f>1000000*L22/SER_summary!L$8</f>
        <v>119.90423920723933</v>
      </c>
      <c r="M70" s="125">
        <f>1000000*M22/SER_summary!M$8</f>
        <v>123.31272756662371</v>
      </c>
      <c r="N70" s="125">
        <f>1000000*N22/SER_summary!N$8</f>
        <v>126.90147883679514</v>
      </c>
      <c r="O70" s="125">
        <f>1000000*O22/SER_summary!O$8</f>
        <v>131.20526752709321</v>
      </c>
      <c r="P70" s="125">
        <f>1000000*P22/SER_summary!P$8</f>
        <v>137.25015695701438</v>
      </c>
      <c r="Q70" s="125">
        <f>1000000*Q22/SER_summary!Q$8</f>
        <v>145.66286921611021</v>
      </c>
    </row>
    <row r="71" spans="1:17" ht="12" customHeight="1" x14ac:dyDescent="0.25">
      <c r="A71" s="88" t="s">
        <v>190</v>
      </c>
      <c r="B71" s="125">
        <f>1000*B23/SER_summary!B$3</f>
        <v>1.0510414500821554E-2</v>
      </c>
      <c r="C71" s="125">
        <f>1000*C23/SER_summary!C$3</f>
        <v>1.1017798646518568E-2</v>
      </c>
      <c r="D71" s="125">
        <f>1000*D23/SER_summary!D$3</f>
        <v>1.1572397404715901E-2</v>
      </c>
      <c r="E71" s="125">
        <f>1000*E23/SER_summary!E$3</f>
        <v>1.2138496511651829E-2</v>
      </c>
      <c r="F71" s="125">
        <f>1000*F23/SER_summary!F$3</f>
        <v>1.2928000496928507E-2</v>
      </c>
      <c r="G71" s="125">
        <f>1000*G23/SER_summary!G$3</f>
        <v>1.4053307661349049E-2</v>
      </c>
      <c r="H71" s="125">
        <f>1000*H23/SER_summary!H$3</f>
        <v>1.5537880887933654E-2</v>
      </c>
      <c r="I71" s="125">
        <f>1000*I23/SER_summary!I$3</f>
        <v>1.6977144908024287E-2</v>
      </c>
      <c r="J71" s="125">
        <f>1000*J23/SER_summary!J$3</f>
        <v>1.8102196851673552E-2</v>
      </c>
      <c r="K71" s="125">
        <f>1000*K23/SER_summary!K$3</f>
        <v>1.9036548351008254E-2</v>
      </c>
      <c r="L71" s="125">
        <f>1000*L23/SER_summary!L$3</f>
        <v>1.9661307127594538E-2</v>
      </c>
      <c r="M71" s="125">
        <f>1000*M23/SER_summary!M$3</f>
        <v>1.9997265857982331E-2</v>
      </c>
      <c r="N71" s="125">
        <f>1000*N23/SER_summary!N$3</f>
        <v>2.0289459256879548E-2</v>
      </c>
      <c r="O71" s="125">
        <f>1000*O23/SER_summary!O$3</f>
        <v>2.0724975943691756E-2</v>
      </c>
      <c r="P71" s="125">
        <f>1000*P23/SER_summary!P$3</f>
        <v>2.1327019737550624E-2</v>
      </c>
      <c r="Q71" s="125">
        <f>1000*Q23/SER_summary!Q$3</f>
        <v>2.2177396912222331E-2</v>
      </c>
    </row>
    <row r="72" spans="1:17" ht="12" customHeight="1" x14ac:dyDescent="0.25">
      <c r="A72" s="51" t="s">
        <v>122</v>
      </c>
      <c r="B72" s="124">
        <f>1000000*B24/SER_summary!B$8</f>
        <v>40.836753287618137</v>
      </c>
      <c r="C72" s="124">
        <f>1000000*C24/SER_summary!C$8</f>
        <v>42.61599157250555</v>
      </c>
      <c r="D72" s="124">
        <f>1000000*D24/SER_summary!D$8</f>
        <v>44.964353480806984</v>
      </c>
      <c r="E72" s="124">
        <f>1000000*E24/SER_summary!E$8</f>
        <v>48.305466766508751</v>
      </c>
      <c r="F72" s="124">
        <f>1000000*F24/SER_summary!F$8</f>
        <v>51.8960869305552</v>
      </c>
      <c r="G72" s="124">
        <f>1000000*G24/SER_summary!G$8</f>
        <v>56.312016448154701</v>
      </c>
      <c r="H72" s="124">
        <f>1000000*H24/SER_summary!H$8</f>
        <v>61.015752739474728</v>
      </c>
      <c r="I72" s="124">
        <f>1000000*I24/SER_summary!I$8</f>
        <v>65.521132076693348</v>
      </c>
      <c r="J72" s="124">
        <f>1000000*J24/SER_summary!J$8</f>
        <v>69.225879562723634</v>
      </c>
      <c r="K72" s="124">
        <f>1000000*K24/SER_summary!K$8</f>
        <v>71.704614908059</v>
      </c>
      <c r="L72" s="124">
        <f>1000000*L24/SER_summary!L$8</f>
        <v>74.236580976268485</v>
      </c>
      <c r="M72" s="124">
        <f>1000000*M24/SER_summary!M$8</f>
        <v>76.616907023484131</v>
      </c>
      <c r="N72" s="124">
        <f>1000000*N24/SER_summary!N$8</f>
        <v>78.48489423081395</v>
      </c>
      <c r="O72" s="124">
        <f>1000000*O24/SER_summary!O$8</f>
        <v>80.078110464153141</v>
      </c>
      <c r="P72" s="124">
        <f>1000000*P24/SER_summary!P$8</f>
        <v>82.258131075273894</v>
      </c>
      <c r="Q72" s="124">
        <f>1000000*Q24/SER_summary!Q$8</f>
        <v>84.24400331710379</v>
      </c>
    </row>
    <row r="73" spans="1:17" ht="12" customHeight="1" x14ac:dyDescent="0.25">
      <c r="A73" s="49" t="s">
        <v>121</v>
      </c>
      <c r="B73" s="123">
        <f>1000*B25/SER_summary!B$3</f>
        <v>2.8254562048000108E-2</v>
      </c>
      <c r="C73" s="123">
        <f>1000*C25/SER_summary!C$3</f>
        <v>2.8940013818028597E-2</v>
      </c>
      <c r="D73" s="123">
        <f>1000*D25/SER_summary!D$3</f>
        <v>3.1134495594603545E-2</v>
      </c>
      <c r="E73" s="123">
        <f>1000*E25/SER_summary!E$3</f>
        <v>3.41958452236217E-2</v>
      </c>
      <c r="F73" s="123">
        <f>1000*F25/SER_summary!F$3</f>
        <v>3.9686207136528304E-2</v>
      </c>
      <c r="G73" s="123">
        <f>1000*G25/SER_summary!G$3</f>
        <v>4.67252644936011E-2</v>
      </c>
      <c r="H73" s="123">
        <f>1000*H25/SER_summary!H$3</f>
        <v>5.6840360434131966E-2</v>
      </c>
      <c r="I73" s="123">
        <f>1000*I25/SER_summary!I$3</f>
        <v>6.6348418373252713E-2</v>
      </c>
      <c r="J73" s="123">
        <f>1000*J25/SER_summary!J$3</f>
        <v>7.6182119411072155E-2</v>
      </c>
      <c r="K73" s="123">
        <f>1000*K25/SER_summary!K$3</f>
        <v>8.7193644142701365E-2</v>
      </c>
      <c r="L73" s="123">
        <f>1000*L25/SER_summary!L$3</f>
        <v>9.6650684600777304E-2</v>
      </c>
      <c r="M73" s="123">
        <f>1000*M25/SER_summary!M$3</f>
        <v>0.10650092925785529</v>
      </c>
      <c r="N73" s="123">
        <f>1000*N25/SER_summary!N$3</f>
        <v>0.11791662642474013</v>
      </c>
      <c r="O73" s="123">
        <f>1000*O25/SER_summary!O$3</f>
        <v>0.13208814405397235</v>
      </c>
      <c r="P73" s="123">
        <f>1000*P25/SER_summary!P$3</f>
        <v>0.15131046002512594</v>
      </c>
      <c r="Q73" s="123">
        <f>1000*Q25/SER_summary!Q$3</f>
        <v>0.17599990658393802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20.064596597921749</v>
      </c>
      <c r="C3" s="154">
        <v>21.136079342366152</v>
      </c>
      <c r="D3" s="154">
        <v>22.484712490130018</v>
      </c>
      <c r="E3" s="154">
        <v>23.939181804094591</v>
      </c>
      <c r="F3" s="154">
        <v>25.616299060550219</v>
      </c>
      <c r="G3" s="154">
        <v>27.837192921840138</v>
      </c>
      <c r="H3" s="154">
        <v>30.311775346250613</v>
      </c>
      <c r="I3" s="154">
        <v>32.720128623558985</v>
      </c>
      <c r="J3" s="154">
        <v>34.856626711784941</v>
      </c>
      <c r="K3" s="154">
        <v>36.159081142202126</v>
      </c>
      <c r="L3" s="154">
        <v>37.967648303314604</v>
      </c>
      <c r="M3" s="154">
        <v>40.103118533753829</v>
      </c>
      <c r="N3" s="154">
        <v>42.034794728173743</v>
      </c>
      <c r="O3" s="154">
        <v>44.038118066697919</v>
      </c>
      <c r="P3" s="154">
        <v>46.161197307964073</v>
      </c>
      <c r="Q3" s="154">
        <v>48.530889140754269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26.633477484763933</v>
      </c>
      <c r="C5" s="143">
        <v>28.055749365995208</v>
      </c>
      <c r="D5" s="143">
        <v>29.845906990190642</v>
      </c>
      <c r="E5" s="143">
        <v>31.776550127554696</v>
      </c>
      <c r="F5" s="143">
        <v>34.002733169467739</v>
      </c>
      <c r="G5" s="143">
        <v>36.950718012424538</v>
      </c>
      <c r="H5" s="143">
        <v>40.235445665087916</v>
      </c>
      <c r="I5" s="143">
        <v>43.432261632631132</v>
      </c>
      <c r="J5" s="143">
        <v>46.268220653850683</v>
      </c>
      <c r="K5" s="143">
        <v>47.997081265533247</v>
      </c>
      <c r="L5" s="143">
        <v>50.397749154872308</v>
      </c>
      <c r="M5" s="143">
        <v>53.23234381139671</v>
      </c>
      <c r="N5" s="143">
        <v>55.796424986956737</v>
      </c>
      <c r="O5" s="143">
        <v>58.455609624479578</v>
      </c>
      <c r="P5" s="143">
        <v>61.273756647504612</v>
      </c>
      <c r="Q5" s="143">
        <v>64.419253930065665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100.00448965712364</v>
      </c>
      <c r="C6" s="152">
        <f>1000000*C8/SER_summary!C$8</f>
        <v>103.09297547393909</v>
      </c>
      <c r="D6" s="152">
        <f>1000000*D8/SER_summary!D$8</f>
        <v>106.5345796164996</v>
      </c>
      <c r="E6" s="152">
        <f>1000000*E8/SER_summary!E$8</f>
        <v>109.77813304884138</v>
      </c>
      <c r="F6" s="152">
        <f>1000000*F8/SER_summary!F$8</f>
        <v>113.77487971671842</v>
      </c>
      <c r="G6" s="152">
        <f>1000000*G8/SER_summary!G$8</f>
        <v>120.37140082778264</v>
      </c>
      <c r="H6" s="152">
        <f>1000000*H8/SER_summary!H$8</f>
        <v>127.63459026099632</v>
      </c>
      <c r="I6" s="152">
        <f>1000000*I8/SER_summary!I$8</f>
        <v>133.59635802851457</v>
      </c>
      <c r="J6" s="152">
        <f>1000000*J8/SER_summary!J$8</f>
        <v>139.54831408194741</v>
      </c>
      <c r="K6" s="152">
        <f>1000000*K8/SER_summary!K$8</f>
        <v>144.80379077712209</v>
      </c>
      <c r="L6" s="152">
        <f>1000000*L8/SER_summary!L$8</f>
        <v>151.681040716034</v>
      </c>
      <c r="M6" s="152">
        <f>1000000*M8/SER_summary!M$8</f>
        <v>158.02355880954664</v>
      </c>
      <c r="N6" s="152">
        <f>1000000*N8/SER_summary!N$8</f>
        <v>165.7052540476077</v>
      </c>
      <c r="O6" s="152">
        <f>1000000*O8/SER_summary!O$8</f>
        <v>173.58310201642416</v>
      </c>
      <c r="P6" s="152">
        <f>1000000*P8/SER_summary!P$8</f>
        <v>181.72510772579571</v>
      </c>
      <c r="Q6" s="152">
        <f>1000000*Q8/SER_summary!Q$8</f>
        <v>190.28003858222436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10.138720688758676</v>
      </c>
      <c r="C8" s="62">
        <v>10.823043240334982</v>
      </c>
      <c r="D8" s="62">
        <v>11.680045237106787</v>
      </c>
      <c r="E8" s="62">
        <v>12.616451365606082</v>
      </c>
      <c r="F8" s="62">
        <v>13.704044216516381</v>
      </c>
      <c r="G8" s="62">
        <v>15.141628566602593</v>
      </c>
      <c r="H8" s="62">
        <v>16.767392146343962</v>
      </c>
      <c r="I8" s="62">
        <v>18.389807982225797</v>
      </c>
      <c r="J8" s="62">
        <v>19.876728127089912</v>
      </c>
      <c r="K8" s="62">
        <v>20.860428090508123</v>
      </c>
      <c r="L8" s="62">
        <v>22.198778412870205</v>
      </c>
      <c r="M8" s="62">
        <v>23.796209585703131</v>
      </c>
      <c r="N8" s="62">
        <v>25.309308700252252</v>
      </c>
      <c r="O8" s="62">
        <v>26.920573992815225</v>
      </c>
      <c r="P8" s="62">
        <v>28.672669090662495</v>
      </c>
      <c r="Q8" s="62">
        <v>30.671440332594671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1.3179925946237216</v>
      </c>
      <c r="D9" s="150">
        <v>1.4906720398192228</v>
      </c>
      <c r="E9" s="150">
        <v>1.5700761715467106</v>
      </c>
      <c r="F9" s="150">
        <v>1.7212628939577186</v>
      </c>
      <c r="G9" s="150">
        <v>2.0712543931336258</v>
      </c>
      <c r="H9" s="150">
        <v>2.259433622788785</v>
      </c>
      <c r="I9" s="150">
        <v>2.2560858789292557</v>
      </c>
      <c r="J9" s="150">
        <v>2.1205901879115312</v>
      </c>
      <c r="K9" s="150">
        <v>1.617370006465624</v>
      </c>
      <c r="L9" s="150">
        <v>1.9720203654095076</v>
      </c>
      <c r="M9" s="150">
        <v>2.2311012158803369</v>
      </c>
      <c r="N9" s="150">
        <v>2.1467691575965451</v>
      </c>
      <c r="O9" s="150">
        <v>2.2449353356103909</v>
      </c>
      <c r="P9" s="150">
        <v>2.3857651408946818</v>
      </c>
      <c r="Q9" s="150">
        <v>2.6324412849795973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0.63367004304741492</v>
      </c>
      <c r="D10" s="149">
        <f t="shared" ref="D10:Q10" si="0">C8+D9-D8</f>
        <v>0.63367004304741847</v>
      </c>
      <c r="E10" s="149">
        <f t="shared" si="0"/>
        <v>0.6336700430474167</v>
      </c>
      <c r="F10" s="149">
        <f t="shared" si="0"/>
        <v>0.63367004304741847</v>
      </c>
      <c r="G10" s="149">
        <f t="shared" si="0"/>
        <v>0.63367004304741492</v>
      </c>
      <c r="H10" s="149">
        <f t="shared" si="0"/>
        <v>0.6336700430474167</v>
      </c>
      <c r="I10" s="149">
        <f t="shared" si="0"/>
        <v>0.63367004304742025</v>
      </c>
      <c r="J10" s="149">
        <f t="shared" si="0"/>
        <v>0.6336700430474167</v>
      </c>
      <c r="K10" s="149">
        <f t="shared" si="0"/>
        <v>0.63367004304741315</v>
      </c>
      <c r="L10" s="149">
        <f t="shared" si="0"/>
        <v>0.6336700430474238</v>
      </c>
      <c r="M10" s="149">
        <f t="shared" si="0"/>
        <v>0.63367004304740959</v>
      </c>
      <c r="N10" s="149">
        <f t="shared" si="0"/>
        <v>0.6336700430474238</v>
      </c>
      <c r="O10" s="149">
        <f t="shared" si="0"/>
        <v>0.63367004304742025</v>
      </c>
      <c r="P10" s="149">
        <f t="shared" si="0"/>
        <v>0.63367004304740959</v>
      </c>
      <c r="Q10" s="149">
        <f t="shared" si="0"/>
        <v>0.6336700430474238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8760</v>
      </c>
      <c r="E12" s="146">
        <v>8759.9999999999964</v>
      </c>
      <c r="F12" s="146">
        <v>8760</v>
      </c>
      <c r="G12" s="146">
        <v>8759.9999999999982</v>
      </c>
      <c r="H12" s="146">
        <v>8759.9999999999964</v>
      </c>
      <c r="I12" s="146">
        <v>8759.9999999999982</v>
      </c>
      <c r="J12" s="146">
        <v>8760</v>
      </c>
      <c r="K12" s="146">
        <v>8760.0000000000018</v>
      </c>
      <c r="L12" s="146">
        <v>8760.0000000000018</v>
      </c>
      <c r="M12" s="146">
        <v>8760.0000000000018</v>
      </c>
      <c r="N12" s="146">
        <v>8760.0000000000036</v>
      </c>
      <c r="O12" s="146">
        <v>8759.9999999999982</v>
      </c>
      <c r="P12" s="146">
        <v>8760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2.6269071120870158</v>
      </c>
      <c r="C14" s="143">
        <f>IF(C5=0,0,C5/C8)</f>
        <v>2.5922237159173411</v>
      </c>
      <c r="D14" s="143">
        <f t="shared" ref="D14:Q14" si="1">IF(D5=0,0,D5/D8)</f>
        <v>2.55529035926779</v>
      </c>
      <c r="E14" s="143">
        <f t="shared" si="1"/>
        <v>2.5186598994215821</v>
      </c>
      <c r="F14" s="143">
        <f t="shared" si="1"/>
        <v>2.481218874679854</v>
      </c>
      <c r="G14" s="143">
        <f t="shared" si="1"/>
        <v>2.4403397461436582</v>
      </c>
      <c r="H14" s="143">
        <f t="shared" si="1"/>
        <v>2.3996245399354503</v>
      </c>
      <c r="I14" s="143">
        <f t="shared" si="1"/>
        <v>2.3617572121802186</v>
      </c>
      <c r="J14" s="143">
        <f t="shared" si="1"/>
        <v>2.3277583895103899</v>
      </c>
      <c r="K14" s="143">
        <f t="shared" si="1"/>
        <v>2.300867511313097</v>
      </c>
      <c r="L14" s="143">
        <f t="shared" si="1"/>
        <v>2.2702938070526062</v>
      </c>
      <c r="M14" s="143">
        <f t="shared" si="1"/>
        <v>2.2370093699031353</v>
      </c>
      <c r="N14" s="143">
        <f t="shared" si="1"/>
        <v>2.2045811542217519</v>
      </c>
      <c r="O14" s="143">
        <f t="shared" si="1"/>
        <v>2.1714102247626919</v>
      </c>
      <c r="P14" s="143">
        <f t="shared" si="1"/>
        <v>2.1370091655491867</v>
      </c>
      <c r="Q14" s="143">
        <f t="shared" si="1"/>
        <v>2.1003009063649043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2.3420952717191148</v>
      </c>
      <c r="D15" s="141">
        <v>2.3175788333778162</v>
      </c>
      <c r="E15" s="141">
        <v>2.2898478082245304</v>
      </c>
      <c r="F15" s="141">
        <v>2.2604190204581149</v>
      </c>
      <c r="G15" s="141">
        <v>2.226948655387567</v>
      </c>
      <c r="H15" s="141">
        <v>2.190513563019501</v>
      </c>
      <c r="I15" s="141">
        <v>2.154797543721259</v>
      </c>
      <c r="J15" s="141">
        <v>2.1223107555966125</v>
      </c>
      <c r="K15" s="141">
        <v>2.0981302614210717</v>
      </c>
      <c r="L15" s="141">
        <v>2.0614697005386389</v>
      </c>
      <c r="M15" s="141">
        <v>2.0165768219291031</v>
      </c>
      <c r="N15" s="141">
        <v>1.9697849223304966</v>
      </c>
      <c r="O15" s="141">
        <v>1.9260140422463006</v>
      </c>
      <c r="P15" s="141">
        <v>1.8789524957774102</v>
      </c>
      <c r="Q15" s="141">
        <v>1.8272352940233083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30.323646864439024</v>
      </c>
      <c r="C3" s="154">
        <v>30.815856591005499</v>
      </c>
      <c r="D3" s="154">
        <v>31.398138977351095</v>
      </c>
      <c r="E3" s="154">
        <v>31.754510840769864</v>
      </c>
      <c r="F3" s="154">
        <v>32.090645026000566</v>
      </c>
      <c r="G3" s="154">
        <v>32.709132518870938</v>
      </c>
      <c r="H3" s="154">
        <v>33.204002623890574</v>
      </c>
      <c r="I3" s="154">
        <v>33.554988643995607</v>
      </c>
      <c r="J3" s="154">
        <v>33.753470530972031</v>
      </c>
      <c r="K3" s="154">
        <v>33.922832003318874</v>
      </c>
      <c r="L3" s="154">
        <v>33.993342173107834</v>
      </c>
      <c r="M3" s="154">
        <v>34.147508090360233</v>
      </c>
      <c r="N3" s="154">
        <v>34.243906314549058</v>
      </c>
      <c r="O3" s="154">
        <v>34.201648303135691</v>
      </c>
      <c r="P3" s="154">
        <v>33.74170466160156</v>
      </c>
      <c r="Q3" s="154">
        <v>33.262550674647009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124.29896115051334</v>
      </c>
      <c r="C5" s="143">
        <v>125.20187352623648</v>
      </c>
      <c r="D5" s="143">
        <v>126.07966108181407</v>
      </c>
      <c r="E5" s="143">
        <v>126.49159302599034</v>
      </c>
      <c r="F5" s="143">
        <v>126.69387049659288</v>
      </c>
      <c r="G5" s="143">
        <v>127.93926444733923</v>
      </c>
      <c r="H5" s="143">
        <v>128.72028680071168</v>
      </c>
      <c r="I5" s="143">
        <v>129.53439406198669</v>
      </c>
      <c r="J5" s="143">
        <v>129.4994965667309</v>
      </c>
      <c r="K5" s="143">
        <v>129.75642911673046</v>
      </c>
      <c r="L5" s="143">
        <v>129.01928417501628</v>
      </c>
      <c r="M5" s="143">
        <v>128.11220362852606</v>
      </c>
      <c r="N5" s="143">
        <v>126.704593794701</v>
      </c>
      <c r="O5" s="143">
        <v>124.77071328580919</v>
      </c>
      <c r="P5" s="143">
        <v>121.56441332962791</v>
      </c>
      <c r="Q5" s="143">
        <v>118.12942271986583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6.9037800340724167E-2</v>
      </c>
      <c r="C6" s="152">
        <f>1000*C8/SER_summary!C$3</f>
        <v>7.1175201155346896E-2</v>
      </c>
      <c r="D6" s="152">
        <f>1000*D8/SER_summary!D$3</f>
        <v>7.5959701188650239E-2</v>
      </c>
      <c r="E6" s="152">
        <f>1000*E8/SER_summary!E$3</f>
        <v>7.908552578272425E-2</v>
      </c>
      <c r="F6" s="152">
        <f>1000*F8/SER_summary!F$3</f>
        <v>8.2771517143482853E-2</v>
      </c>
      <c r="G6" s="152">
        <f>1000*G8/SER_summary!G$3</f>
        <v>8.6337061226691381E-2</v>
      </c>
      <c r="H6" s="152">
        <f>1000*H8/SER_summary!H$3</f>
        <v>9.0026538510210516E-2</v>
      </c>
      <c r="I6" s="152">
        <f>1000*I8/SER_summary!I$3</f>
        <v>9.3689398173147406E-2</v>
      </c>
      <c r="J6" s="152">
        <f>1000*J8/SER_summary!J$3</f>
        <v>9.66558347315392E-2</v>
      </c>
      <c r="K6" s="152">
        <f>1000*K8/SER_summary!K$3</f>
        <v>9.9898118518024839E-2</v>
      </c>
      <c r="L6" s="152">
        <f>1000*L8/SER_summary!L$3</f>
        <v>0.10223675921579592</v>
      </c>
      <c r="M6" s="152">
        <f>1000*M8/SER_summary!M$3</f>
        <v>0.10508248861000863</v>
      </c>
      <c r="N6" s="152">
        <f>1000*N8/SER_summary!N$3</f>
        <v>0.10794217332365817</v>
      </c>
      <c r="O6" s="152">
        <f>1000*O8/SER_summary!O$3</f>
        <v>0.11126985398487571</v>
      </c>
      <c r="P6" s="152">
        <f>1000*P8/SER_summary!P$3</f>
        <v>0.11451595768831256</v>
      </c>
      <c r="Q6" s="152">
        <f>1000*Q8/SER_summary!Q$3</f>
        <v>0.11908084613368222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565.48006190362946</v>
      </c>
      <c r="C8" s="62">
        <v>580.04002420906261</v>
      </c>
      <c r="D8" s="62">
        <v>597.71283610876878</v>
      </c>
      <c r="E8" s="62">
        <v>617.30254601020874</v>
      </c>
      <c r="F8" s="62">
        <v>641.07756768929482</v>
      </c>
      <c r="G8" s="62">
        <v>663.80879784688625</v>
      </c>
      <c r="H8" s="62">
        <v>686.84586214018339</v>
      </c>
      <c r="I8" s="62">
        <v>709.47917593204261</v>
      </c>
      <c r="J8" s="62">
        <v>726.65875882338116</v>
      </c>
      <c r="K8" s="62">
        <v>745.95113885019509</v>
      </c>
      <c r="L8" s="62">
        <v>758.77730349798082</v>
      </c>
      <c r="M8" s="62">
        <v>774.39814911974452</v>
      </c>
      <c r="N8" s="62">
        <v>790.91648298926793</v>
      </c>
      <c r="O8" s="62">
        <v>810.55103738523439</v>
      </c>
      <c r="P8" s="62">
        <v>829.74564075517947</v>
      </c>
      <c r="Q8" s="62">
        <v>857.64383186231385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151.75885698528381</v>
      </c>
      <c r="D9" s="150">
        <v>157.6156844731542</v>
      </c>
      <c r="E9" s="150">
        <v>162.33143992635658</v>
      </c>
      <c r="F9" s="150">
        <v>169.37158630450097</v>
      </c>
      <c r="G9" s="150">
        <v>174.49008714287515</v>
      </c>
      <c r="H9" s="150">
        <v>180.65274876645117</v>
      </c>
      <c r="I9" s="150">
        <v>184.96475371821612</v>
      </c>
      <c r="J9" s="150">
        <v>186.55116919583932</v>
      </c>
      <c r="K9" s="150">
        <v>193.78246716968911</v>
      </c>
      <c r="L9" s="150">
        <v>193.47891341423687</v>
      </c>
      <c r="M9" s="150">
        <v>200.58559933997967</v>
      </c>
      <c r="N9" s="150">
        <v>203.06950306536282</v>
      </c>
      <c r="O9" s="150">
        <v>213.41702156565574</v>
      </c>
      <c r="P9" s="150">
        <v>212.67351678418174</v>
      </c>
      <c r="Q9" s="150">
        <v>228.48379044711416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137.1988946798507</v>
      </c>
      <c r="D10" s="149">
        <f t="shared" ref="D10:Q10" si="0">C8+D9-D8</f>
        <v>139.94287257344797</v>
      </c>
      <c r="E10" s="149">
        <f t="shared" si="0"/>
        <v>142.74173002491659</v>
      </c>
      <c r="F10" s="149">
        <f t="shared" si="0"/>
        <v>145.59656462541489</v>
      </c>
      <c r="G10" s="149">
        <f t="shared" si="0"/>
        <v>151.75885698528373</v>
      </c>
      <c r="H10" s="149">
        <f t="shared" si="0"/>
        <v>157.61568447315403</v>
      </c>
      <c r="I10" s="149">
        <f t="shared" si="0"/>
        <v>162.33143992635689</v>
      </c>
      <c r="J10" s="149">
        <f t="shared" si="0"/>
        <v>169.37158630450074</v>
      </c>
      <c r="K10" s="149">
        <f t="shared" si="0"/>
        <v>174.49008714287515</v>
      </c>
      <c r="L10" s="149">
        <f t="shared" si="0"/>
        <v>180.65274876645117</v>
      </c>
      <c r="M10" s="149">
        <f t="shared" si="0"/>
        <v>184.964753718216</v>
      </c>
      <c r="N10" s="149">
        <f t="shared" si="0"/>
        <v>186.55116919583941</v>
      </c>
      <c r="O10" s="149">
        <f t="shared" si="0"/>
        <v>193.78246716968931</v>
      </c>
      <c r="P10" s="149">
        <f t="shared" si="0"/>
        <v>193.47891341423667</v>
      </c>
      <c r="Q10" s="149">
        <f t="shared" si="0"/>
        <v>200.58559933997981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2836.7135306012278</v>
      </c>
      <c r="C12" s="146">
        <v>2861.9692641724978</v>
      </c>
      <c r="D12" s="146">
        <v>2895.7457224969194</v>
      </c>
      <c r="E12" s="146">
        <v>2919.0754050557262</v>
      </c>
      <c r="F12" s="146">
        <v>2945.2651002250968</v>
      </c>
      <c r="G12" s="146">
        <v>2972.8070726557903</v>
      </c>
      <c r="H12" s="146">
        <v>2999.4732249465037</v>
      </c>
      <c r="I12" s="146">
        <v>3012.1288587753506</v>
      </c>
      <c r="J12" s="146">
        <v>3030.7624807960042</v>
      </c>
      <c r="K12" s="146">
        <v>3039.9382720948579</v>
      </c>
      <c r="L12" s="146">
        <v>3063.6615537359694</v>
      </c>
      <c r="M12" s="146">
        <v>3099.3460132311407</v>
      </c>
      <c r="N12" s="146">
        <v>3142.6244717780082</v>
      </c>
      <c r="O12" s="146">
        <v>3187.395298520059</v>
      </c>
      <c r="P12" s="146">
        <v>3227.4692263599763</v>
      </c>
      <c r="Q12" s="146">
        <v>3274.1533493415709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219.81139482101966</v>
      </c>
      <c r="C14" s="143">
        <f>IF(C5=0,0,C5/C8*1000)</f>
        <v>215.8504039388672</v>
      </c>
      <c r="D14" s="143">
        <f t="shared" ref="D14:Q14" si="1">IF(D5=0,0,D5/D8*1000)</f>
        <v>210.93684703614215</v>
      </c>
      <c r="E14" s="143">
        <f t="shared" si="1"/>
        <v>204.91020787706012</v>
      </c>
      <c r="F14" s="143">
        <f t="shared" si="1"/>
        <v>197.62642912814638</v>
      </c>
      <c r="G14" s="143">
        <f t="shared" si="1"/>
        <v>192.73511418095069</v>
      </c>
      <c r="H14" s="143">
        <f t="shared" si="1"/>
        <v>187.40782160297883</v>
      </c>
      <c r="I14" s="143">
        <f t="shared" si="1"/>
        <v>182.57673862212712</v>
      </c>
      <c r="J14" s="143">
        <f t="shared" si="1"/>
        <v>178.21225574493698</v>
      </c>
      <c r="K14" s="143">
        <f t="shared" si="1"/>
        <v>173.94762519799391</v>
      </c>
      <c r="L14" s="143">
        <f t="shared" si="1"/>
        <v>170.03577147106856</v>
      </c>
      <c r="M14" s="143">
        <f t="shared" si="1"/>
        <v>165.43454264986394</v>
      </c>
      <c r="N14" s="143">
        <f t="shared" si="1"/>
        <v>160.19971326911931</v>
      </c>
      <c r="O14" s="143">
        <f t="shared" si="1"/>
        <v>153.93319794927217</v>
      </c>
      <c r="P14" s="143">
        <f t="shared" si="1"/>
        <v>146.50804699496589</v>
      </c>
      <c r="Q14" s="143">
        <f t="shared" si="1"/>
        <v>137.73715653426436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204.67202639919259</v>
      </c>
      <c r="D15" s="141">
        <v>200.73399215923996</v>
      </c>
      <c r="E15" s="141">
        <v>195.82276073285416</v>
      </c>
      <c r="F15" s="141">
        <v>190.15032051576128</v>
      </c>
      <c r="G15" s="141">
        <v>185.14625823698944</v>
      </c>
      <c r="H15" s="141">
        <v>179.45947762185685</v>
      </c>
      <c r="I15" s="141">
        <v>176.26221929320386</v>
      </c>
      <c r="J15" s="141">
        <v>172.45222351319103</v>
      </c>
      <c r="K15" s="141">
        <v>168.03955362708115</v>
      </c>
      <c r="L15" s="141">
        <v>163.75274402659736</v>
      </c>
      <c r="M15" s="141">
        <v>158.01342438936544</v>
      </c>
      <c r="N15" s="141">
        <v>151.49273341689786</v>
      </c>
      <c r="O15" s="141">
        <v>143.51825618386545</v>
      </c>
      <c r="P15" s="141">
        <v>133.89726872096563</v>
      </c>
      <c r="Q15" s="141">
        <v>123.68591561720702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104.5763078256786</v>
      </c>
      <c r="C3" s="154">
        <v>107.63911431701888</v>
      </c>
      <c r="D3" s="154">
        <v>111.32691509337239</v>
      </c>
      <c r="E3" s="154">
        <v>114.21307374425294</v>
      </c>
      <c r="F3" s="154">
        <v>117.05720996671342</v>
      </c>
      <c r="G3" s="154">
        <v>120.41989648143672</v>
      </c>
      <c r="H3" s="154">
        <v>124.50120250569834</v>
      </c>
      <c r="I3" s="154">
        <v>128.41581684499809</v>
      </c>
      <c r="J3" s="154">
        <v>131.10563315621627</v>
      </c>
      <c r="K3" s="154">
        <v>130.94805515225949</v>
      </c>
      <c r="L3" s="154">
        <v>131.23527385698671</v>
      </c>
      <c r="M3" s="154">
        <v>133.1575433302597</v>
      </c>
      <c r="N3" s="154">
        <v>133.51562353690656</v>
      </c>
      <c r="O3" s="154">
        <v>134.15605384015848</v>
      </c>
      <c r="P3" s="154">
        <v>135.37740673791805</v>
      </c>
      <c r="Q3" s="154">
        <v>137.77631448051386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563.45981824261833</v>
      </c>
      <c r="C5" s="143">
        <v>575.06298748603558</v>
      </c>
      <c r="D5" s="143">
        <v>587.80914390008616</v>
      </c>
      <c r="E5" s="143">
        <v>598.30889810326983</v>
      </c>
      <c r="F5" s="143">
        <v>608.04289326036178</v>
      </c>
      <c r="G5" s="143">
        <v>619.37930748466135</v>
      </c>
      <c r="H5" s="143">
        <v>633.93459301226233</v>
      </c>
      <c r="I5" s="143">
        <v>648.63098894117252</v>
      </c>
      <c r="J5" s="143">
        <v>657.84489559621375</v>
      </c>
      <c r="K5" s="143">
        <v>653.77535742635666</v>
      </c>
      <c r="L5" s="143">
        <v>651.89243554293955</v>
      </c>
      <c r="M5" s="143">
        <v>657.9693812826365</v>
      </c>
      <c r="N5" s="143">
        <v>656.082806592667</v>
      </c>
      <c r="O5" s="143">
        <v>656.01894377990311</v>
      </c>
      <c r="P5" s="143">
        <v>658.18552689875401</v>
      </c>
      <c r="Q5" s="143">
        <v>665.12956588268571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102.79169361435365</v>
      </c>
      <c r="C6" s="152">
        <f>1000000*C8/SER_summary!C$8</f>
        <v>103.09508517911698</v>
      </c>
      <c r="D6" s="152">
        <f>1000000*D8/SER_summary!D$8</f>
        <v>103.96967487245792</v>
      </c>
      <c r="E6" s="152">
        <f>1000000*E8/SER_summary!E$8</f>
        <v>104.99854198395249</v>
      </c>
      <c r="F6" s="152">
        <f>1000000*F8/SER_summary!F$8</f>
        <v>106.5967529414652</v>
      </c>
      <c r="G6" s="152">
        <f>1000000*G8/SER_summary!G$8</f>
        <v>107.96295203781521</v>
      </c>
      <c r="H6" s="152">
        <f>1000000*H8/SER_summary!H$8</f>
        <v>109.87862933473302</v>
      </c>
      <c r="I6" s="152">
        <f>1000000*I8/SER_summary!I$8</f>
        <v>111.56008277052015</v>
      </c>
      <c r="J6" s="152">
        <f>1000000*J8/SER_summary!J$8</f>
        <v>114.07675665328556</v>
      </c>
      <c r="K6" s="152">
        <f>1000000*K8/SER_summary!K$8</f>
        <v>116.84953962821072</v>
      </c>
      <c r="L6" s="152">
        <f>1000000*L8/SER_summary!L$8</f>
        <v>119.90423920723933</v>
      </c>
      <c r="M6" s="152">
        <f>1000000*M8/SER_summary!M$8</f>
        <v>123.31272756662371</v>
      </c>
      <c r="N6" s="152">
        <f>1000000*N8/SER_summary!N$8</f>
        <v>126.90147883679514</v>
      </c>
      <c r="O6" s="152">
        <f>1000000*O8/SER_summary!O$8</f>
        <v>131.20526752709321</v>
      </c>
      <c r="P6" s="152">
        <f>1000000*P8/SER_summary!P$8</f>
        <v>137.25015695701438</v>
      </c>
      <c r="Q6" s="152">
        <f>1000000*Q8/SER_summary!Q$8</f>
        <v>145.66286921611021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10.421294826398356</v>
      </c>
      <c r="C8" s="62">
        <v>10.823264724197095</v>
      </c>
      <c r="D8" s="62">
        <v>11.398838857477568</v>
      </c>
      <c r="E8" s="62">
        <v>12.067148179781022</v>
      </c>
      <c r="F8" s="62">
        <v>12.83944768198473</v>
      </c>
      <c r="G8" s="62">
        <v>13.58075844817467</v>
      </c>
      <c r="H8" s="62">
        <v>14.434786547994673</v>
      </c>
      <c r="I8" s="62">
        <v>15.356470272888718</v>
      </c>
      <c r="J8" s="62">
        <v>16.248656908072832</v>
      </c>
      <c r="K8" s="62">
        <v>16.833339829998295</v>
      </c>
      <c r="L8" s="62">
        <v>17.54818943989433</v>
      </c>
      <c r="M8" s="62">
        <v>18.569228106656308</v>
      </c>
      <c r="N8" s="62">
        <v>19.382539925235072</v>
      </c>
      <c r="O8" s="62">
        <v>20.348300449061142</v>
      </c>
      <c r="P8" s="62">
        <v>21.655391389328347</v>
      </c>
      <c r="Q8" s="62">
        <v>23.479551691944156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2.8929412072387</v>
      </c>
      <c r="D9" s="150">
        <v>3.1412745820036316</v>
      </c>
      <c r="E9" s="150">
        <v>3.3109807844883066</v>
      </c>
      <c r="F9" s="150">
        <v>3.4942511082541081</v>
      </c>
      <c r="G9" s="150">
        <v>3.6342519734286376</v>
      </c>
      <c r="H9" s="150">
        <v>3.9953026818236399</v>
      </c>
      <c r="I9" s="150">
        <v>4.2326645093823503</v>
      </c>
      <c r="J9" s="150">
        <v>4.3864377434382238</v>
      </c>
      <c r="K9" s="150">
        <v>4.2189348953540993</v>
      </c>
      <c r="L9" s="150">
        <v>4.7101522917196732</v>
      </c>
      <c r="M9" s="150">
        <v>5.25370317614433</v>
      </c>
      <c r="N9" s="150">
        <v>5.1997495620169945</v>
      </c>
      <c r="O9" s="150">
        <v>5.1846954191801702</v>
      </c>
      <c r="P9" s="150">
        <v>6.0172432319868738</v>
      </c>
      <c r="Q9" s="150">
        <v>7.0778634787601424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2.4909713094399599</v>
      </c>
      <c r="D10" s="149">
        <f t="shared" ref="D10:Q10" si="0">C8+D9-D8</f>
        <v>2.5657004487231596</v>
      </c>
      <c r="E10" s="149">
        <f t="shared" si="0"/>
        <v>2.6426714621848522</v>
      </c>
      <c r="F10" s="149">
        <f t="shared" si="0"/>
        <v>2.7219516060503999</v>
      </c>
      <c r="G10" s="149">
        <f t="shared" si="0"/>
        <v>2.892941207238696</v>
      </c>
      <c r="H10" s="149">
        <f t="shared" si="0"/>
        <v>3.1412745820036356</v>
      </c>
      <c r="I10" s="149">
        <f t="shared" si="0"/>
        <v>3.3109807844883044</v>
      </c>
      <c r="J10" s="149">
        <f t="shared" si="0"/>
        <v>3.4942511082541117</v>
      </c>
      <c r="K10" s="149">
        <f t="shared" si="0"/>
        <v>3.6342519734286363</v>
      </c>
      <c r="L10" s="149">
        <f t="shared" si="0"/>
        <v>3.9953026818236381</v>
      </c>
      <c r="M10" s="149">
        <f t="shared" si="0"/>
        <v>4.2326645093823529</v>
      </c>
      <c r="N10" s="149">
        <f t="shared" si="0"/>
        <v>4.3864377434382291</v>
      </c>
      <c r="O10" s="149">
        <f t="shared" si="0"/>
        <v>4.2189348953540993</v>
      </c>
      <c r="P10" s="149">
        <f t="shared" si="0"/>
        <v>4.7101522917196696</v>
      </c>
      <c r="Q10" s="149">
        <f t="shared" si="0"/>
        <v>5.2537031761443345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2158.1016782367274</v>
      </c>
      <c r="C12" s="146">
        <v>2176.4878553722301</v>
      </c>
      <c r="D12" s="146">
        <v>2202.2437489228087</v>
      </c>
      <c r="E12" s="146">
        <v>2219.6878589577159</v>
      </c>
      <c r="F12" s="146">
        <v>2238.5433059692473</v>
      </c>
      <c r="G12" s="146">
        <v>2260.7008944514782</v>
      </c>
      <c r="H12" s="146">
        <v>2283.6557859227719</v>
      </c>
      <c r="I12" s="146">
        <v>2302.0903997414212</v>
      </c>
      <c r="J12" s="146">
        <v>2317.3914043765139</v>
      </c>
      <c r="K12" s="146">
        <v>2329.0137610724446</v>
      </c>
      <c r="L12" s="146">
        <v>2340.8640341188216</v>
      </c>
      <c r="M12" s="146">
        <v>2353.2151664530702</v>
      </c>
      <c r="N12" s="146">
        <v>2366.328205569072</v>
      </c>
      <c r="O12" s="146">
        <v>2377.910164350099</v>
      </c>
      <c r="P12" s="146">
        <v>2391.6598405293084</v>
      </c>
      <c r="Q12" s="146">
        <v>2408.6287101852199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54.068119905341213</v>
      </c>
      <c r="C14" s="143">
        <f>IF(C5=0,0,C5/C8)</f>
        <v>53.132118832905626</v>
      </c>
      <c r="D14" s="143">
        <f t="shared" ref="D14:Q14" si="1">IF(D5=0,0,D5/D8)</f>
        <v>51.567457988450023</v>
      </c>
      <c r="E14" s="143">
        <f t="shared" si="1"/>
        <v>49.581631814695022</v>
      </c>
      <c r="F14" s="143">
        <f t="shared" si="1"/>
        <v>47.357402617366333</v>
      </c>
      <c r="G14" s="143">
        <f t="shared" si="1"/>
        <v>45.607122006349314</v>
      </c>
      <c r="H14" s="143">
        <f t="shared" si="1"/>
        <v>43.917143554875118</v>
      </c>
      <c r="I14" s="143">
        <f t="shared" si="1"/>
        <v>42.238286364953709</v>
      </c>
      <c r="J14" s="143">
        <f t="shared" si="1"/>
        <v>40.486109056150738</v>
      </c>
      <c r="K14" s="143">
        <f t="shared" si="1"/>
        <v>38.838125055924976</v>
      </c>
      <c r="L14" s="143">
        <f t="shared" si="1"/>
        <v>37.14870059818918</v>
      </c>
      <c r="M14" s="143">
        <f t="shared" si="1"/>
        <v>35.433318902834813</v>
      </c>
      <c r="N14" s="143">
        <f t="shared" si="1"/>
        <v>33.849165750381395</v>
      </c>
      <c r="O14" s="143">
        <f t="shared" si="1"/>
        <v>32.239495648402979</v>
      </c>
      <c r="P14" s="143">
        <f t="shared" si="1"/>
        <v>30.393610305427408</v>
      </c>
      <c r="Q14" s="143">
        <f t="shared" si="1"/>
        <v>28.328035160521907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50.566290222887069</v>
      </c>
      <c r="D15" s="141">
        <v>48.21888439315925</v>
      </c>
      <c r="E15" s="141">
        <v>46.325859820633788</v>
      </c>
      <c r="F15" s="141">
        <v>44.903699278772883</v>
      </c>
      <c r="G15" s="141">
        <v>43.371158648247693</v>
      </c>
      <c r="H15" s="141">
        <v>41.554809401480163</v>
      </c>
      <c r="I15" s="141">
        <v>39.710311849037758</v>
      </c>
      <c r="J15" s="141">
        <v>37.870982638042264</v>
      </c>
      <c r="K15" s="141">
        <v>36.395958825180266</v>
      </c>
      <c r="L15" s="141">
        <v>34.848367822319219</v>
      </c>
      <c r="M15" s="141">
        <v>33.149450496256861</v>
      </c>
      <c r="N15" s="141">
        <v>31.584623639244491</v>
      </c>
      <c r="O15" s="141">
        <v>29.604114709776052</v>
      </c>
      <c r="P15" s="141">
        <v>27.638520875434732</v>
      </c>
      <c r="Q15" s="141">
        <v>25.58701688539492</v>
      </c>
    </row>
    <row r="16" spans="1:17" ht="12.95" customHeight="1" x14ac:dyDescent="0.25">
      <c r="A16" s="142" t="s">
        <v>141</v>
      </c>
      <c r="B16" s="141">
        <v>548.22236594321942</v>
      </c>
      <c r="C16" s="141">
        <v>549.84045428862385</v>
      </c>
      <c r="D16" s="141">
        <v>554.50493265310888</v>
      </c>
      <c r="E16" s="141">
        <v>559.99222391441333</v>
      </c>
      <c r="F16" s="141">
        <v>568.5160156878145</v>
      </c>
      <c r="G16" s="141">
        <v>575.80241086834781</v>
      </c>
      <c r="H16" s="141">
        <v>586.01935645190952</v>
      </c>
      <c r="I16" s="141">
        <v>594.9871081094409</v>
      </c>
      <c r="J16" s="141">
        <v>608.40936881752293</v>
      </c>
      <c r="K16" s="141">
        <v>623.19754468379051</v>
      </c>
      <c r="L16" s="141">
        <v>639.48927577194297</v>
      </c>
      <c r="M16" s="141">
        <v>657.66788035532659</v>
      </c>
      <c r="N16" s="141">
        <v>676.80788712957417</v>
      </c>
      <c r="O16" s="141">
        <v>699.7614268111638</v>
      </c>
      <c r="P16" s="141">
        <v>732.00083710407682</v>
      </c>
      <c r="Q16" s="141">
        <v>776.86863581925434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8190876</v>
      </c>
      <c r="C3" s="75">
        <v>8149468</v>
      </c>
      <c r="D3" s="75">
        <v>7868815</v>
      </c>
      <c r="E3" s="75">
        <v>7805506</v>
      </c>
      <c r="F3" s="75">
        <v>7745147</v>
      </c>
      <c r="G3" s="75">
        <v>7688573</v>
      </c>
      <c r="H3" s="75">
        <v>7629371</v>
      </c>
      <c r="I3" s="75">
        <v>7572673</v>
      </c>
      <c r="J3" s="75">
        <v>7518002</v>
      </c>
      <c r="K3" s="75">
        <v>7467119</v>
      </c>
      <c r="L3" s="75">
        <v>7421766</v>
      </c>
      <c r="M3" s="75">
        <v>7369431</v>
      </c>
      <c r="N3" s="75">
        <v>7327224</v>
      </c>
      <c r="O3" s="75">
        <v>7284552</v>
      </c>
      <c r="P3" s="75">
        <v>7245677</v>
      </c>
      <c r="Q3" s="75">
        <v>7202198</v>
      </c>
    </row>
    <row r="4" spans="1:17" ht="12" customHeight="1" x14ac:dyDescent="0.25">
      <c r="A4" s="77" t="s">
        <v>96</v>
      </c>
      <c r="B4" s="74">
        <v>24410.545175326337</v>
      </c>
      <c r="C4" s="74">
        <v>25331.075876235718</v>
      </c>
      <c r="D4" s="74">
        <v>26835.215844035276</v>
      </c>
      <c r="E4" s="74">
        <v>28218.742909008393</v>
      </c>
      <c r="F4" s="74">
        <v>30035.011192102396</v>
      </c>
      <c r="G4" s="74">
        <v>32174.247329232763</v>
      </c>
      <c r="H4" s="74">
        <v>34386.286378628385</v>
      </c>
      <c r="I4" s="74">
        <v>36911.727903537707</v>
      </c>
      <c r="J4" s="74">
        <v>39134.519288426942</v>
      </c>
      <c r="K4" s="74">
        <v>37730.852838582476</v>
      </c>
      <c r="L4" s="74">
        <v>38230.5</v>
      </c>
      <c r="M4" s="74">
        <v>38962.435954292829</v>
      </c>
      <c r="N4" s="74">
        <v>38974.606743660981</v>
      </c>
      <c r="O4" s="74">
        <v>39310.844951810606</v>
      </c>
      <c r="P4" s="74">
        <v>39832.889319447808</v>
      </c>
      <c r="Q4" s="74">
        <v>41273.855744517969</v>
      </c>
    </row>
    <row r="5" spans="1:17" ht="12" customHeight="1" x14ac:dyDescent="0.25">
      <c r="A5" s="77" t="s">
        <v>95</v>
      </c>
      <c r="B5" s="74">
        <v>13095.870843437529</v>
      </c>
      <c r="C5" s="74">
        <v>13438.181931541867</v>
      </c>
      <c r="D5" s="74">
        <v>14778.52977611264</v>
      </c>
      <c r="E5" s="74">
        <v>15289.765353461518</v>
      </c>
      <c r="F5" s="74">
        <v>16382.776207185574</v>
      </c>
      <c r="G5" s="74">
        <v>17385.431419180713</v>
      </c>
      <c r="H5" s="74">
        <v>18610.780716183726</v>
      </c>
      <c r="I5" s="74">
        <v>20286.623482514948</v>
      </c>
      <c r="J5" s="74">
        <v>21476.841426411665</v>
      </c>
      <c r="K5" s="74">
        <v>21646.881876728647</v>
      </c>
      <c r="L5" s="74">
        <v>23035.100000000002</v>
      </c>
      <c r="M5" s="74">
        <v>22715.223072439789</v>
      </c>
      <c r="N5" s="74">
        <v>22641.262595334854</v>
      </c>
      <c r="O5" s="74">
        <v>23177.288788349008</v>
      </c>
      <c r="P5" s="74">
        <v>23746.230830419743</v>
      </c>
      <c r="Q5" s="74">
        <v>24377.146989694451</v>
      </c>
    </row>
    <row r="6" spans="1:17" ht="12" customHeight="1" x14ac:dyDescent="0.25">
      <c r="A6" s="80" t="s">
        <v>94</v>
      </c>
      <c r="B6" s="84">
        <v>1609010</v>
      </c>
      <c r="C6" s="84">
        <v>1615170</v>
      </c>
      <c r="D6" s="84">
        <v>1617980</v>
      </c>
      <c r="E6" s="84">
        <v>1719159.9999999998</v>
      </c>
      <c r="F6" s="84">
        <v>1789980</v>
      </c>
      <c r="G6" s="84">
        <v>1854340</v>
      </c>
      <c r="H6" s="84">
        <v>1916300</v>
      </c>
      <c r="I6" s="84">
        <v>1978449.9999999998</v>
      </c>
      <c r="J6" s="84">
        <v>1989040</v>
      </c>
      <c r="K6" s="84">
        <v>2027920</v>
      </c>
      <c r="L6" s="84">
        <v>2003290</v>
      </c>
      <c r="M6" s="84">
        <v>1981520</v>
      </c>
      <c r="N6" s="84">
        <v>1958800.0000000002</v>
      </c>
      <c r="O6" s="84">
        <v>1961370.0000000002</v>
      </c>
      <c r="P6" s="84">
        <v>1962980</v>
      </c>
      <c r="Q6" s="84">
        <v>1975170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101382.65515398751</v>
      </c>
      <c r="C8" s="75">
        <f t="shared" ref="C8:Q8" si="0">1000*C9/C26</f>
        <v>104983.32394209481</v>
      </c>
      <c r="D8" s="75">
        <f t="shared" si="0"/>
        <v>109636.18835454469</v>
      </c>
      <c r="E8" s="75">
        <f t="shared" si="0"/>
        <v>114926.81661832324</v>
      </c>
      <c r="F8" s="75">
        <f t="shared" si="0"/>
        <v>120448.76910120493</v>
      </c>
      <c r="G8" s="75">
        <f t="shared" si="0"/>
        <v>125790.91430751041</v>
      </c>
      <c r="H8" s="75">
        <f t="shared" si="0"/>
        <v>131370.28224133287</v>
      </c>
      <c r="I8" s="75">
        <f t="shared" si="0"/>
        <v>137652.01577052503</v>
      </c>
      <c r="J8" s="75">
        <f t="shared" si="0"/>
        <v>142436.17529780857</v>
      </c>
      <c r="K8" s="75">
        <f t="shared" si="0"/>
        <v>144059.95850354433</v>
      </c>
      <c r="L8" s="75">
        <f t="shared" si="0"/>
        <v>146351.70162386421</v>
      </c>
      <c r="M8" s="75">
        <f t="shared" si="0"/>
        <v>150586.46802394083</v>
      </c>
      <c r="N8" s="75">
        <f t="shared" si="0"/>
        <v>152736.91136541031</v>
      </c>
      <c r="O8" s="75">
        <f t="shared" si="0"/>
        <v>155087.52683926598</v>
      </c>
      <c r="P8" s="75">
        <f t="shared" si="0"/>
        <v>157780.44899511943</v>
      </c>
      <c r="Q8" s="75">
        <f t="shared" si="0"/>
        <v>161191.0558833571</v>
      </c>
    </row>
    <row r="9" spans="1:17" ht="12" customHeight="1" x14ac:dyDescent="0.25">
      <c r="A9" s="83" t="s">
        <v>92</v>
      </c>
      <c r="B9" s="82">
        <v>45622.194819294375</v>
      </c>
      <c r="C9" s="82">
        <v>47242.495773942668</v>
      </c>
      <c r="D9" s="82">
        <v>49336.284759545109</v>
      </c>
      <c r="E9" s="82">
        <v>51717.067478245459</v>
      </c>
      <c r="F9" s="82">
        <v>54201.946095542218</v>
      </c>
      <c r="G9" s="82">
        <v>56605.911438379684</v>
      </c>
      <c r="H9" s="82">
        <v>59116.627008599782</v>
      </c>
      <c r="I9" s="82">
        <v>61943.407096736257</v>
      </c>
      <c r="J9" s="82">
        <v>64096.278884013867</v>
      </c>
      <c r="K9" s="82">
        <v>64826.981326594949</v>
      </c>
      <c r="L9" s="82">
        <v>65858.265730738902</v>
      </c>
      <c r="M9" s="82">
        <v>67763.910610773368</v>
      </c>
      <c r="N9" s="82">
        <v>68731.610114434647</v>
      </c>
      <c r="O9" s="82">
        <v>69789.3870776697</v>
      </c>
      <c r="P9" s="82">
        <v>71001.202047803745</v>
      </c>
      <c r="Q9" s="82">
        <v>72535.975147510704</v>
      </c>
    </row>
    <row r="10" spans="1:17" ht="12" customHeight="1" x14ac:dyDescent="0.25">
      <c r="A10" s="77" t="s">
        <v>21</v>
      </c>
      <c r="B10" s="81"/>
      <c r="C10" s="81">
        <f>1000*C11/C27</f>
        <v>6268.6333974227609</v>
      </c>
      <c r="D10" s="81">
        <f t="shared" ref="D10:Q10" si="1">1000*D11/D27</f>
        <v>5251.8407734991451</v>
      </c>
      <c r="E10" s="81">
        <f t="shared" si="1"/>
        <v>8175.7911152139441</v>
      </c>
      <c r="F10" s="81">
        <f t="shared" si="1"/>
        <v>8546.3423938901924</v>
      </c>
      <c r="G10" s="81">
        <f t="shared" si="1"/>
        <v>8511.8496563371828</v>
      </c>
      <c r="H10" s="81">
        <f t="shared" si="1"/>
        <v>8889.6551524411479</v>
      </c>
      <c r="I10" s="81">
        <f t="shared" si="1"/>
        <v>9738.8462197535591</v>
      </c>
      <c r="J10" s="81">
        <f t="shared" si="1"/>
        <v>8406.5809949289451</v>
      </c>
      <c r="K10" s="81">
        <f t="shared" si="1"/>
        <v>8192.7648470183376</v>
      </c>
      <c r="L10" s="81">
        <f t="shared" si="1"/>
        <v>10410.280040003792</v>
      </c>
      <c r="M10" s="81">
        <f t="shared" si="1"/>
        <v>14577.355039301099</v>
      </c>
      <c r="N10" s="81">
        <f t="shared" si="1"/>
        <v>8276.9878216316902</v>
      </c>
      <c r="O10" s="81">
        <f t="shared" si="1"/>
        <v>9615.6219132963015</v>
      </c>
      <c r="P10" s="81">
        <f t="shared" si="1"/>
        <v>11101.658242266854</v>
      </c>
      <c r="Q10" s="81">
        <f t="shared" si="1"/>
        <v>12972.080692202799</v>
      </c>
    </row>
    <row r="11" spans="1:17" ht="12" customHeight="1" x14ac:dyDescent="0.25">
      <c r="A11" s="80" t="s">
        <v>91</v>
      </c>
      <c r="B11" s="79"/>
      <c r="C11" s="79">
        <v>2820.8850288402423</v>
      </c>
      <c r="D11" s="79">
        <v>2363.3283480746154</v>
      </c>
      <c r="E11" s="79">
        <v>3679.1060018462749</v>
      </c>
      <c r="F11" s="79">
        <v>3845.8540772505871</v>
      </c>
      <c r="G11" s="79">
        <v>3830.3323453517328</v>
      </c>
      <c r="H11" s="79">
        <v>4000.3448185985167</v>
      </c>
      <c r="I11" s="79">
        <v>4382.4807988891025</v>
      </c>
      <c r="J11" s="79">
        <v>3782.9614477180248</v>
      </c>
      <c r="K11" s="79">
        <v>3686.7441811582521</v>
      </c>
      <c r="L11" s="79">
        <v>4684.6260180017071</v>
      </c>
      <c r="M11" s="79">
        <v>6559.809767685495</v>
      </c>
      <c r="N11" s="79">
        <v>3724.6445197342609</v>
      </c>
      <c r="O11" s="79">
        <v>4327.0298609833362</v>
      </c>
      <c r="P11" s="79">
        <v>4995.7462090200843</v>
      </c>
      <c r="Q11" s="79">
        <v>5837.4363114912594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2468.5</v>
      </c>
      <c r="C13" s="234">
        <v>2526.4299999999998</v>
      </c>
      <c r="D13" s="234">
        <v>2528.1</v>
      </c>
      <c r="E13" s="234">
        <v>2892.52</v>
      </c>
      <c r="F13" s="234">
        <v>2532.92</v>
      </c>
      <c r="G13" s="234">
        <v>2696.62</v>
      </c>
      <c r="H13" s="234">
        <v>2657.4</v>
      </c>
      <c r="I13" s="234">
        <v>2390.7600000000002</v>
      </c>
      <c r="J13" s="234">
        <v>2450.8000000000002</v>
      </c>
      <c r="K13" s="234">
        <v>2438.77</v>
      </c>
      <c r="L13" s="234">
        <v>2520.6999999999998</v>
      </c>
      <c r="M13" s="234">
        <v>2796.35</v>
      </c>
      <c r="N13" s="234">
        <v>2611.8200000000002</v>
      </c>
      <c r="O13" s="234">
        <v>2414.14</v>
      </c>
      <c r="P13" s="234">
        <v>2370.8200000000002</v>
      </c>
      <c r="Q13" s="234">
        <v>2377.04</v>
      </c>
    </row>
    <row r="14" spans="1:17" ht="12" customHeight="1" x14ac:dyDescent="0.25">
      <c r="A14" s="77" t="s">
        <v>89</v>
      </c>
      <c r="B14" s="235">
        <v>2665.8858333333333</v>
      </c>
      <c r="C14" s="235">
        <v>2665.8858333333333</v>
      </c>
      <c r="D14" s="235">
        <v>2665.8858333333333</v>
      </c>
      <c r="E14" s="235">
        <v>2665.8858333333333</v>
      </c>
      <c r="F14" s="235">
        <v>2665.8858333333333</v>
      </c>
      <c r="G14" s="235">
        <v>2665.8858333333333</v>
      </c>
      <c r="H14" s="235">
        <v>2665.8858333333333</v>
      </c>
      <c r="I14" s="235">
        <v>2665.8858333333333</v>
      </c>
      <c r="J14" s="235">
        <v>2665.8858333333333</v>
      </c>
      <c r="K14" s="235">
        <v>2665.8858333333333</v>
      </c>
      <c r="L14" s="235">
        <v>2665.8858333333333</v>
      </c>
      <c r="M14" s="235">
        <v>2665.8858333333333</v>
      </c>
      <c r="N14" s="235">
        <v>2665.8858333333333</v>
      </c>
      <c r="O14" s="235">
        <v>2665.8858333333333</v>
      </c>
      <c r="P14" s="235">
        <v>2665.8858333333333</v>
      </c>
      <c r="Q14" s="235">
        <v>2665.8858333333333</v>
      </c>
    </row>
    <row r="15" spans="1:17" ht="12" customHeight="1" x14ac:dyDescent="0.25">
      <c r="A15" s="76" t="s">
        <v>88</v>
      </c>
      <c r="B15" s="236">
        <f>IF(B13=0,0,B13/B14)</f>
        <v>0.92595863226200925</v>
      </c>
      <c r="C15" s="236">
        <f t="shared" ref="C15:Q15" si="2">IF(C13=0,0,C13/C14)</f>
        <v>0.94768874511067769</v>
      </c>
      <c r="D15" s="236">
        <f t="shared" si="2"/>
        <v>0.94831517853821568</v>
      </c>
      <c r="E15" s="236">
        <f t="shared" si="2"/>
        <v>1.0850127052827656</v>
      </c>
      <c r="F15" s="236">
        <f t="shared" si="2"/>
        <v>0.95012320795182847</v>
      </c>
      <c r="G15" s="236">
        <f t="shared" si="2"/>
        <v>1.0115286882440264</v>
      </c>
      <c r="H15" s="236">
        <f t="shared" si="2"/>
        <v>0.9968168804428047</v>
      </c>
      <c r="I15" s="236">
        <f t="shared" si="2"/>
        <v>0.89679759354536015</v>
      </c>
      <c r="J15" s="236">
        <f t="shared" si="2"/>
        <v>0.9193191881497802</v>
      </c>
      <c r="K15" s="236">
        <f t="shared" si="2"/>
        <v>0.91480661681248543</v>
      </c>
      <c r="L15" s="236">
        <f t="shared" si="2"/>
        <v>0.94553936574553232</v>
      </c>
      <c r="M15" s="236">
        <f t="shared" si="2"/>
        <v>1.0489383922729874</v>
      </c>
      <c r="N15" s="236">
        <f t="shared" si="2"/>
        <v>0.9797193740792226</v>
      </c>
      <c r="O15" s="236">
        <f t="shared" si="2"/>
        <v>0.90556766153089197</v>
      </c>
      <c r="P15" s="236">
        <f t="shared" si="2"/>
        <v>0.88931790339858896</v>
      </c>
      <c r="Q15" s="236">
        <f t="shared" si="2"/>
        <v>0.89165108658379033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2980.2117838588129</v>
      </c>
      <c r="C19" s="75">
        <f t="shared" si="3"/>
        <v>3108.3103677731747</v>
      </c>
      <c r="D19" s="75">
        <f t="shared" si="3"/>
        <v>3410.3249147470456</v>
      </c>
      <c r="E19" s="75">
        <f t="shared" si="3"/>
        <v>3615.2355669201193</v>
      </c>
      <c r="F19" s="75">
        <f t="shared" si="3"/>
        <v>3877.9136396123145</v>
      </c>
      <c r="G19" s="75">
        <f t="shared" si="3"/>
        <v>4184.6838586604772</v>
      </c>
      <c r="H19" s="75">
        <f t="shared" si="3"/>
        <v>4507.0932293931419</v>
      </c>
      <c r="I19" s="75">
        <f t="shared" si="3"/>
        <v>4874.3327360811309</v>
      </c>
      <c r="J19" s="75">
        <f t="shared" si="3"/>
        <v>5205.4414575078508</v>
      </c>
      <c r="K19" s="75">
        <f t="shared" si="3"/>
        <v>5052.9331109605291</v>
      </c>
      <c r="L19" s="75">
        <f t="shared" si="3"/>
        <v>5151.1324932637326</v>
      </c>
      <c r="M19" s="75">
        <f t="shared" si="3"/>
        <v>5287.0345016179444</v>
      </c>
      <c r="N19" s="75">
        <f t="shared" si="3"/>
        <v>5319.1504372817017</v>
      </c>
      <c r="O19" s="75">
        <f t="shared" si="3"/>
        <v>5396.4670650728567</v>
      </c>
      <c r="P19" s="75">
        <f t="shared" si="3"/>
        <v>5497.4696387166869</v>
      </c>
      <c r="Q19" s="75">
        <f t="shared" si="3"/>
        <v>5730.7304998443487</v>
      </c>
    </row>
    <row r="20" spans="1:17" ht="12" customHeight="1" x14ac:dyDescent="0.25">
      <c r="A20" s="69" t="s">
        <v>85</v>
      </c>
      <c r="B20" s="74">
        <f t="shared" ref="B20:Q20" si="4">B5*1000000/B6</f>
        <v>8139.0860488359476</v>
      </c>
      <c r="C20" s="74">
        <f t="shared" si="4"/>
        <v>8319.9798978075778</v>
      </c>
      <c r="D20" s="74">
        <f t="shared" si="4"/>
        <v>9133.9384764413899</v>
      </c>
      <c r="E20" s="74">
        <f t="shared" si="4"/>
        <v>8893.7419166694908</v>
      </c>
      <c r="F20" s="74">
        <f t="shared" si="4"/>
        <v>9152.4912050333369</v>
      </c>
      <c r="G20" s="74">
        <f t="shared" si="4"/>
        <v>9375.5359961931008</v>
      </c>
      <c r="H20" s="74">
        <f t="shared" si="4"/>
        <v>9711.8304629670347</v>
      </c>
      <c r="I20" s="74">
        <f t="shared" si="4"/>
        <v>10253.796397439888</v>
      </c>
      <c r="J20" s="74">
        <f t="shared" si="4"/>
        <v>10797.591514706424</v>
      </c>
      <c r="K20" s="74">
        <f t="shared" si="4"/>
        <v>10674.425952073378</v>
      </c>
      <c r="L20" s="74">
        <f t="shared" si="4"/>
        <v>11498.63474584309</v>
      </c>
      <c r="M20" s="74">
        <f t="shared" si="4"/>
        <v>11463.53459588588</v>
      </c>
      <c r="N20" s="74">
        <f t="shared" si="4"/>
        <v>11558.741369887101</v>
      </c>
      <c r="O20" s="74">
        <f t="shared" si="4"/>
        <v>11816.887577738522</v>
      </c>
      <c r="P20" s="74">
        <f t="shared" si="4"/>
        <v>12097.031467676565</v>
      </c>
      <c r="Q20" s="74">
        <f t="shared" si="4"/>
        <v>12341.796903402974</v>
      </c>
    </row>
    <row r="21" spans="1:17" ht="12" customHeight="1" x14ac:dyDescent="0.25">
      <c r="A21" s="69" t="s">
        <v>84</v>
      </c>
      <c r="B21" s="74">
        <f t="shared" ref="B21:Q21" si="5">B5*1000000/B3</f>
        <v>1598.8364179164143</v>
      </c>
      <c r="C21" s="74">
        <f t="shared" si="5"/>
        <v>1648.9643166329222</v>
      </c>
      <c r="D21" s="74">
        <f t="shared" si="5"/>
        <v>1878.1137663183897</v>
      </c>
      <c r="E21" s="74">
        <f t="shared" si="5"/>
        <v>1958.8435847030953</v>
      </c>
      <c r="F21" s="74">
        <f t="shared" si="5"/>
        <v>2115.2311514791872</v>
      </c>
      <c r="G21" s="74">
        <f t="shared" si="5"/>
        <v>2261.2039216094736</v>
      </c>
      <c r="H21" s="74">
        <f t="shared" si="5"/>
        <v>2439.3597737197115</v>
      </c>
      <c r="I21" s="74">
        <f t="shared" si="5"/>
        <v>2678.9250615357282</v>
      </c>
      <c r="J21" s="74">
        <f t="shared" si="5"/>
        <v>2856.7219623527189</v>
      </c>
      <c r="K21" s="74">
        <f t="shared" si="5"/>
        <v>2898.9603455802226</v>
      </c>
      <c r="L21" s="74">
        <f t="shared" si="5"/>
        <v>3103.7222138235029</v>
      </c>
      <c r="M21" s="74">
        <f t="shared" si="5"/>
        <v>3082.3577929476223</v>
      </c>
      <c r="N21" s="74">
        <f t="shared" si="5"/>
        <v>3090.0191662401553</v>
      </c>
      <c r="O21" s="74">
        <f t="shared" si="5"/>
        <v>3181.7040757412406</v>
      </c>
      <c r="P21" s="74">
        <f t="shared" si="5"/>
        <v>3277.2963562162299</v>
      </c>
      <c r="Q21" s="74">
        <f t="shared" si="5"/>
        <v>3384.6815916050141</v>
      </c>
    </row>
    <row r="22" spans="1:17" ht="12" customHeight="1" x14ac:dyDescent="0.25">
      <c r="A22" s="67" t="s">
        <v>83</v>
      </c>
      <c r="B22" s="73">
        <v>0.10955665807681569</v>
      </c>
      <c r="C22" s="73">
        <v>0.11001782515231226</v>
      </c>
      <c r="D22" s="73">
        <v>0.12279831794682045</v>
      </c>
      <c r="E22" s="73">
        <v>0.1260571503390214</v>
      </c>
      <c r="F22" s="73">
        <v>0.13301704785998392</v>
      </c>
      <c r="G22" s="73">
        <v>0.13919582262247768</v>
      </c>
      <c r="H22" s="73">
        <v>0.14624965878001264</v>
      </c>
      <c r="I22" s="73">
        <v>0.1558741311683145</v>
      </c>
      <c r="J22" s="73">
        <v>0.16449756197380891</v>
      </c>
      <c r="K22" s="73">
        <v>0.17120807768661042</v>
      </c>
      <c r="L22" s="73">
        <v>0.18082466192358304</v>
      </c>
      <c r="M22" s="73">
        <v>0.17674012458724711</v>
      </c>
      <c r="N22" s="73">
        <v>0.1774665600931184</v>
      </c>
      <c r="O22" s="73">
        <v>0.18213562015395382</v>
      </c>
      <c r="P22" s="73">
        <v>0.18453506231353559</v>
      </c>
      <c r="Q22" s="73">
        <v>0.18684060598440647</v>
      </c>
    </row>
    <row r="23" spans="1:17" ht="12" customHeight="1" x14ac:dyDescent="0.25">
      <c r="A23" s="72" t="s">
        <v>82</v>
      </c>
      <c r="B23" s="71">
        <f t="shared" ref="B23:Q23" si="6">B6/B8</f>
        <v>15.870663453784241</v>
      </c>
      <c r="C23" s="71">
        <f t="shared" si="6"/>
        <v>15.385014870465259</v>
      </c>
      <c r="D23" s="71">
        <f t="shared" si="6"/>
        <v>14.7577184530324</v>
      </c>
      <c r="E23" s="71">
        <f t="shared" si="6"/>
        <v>14.958736790817081</v>
      </c>
      <c r="F23" s="71">
        <f t="shared" si="6"/>
        <v>14.860923970887583</v>
      </c>
      <c r="G23" s="71">
        <f t="shared" si="6"/>
        <v>14.741446234080563</v>
      </c>
      <c r="H23" s="71">
        <f t="shared" si="6"/>
        <v>14.587012886823782</v>
      </c>
      <c r="I23" s="71">
        <f t="shared" si="6"/>
        <v>14.372837106128587</v>
      </c>
      <c r="J23" s="71">
        <f t="shared" si="6"/>
        <v>13.964430004114286</v>
      </c>
      <c r="K23" s="71">
        <f t="shared" si="6"/>
        <v>14.07691645246522</v>
      </c>
      <c r="L23" s="71">
        <f t="shared" si="6"/>
        <v>13.68819069250468</v>
      </c>
      <c r="M23" s="71">
        <f t="shared" si="6"/>
        <v>13.158685677420698</v>
      </c>
      <c r="N23" s="71">
        <f t="shared" si="6"/>
        <v>12.824666824077218</v>
      </c>
      <c r="O23" s="71">
        <f t="shared" si="6"/>
        <v>12.646858454534391</v>
      </c>
      <c r="P23" s="71">
        <f t="shared" si="6"/>
        <v>12.44121190237404</v>
      </c>
      <c r="Q23" s="71">
        <f t="shared" si="6"/>
        <v>12.253595518533578</v>
      </c>
    </row>
    <row r="24" spans="1:17" ht="12" customHeight="1" x14ac:dyDescent="0.25">
      <c r="A24" s="69" t="s">
        <v>81</v>
      </c>
      <c r="B24" s="70">
        <f t="shared" ref="B24:Q24" si="7">B9*1000/B3</f>
        <v>5.5698798051996361</v>
      </c>
      <c r="C24" s="70">
        <f t="shared" si="7"/>
        <v>5.7970036539738139</v>
      </c>
      <c r="D24" s="70">
        <f t="shared" si="7"/>
        <v>6.2698493686209567</v>
      </c>
      <c r="E24" s="70">
        <f t="shared" si="7"/>
        <v>6.6257161903719579</v>
      </c>
      <c r="F24" s="70">
        <f t="shared" si="7"/>
        <v>6.9981817124377645</v>
      </c>
      <c r="G24" s="70">
        <f t="shared" si="7"/>
        <v>7.3623429781286696</v>
      </c>
      <c r="H24" s="70">
        <f t="shared" si="7"/>
        <v>7.748558434056986</v>
      </c>
      <c r="I24" s="70">
        <f t="shared" si="7"/>
        <v>8.1798602814008028</v>
      </c>
      <c r="J24" s="70">
        <f t="shared" si="7"/>
        <v>8.5257065486300583</v>
      </c>
      <c r="K24" s="70">
        <f t="shared" si="7"/>
        <v>8.6816590610910236</v>
      </c>
      <c r="L24" s="70">
        <f t="shared" si="7"/>
        <v>8.8736650725364967</v>
      </c>
      <c r="M24" s="70">
        <f t="shared" si="7"/>
        <v>9.1952703825808761</v>
      </c>
      <c r="N24" s="70">
        <f t="shared" si="7"/>
        <v>9.3803069367654981</v>
      </c>
      <c r="O24" s="70">
        <f t="shared" si="7"/>
        <v>9.5804638470107282</v>
      </c>
      <c r="P24" s="70">
        <f t="shared" si="7"/>
        <v>9.7991122220606499</v>
      </c>
      <c r="Q24" s="70">
        <f t="shared" si="7"/>
        <v>10.071366428347389</v>
      </c>
    </row>
    <row r="25" spans="1:17" ht="12" customHeight="1" x14ac:dyDescent="0.25">
      <c r="A25" s="69" t="s">
        <v>80</v>
      </c>
      <c r="B25" s="70">
        <f t="shared" ref="B25:Q25" si="8">B9*1000/B6</f>
        <v>28.354202161139071</v>
      </c>
      <c r="C25" s="70">
        <f t="shared" si="8"/>
        <v>29.249240497249623</v>
      </c>
      <c r="D25" s="70">
        <f t="shared" si="8"/>
        <v>30.492518300315893</v>
      </c>
      <c r="E25" s="70">
        <f t="shared" si="8"/>
        <v>30.082754064918603</v>
      </c>
      <c r="F25" s="70">
        <f t="shared" si="8"/>
        <v>30.280755145611803</v>
      </c>
      <c r="G25" s="70">
        <f t="shared" si="8"/>
        <v>30.526177205032347</v>
      </c>
      <c r="H25" s="70">
        <f t="shared" si="8"/>
        <v>30.849359186244211</v>
      </c>
      <c r="I25" s="70">
        <f t="shared" si="8"/>
        <v>31.30905865537985</v>
      </c>
      <c r="J25" s="70">
        <f t="shared" si="8"/>
        <v>32.224730967709988</v>
      </c>
      <c r="K25" s="70">
        <f t="shared" si="8"/>
        <v>31.967228158208879</v>
      </c>
      <c r="L25" s="70">
        <f t="shared" si="8"/>
        <v>32.875053402522298</v>
      </c>
      <c r="M25" s="70">
        <f t="shared" si="8"/>
        <v>34.197944310818649</v>
      </c>
      <c r="N25" s="70">
        <f t="shared" si="8"/>
        <v>35.088630852784682</v>
      </c>
      <c r="O25" s="70">
        <f t="shared" si="8"/>
        <v>35.581959078434814</v>
      </c>
      <c r="P25" s="70">
        <f t="shared" si="8"/>
        <v>36.170109755475728</v>
      </c>
      <c r="Q25" s="70">
        <f t="shared" si="8"/>
        <v>36.723914978209827</v>
      </c>
    </row>
    <row r="26" spans="1:17" ht="12" customHeight="1" x14ac:dyDescent="0.25">
      <c r="A26" s="69" t="s">
        <v>79</v>
      </c>
      <c r="B26" s="68">
        <v>450</v>
      </c>
      <c r="C26" s="68">
        <v>450.00000000000006</v>
      </c>
      <c r="D26" s="68">
        <v>450</v>
      </c>
      <c r="E26" s="68">
        <v>450</v>
      </c>
      <c r="F26" s="68">
        <v>449.99999999999994</v>
      </c>
      <c r="G26" s="68">
        <v>450</v>
      </c>
      <c r="H26" s="68">
        <v>449.99999999999994</v>
      </c>
      <c r="I26" s="68">
        <v>449.99999999999994</v>
      </c>
      <c r="J26" s="68">
        <v>450.00000000000006</v>
      </c>
      <c r="K26" s="68">
        <v>450</v>
      </c>
      <c r="L26" s="68">
        <v>450.00000000000006</v>
      </c>
      <c r="M26" s="68">
        <v>449.99999999999994</v>
      </c>
      <c r="N26" s="68">
        <v>450</v>
      </c>
      <c r="O26" s="68">
        <v>450.00000000000006</v>
      </c>
      <c r="P26" s="68">
        <v>450</v>
      </c>
      <c r="Q26" s="68">
        <v>450.00000000000006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450.00000000000006</v>
      </c>
      <c r="E27" s="65">
        <v>450</v>
      </c>
      <c r="F27" s="65">
        <v>450.00000000000006</v>
      </c>
      <c r="G27" s="65">
        <v>450.00000000000006</v>
      </c>
      <c r="H27" s="65">
        <v>450</v>
      </c>
      <c r="I27" s="65">
        <v>450.00000000000006</v>
      </c>
      <c r="J27" s="65">
        <v>449.99999999999994</v>
      </c>
      <c r="K27" s="65">
        <v>450</v>
      </c>
      <c r="L27" s="65">
        <v>450.00000000000006</v>
      </c>
      <c r="M27" s="65">
        <v>450.00000000000006</v>
      </c>
      <c r="N27" s="65">
        <v>450.00000000000006</v>
      </c>
      <c r="O27" s="65">
        <v>450.00000000000006</v>
      </c>
      <c r="P27" s="65">
        <v>450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651.07301356163771</v>
      </c>
      <c r="C39" s="55">
        <f t="shared" ref="C39:Q39" si="10">SUM(C40:C41,C44:C45,C51:C52)</f>
        <v>770.41184000000021</v>
      </c>
      <c r="D39" s="55">
        <f t="shared" si="10"/>
        <v>744.6257599999999</v>
      </c>
      <c r="E39" s="55">
        <f t="shared" si="10"/>
        <v>763.26796000000002</v>
      </c>
      <c r="F39" s="55">
        <f t="shared" si="10"/>
        <v>706.82321000000002</v>
      </c>
      <c r="G39" s="55">
        <f t="shared" si="10"/>
        <v>828.45235501567925</v>
      </c>
      <c r="H39" s="55">
        <f t="shared" si="10"/>
        <v>945.23331999999982</v>
      </c>
      <c r="I39" s="55">
        <f t="shared" si="10"/>
        <v>898.45659999999998</v>
      </c>
      <c r="J39" s="55">
        <f t="shared" si="10"/>
        <v>959.18771219722703</v>
      </c>
      <c r="K39" s="55">
        <f t="shared" si="10"/>
        <v>944.07466767588676</v>
      </c>
      <c r="L39" s="55">
        <f t="shared" si="10"/>
        <v>994.92048257435545</v>
      </c>
      <c r="M39" s="55">
        <f t="shared" si="10"/>
        <v>1053.8840676863551</v>
      </c>
      <c r="N39" s="55">
        <f t="shared" si="10"/>
        <v>1025.4667833899059</v>
      </c>
      <c r="O39" s="55">
        <f t="shared" si="10"/>
        <v>964.23965923498986</v>
      </c>
      <c r="P39" s="55">
        <f t="shared" si="10"/>
        <v>928.31004072122983</v>
      </c>
      <c r="Q39" s="55">
        <f t="shared" si="10"/>
        <v>1008.4505479387769</v>
      </c>
    </row>
    <row r="40" spans="1:17" ht="12" customHeight="1" x14ac:dyDescent="0.25">
      <c r="A40" s="54" t="s">
        <v>38</v>
      </c>
      <c r="B40" s="53">
        <v>0.42991646504343206</v>
      </c>
      <c r="C40" s="53">
        <v>0.99994999999999989</v>
      </c>
      <c r="D40" s="53">
        <v>2.7069299999999998</v>
      </c>
      <c r="E40" s="53">
        <v>7.0008599999999985</v>
      </c>
      <c r="F40" s="53">
        <v>4.7009500000000006</v>
      </c>
      <c r="G40" s="53">
        <v>6.2570956175029648</v>
      </c>
      <c r="H40" s="53">
        <v>6.2998699999999994</v>
      </c>
      <c r="I40" s="53">
        <v>2.9975199999999989</v>
      </c>
      <c r="J40" s="53">
        <v>5.6992999999999991</v>
      </c>
      <c r="K40" s="53">
        <v>4.7008399999999986</v>
      </c>
      <c r="L40" s="53">
        <v>4.3157316298192834</v>
      </c>
      <c r="M40" s="53">
        <v>4.8971727412115502</v>
      </c>
      <c r="N40" s="53">
        <v>3.6539291414009885</v>
      </c>
      <c r="O40" s="53">
        <v>4.8298830794767191</v>
      </c>
      <c r="P40" s="53">
        <v>2.1255626605953832</v>
      </c>
      <c r="Q40" s="53">
        <v>5.598142947978773</v>
      </c>
    </row>
    <row r="41" spans="1:17" ht="12" customHeight="1" x14ac:dyDescent="0.25">
      <c r="A41" s="51" t="s">
        <v>37</v>
      </c>
      <c r="B41" s="50">
        <f>SUM(B42:B43)</f>
        <v>94.052277326897354</v>
      </c>
      <c r="C41" s="50">
        <f t="shared" ref="C41:Q41" si="11">SUM(C42:C43)</f>
        <v>172.59113000000002</v>
      </c>
      <c r="D41" s="50">
        <f t="shared" si="11"/>
        <v>107.62520000000002</v>
      </c>
      <c r="E41" s="50">
        <f t="shared" si="11"/>
        <v>63.68997000000001</v>
      </c>
      <c r="F41" s="50">
        <f t="shared" si="11"/>
        <v>37.48646999999999</v>
      </c>
      <c r="G41" s="50">
        <f t="shared" si="11"/>
        <v>33.940077727437647</v>
      </c>
      <c r="H41" s="50">
        <f t="shared" si="11"/>
        <v>64.973969999999994</v>
      </c>
      <c r="I41" s="50">
        <f t="shared" si="11"/>
        <v>47.654910000000001</v>
      </c>
      <c r="J41" s="50">
        <f t="shared" si="11"/>
        <v>60.701859999999996</v>
      </c>
      <c r="K41" s="50">
        <f t="shared" si="11"/>
        <v>65.095019999999991</v>
      </c>
      <c r="L41" s="50">
        <f t="shared" si="11"/>
        <v>45.514491769050075</v>
      </c>
      <c r="M41" s="50">
        <f t="shared" si="11"/>
        <v>35.445949246372699</v>
      </c>
      <c r="N41" s="50">
        <f t="shared" si="11"/>
        <v>35.733261596390577</v>
      </c>
      <c r="O41" s="50">
        <f t="shared" si="11"/>
        <v>23.789216565844548</v>
      </c>
      <c r="P41" s="50">
        <f t="shared" si="11"/>
        <v>16.550295600273628</v>
      </c>
      <c r="Q41" s="50">
        <f t="shared" si="11"/>
        <v>37.737138401447815</v>
      </c>
    </row>
    <row r="42" spans="1:17" ht="12" customHeight="1" x14ac:dyDescent="0.25">
      <c r="A42" s="52" t="s">
        <v>66</v>
      </c>
      <c r="B42" s="50">
        <v>1.098693978635557</v>
      </c>
      <c r="C42" s="50">
        <v>4.4004399999999997</v>
      </c>
      <c r="D42" s="50">
        <v>1.1000999999999999</v>
      </c>
      <c r="E42" s="50">
        <v>1.10324</v>
      </c>
      <c r="F42" s="50">
        <v>2.5140799999999994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5.4933909066380977</v>
      </c>
      <c r="M42" s="50">
        <v>6.5922685153038616</v>
      </c>
      <c r="N42" s="50">
        <v>12.08551687104368</v>
      </c>
      <c r="O42" s="50">
        <v>8.7895875977400095</v>
      </c>
      <c r="P42" s="50">
        <v>5.4932144797387643</v>
      </c>
      <c r="Q42" s="50">
        <v>5.4934997217143948</v>
      </c>
    </row>
    <row r="43" spans="1:17" ht="12" customHeight="1" x14ac:dyDescent="0.25">
      <c r="A43" s="52" t="s">
        <v>65</v>
      </c>
      <c r="B43" s="50">
        <v>92.953583348261802</v>
      </c>
      <c r="C43" s="50">
        <v>168.19069000000002</v>
      </c>
      <c r="D43" s="50">
        <v>106.52510000000002</v>
      </c>
      <c r="E43" s="50">
        <v>62.58673000000001</v>
      </c>
      <c r="F43" s="50">
        <v>34.97238999999999</v>
      </c>
      <c r="G43" s="50">
        <v>33.940077727437647</v>
      </c>
      <c r="H43" s="50">
        <v>64.973969999999994</v>
      </c>
      <c r="I43" s="50">
        <v>47.654910000000001</v>
      </c>
      <c r="J43" s="50">
        <v>60.701859999999996</v>
      </c>
      <c r="K43" s="50">
        <v>65.095019999999991</v>
      </c>
      <c r="L43" s="50">
        <v>40.021100862411977</v>
      </c>
      <c r="M43" s="50">
        <v>28.853680731068838</v>
      </c>
      <c r="N43" s="50">
        <v>23.6477447253469</v>
      </c>
      <c r="O43" s="50">
        <v>14.99962896810454</v>
      </c>
      <c r="P43" s="50">
        <v>11.057081120534866</v>
      </c>
      <c r="Q43" s="50">
        <v>32.243638679733422</v>
      </c>
    </row>
    <row r="44" spans="1:17" ht="12" customHeight="1" x14ac:dyDescent="0.25">
      <c r="A44" s="51" t="s">
        <v>41</v>
      </c>
      <c r="B44" s="50">
        <v>12.252281752057957</v>
      </c>
      <c r="C44" s="50">
        <v>17.50074</v>
      </c>
      <c r="D44" s="50">
        <v>19.905819999999991</v>
      </c>
      <c r="E44" s="50">
        <v>28.003359999999997</v>
      </c>
      <c r="F44" s="50">
        <v>31.298999999999996</v>
      </c>
      <c r="G44" s="50">
        <v>43.554135495045934</v>
      </c>
      <c r="H44" s="50">
        <v>64.492599999999982</v>
      </c>
      <c r="I44" s="50">
        <v>70.191829999999982</v>
      </c>
      <c r="J44" s="50">
        <v>81.239999999999995</v>
      </c>
      <c r="K44" s="50">
        <v>66.010769999999965</v>
      </c>
      <c r="L44" s="50">
        <v>80.132429205701783</v>
      </c>
      <c r="M44" s="50">
        <v>82.559193277812454</v>
      </c>
      <c r="N44" s="50">
        <v>81.673327933744631</v>
      </c>
      <c r="O44" s="50">
        <v>77.983904036962215</v>
      </c>
      <c r="P44" s="50">
        <v>83.164080767705229</v>
      </c>
      <c r="Q44" s="50">
        <v>89.06462012411636</v>
      </c>
    </row>
    <row r="45" spans="1:17" ht="12" customHeight="1" x14ac:dyDescent="0.25">
      <c r="A45" s="51" t="s">
        <v>64</v>
      </c>
      <c r="B45" s="50">
        <f>SUM(B46:B50)</f>
        <v>9.6972247458331822</v>
      </c>
      <c r="C45" s="50">
        <f t="shared" ref="C45:Q45" si="12">SUM(C46:C50)</f>
        <v>8.7998100000000008</v>
      </c>
      <c r="D45" s="50">
        <f t="shared" si="12"/>
        <v>7.9276400000000002</v>
      </c>
      <c r="E45" s="50">
        <f t="shared" si="12"/>
        <v>12.899479999999999</v>
      </c>
      <c r="F45" s="50">
        <f t="shared" si="12"/>
        <v>8.999869999999996</v>
      </c>
      <c r="G45" s="50">
        <f t="shared" si="12"/>
        <v>46.21685704731339</v>
      </c>
      <c r="H45" s="50">
        <f t="shared" si="12"/>
        <v>50.900669999999984</v>
      </c>
      <c r="I45" s="50">
        <f t="shared" si="12"/>
        <v>47.602229999999999</v>
      </c>
      <c r="J45" s="50">
        <f t="shared" si="12"/>
        <v>53.202190000000002</v>
      </c>
      <c r="K45" s="50">
        <f t="shared" si="12"/>
        <v>47.198050000000009</v>
      </c>
      <c r="L45" s="50">
        <f t="shared" si="12"/>
        <v>47.530017422093344</v>
      </c>
      <c r="M45" s="50">
        <f t="shared" si="12"/>
        <v>50.444410902083135</v>
      </c>
      <c r="N45" s="50">
        <f t="shared" si="12"/>
        <v>89.542732680583541</v>
      </c>
      <c r="O45" s="50">
        <f t="shared" si="12"/>
        <v>70.937320744816759</v>
      </c>
      <c r="P45" s="50">
        <f t="shared" si="12"/>
        <v>49.77526659888251</v>
      </c>
      <c r="Q45" s="50">
        <f t="shared" si="12"/>
        <v>63.364978150175205</v>
      </c>
    </row>
    <row r="46" spans="1:17" ht="12" customHeight="1" x14ac:dyDescent="0.25">
      <c r="A46" s="52" t="s">
        <v>34</v>
      </c>
      <c r="B46" s="50">
        <v>9.6972247458331822</v>
      </c>
      <c r="C46" s="50">
        <v>8.7998100000000008</v>
      </c>
      <c r="D46" s="50">
        <v>7.9276400000000002</v>
      </c>
      <c r="E46" s="50">
        <v>12.899479999999999</v>
      </c>
      <c r="F46" s="50">
        <v>8.999869999999996</v>
      </c>
      <c r="G46" s="50">
        <v>13.542738388671999</v>
      </c>
      <c r="H46" s="50">
        <v>18.200669999999988</v>
      </c>
      <c r="I46" s="50">
        <v>14.902229999999998</v>
      </c>
      <c r="J46" s="50">
        <v>20.502190000000002</v>
      </c>
      <c r="K46" s="50">
        <v>14.39805</v>
      </c>
      <c r="L46" s="50">
        <v>10.007355418680644</v>
      </c>
      <c r="M46" s="50">
        <v>10.270487927650471</v>
      </c>
      <c r="N46" s="50">
        <v>48.915084557545065</v>
      </c>
      <c r="O46" s="50">
        <v>27.109098713671258</v>
      </c>
      <c r="P46" s="50">
        <v>5.5411332502349522</v>
      </c>
      <c r="Q46" s="50">
        <v>14.020113908953112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9.9999999999999964E-2</v>
      </c>
      <c r="L47" s="50">
        <v>1.0747781780568562</v>
      </c>
      <c r="M47" s="50">
        <v>1.3375370211139763</v>
      </c>
      <c r="N47" s="50">
        <v>2.3884517954592621E-2</v>
      </c>
      <c r="O47" s="50">
        <v>0.28661507595299995</v>
      </c>
      <c r="P47" s="50">
        <v>0.54934556224324005</v>
      </c>
      <c r="Q47" s="50">
        <v>3.773067164695918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3.7737651667144392</v>
      </c>
      <c r="M49" s="50">
        <v>5.8756522187243787</v>
      </c>
      <c r="N49" s="50">
        <v>7.1653380772344928</v>
      </c>
      <c r="O49" s="50">
        <v>10.103181427343099</v>
      </c>
      <c r="P49" s="50">
        <v>10.246362258554907</v>
      </c>
      <c r="Q49" s="50">
        <v>12.133371548676797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32.67411865864139</v>
      </c>
      <c r="H50" s="50">
        <v>32.699999999999996</v>
      </c>
      <c r="I50" s="50">
        <v>32.700000000000003</v>
      </c>
      <c r="J50" s="50">
        <v>32.700000000000003</v>
      </c>
      <c r="K50" s="50">
        <v>32.70000000000001</v>
      </c>
      <c r="L50" s="50">
        <v>32.674118658641405</v>
      </c>
      <c r="M50" s="50">
        <v>32.960733734594314</v>
      </c>
      <c r="N50" s="50">
        <v>33.43842552784939</v>
      </c>
      <c r="O50" s="50">
        <v>33.438425527849397</v>
      </c>
      <c r="P50" s="50">
        <v>33.438425527849411</v>
      </c>
      <c r="Q50" s="50">
        <v>33.438425527849375</v>
      </c>
    </row>
    <row r="51" spans="1:17" ht="12" customHeight="1" x14ac:dyDescent="0.25">
      <c r="A51" s="51" t="s">
        <v>42</v>
      </c>
      <c r="B51" s="50">
        <v>99.384694092266443</v>
      </c>
      <c r="C51" s="50">
        <v>128.20672999999999</v>
      </c>
      <c r="D51" s="50">
        <v>121.41387999999998</v>
      </c>
      <c r="E51" s="50">
        <v>136.70312999999999</v>
      </c>
      <c r="F51" s="50">
        <v>123.79853000000001</v>
      </c>
      <c r="G51" s="50">
        <v>166.07170299908057</v>
      </c>
      <c r="H51" s="50">
        <v>161.99867</v>
      </c>
      <c r="I51" s="50">
        <v>124.1092</v>
      </c>
      <c r="J51" s="50">
        <v>110.82368999999998</v>
      </c>
      <c r="K51" s="50">
        <v>115.50153999999999</v>
      </c>
      <c r="L51" s="50">
        <v>114.71676727959813</v>
      </c>
      <c r="M51" s="50">
        <v>148.39633486689249</v>
      </c>
      <c r="N51" s="50">
        <v>109.5101735734702</v>
      </c>
      <c r="O51" s="50">
        <v>102.72849666522924</v>
      </c>
      <c r="P51" s="50">
        <v>101.88987385106579</v>
      </c>
      <c r="Q51" s="50">
        <v>112.51985467065093</v>
      </c>
    </row>
    <row r="52" spans="1:17" ht="12" customHeight="1" x14ac:dyDescent="0.25">
      <c r="A52" s="49" t="s">
        <v>30</v>
      </c>
      <c r="B52" s="48">
        <v>435.25661917953931</v>
      </c>
      <c r="C52" s="48">
        <v>442.31348000000008</v>
      </c>
      <c r="D52" s="48">
        <v>485.04628999999994</v>
      </c>
      <c r="E52" s="48">
        <v>514.97116000000005</v>
      </c>
      <c r="F52" s="48">
        <v>500.53839000000005</v>
      </c>
      <c r="G52" s="48">
        <v>532.41248612929871</v>
      </c>
      <c r="H52" s="48">
        <v>596.56753999999989</v>
      </c>
      <c r="I52" s="48">
        <v>605.90090999999995</v>
      </c>
      <c r="J52" s="48">
        <v>647.5206721972271</v>
      </c>
      <c r="K52" s="48">
        <v>645.56844767588677</v>
      </c>
      <c r="L52" s="48">
        <v>702.71104526809279</v>
      </c>
      <c r="M52" s="48">
        <v>732.14100665198282</v>
      </c>
      <c r="N52" s="48">
        <v>705.35335846431599</v>
      </c>
      <c r="O52" s="48">
        <v>683.97083814266034</v>
      </c>
      <c r="P52" s="48">
        <v>674.80496124270735</v>
      </c>
      <c r="Q52" s="48">
        <v>700.16581364440788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651.07301356163759</v>
      </c>
      <c r="C54" s="26">
        <f t="shared" ref="C54:Q54" si="14">SUM(C55,C60)</f>
        <v>770.41184000000021</v>
      </c>
      <c r="D54" s="26">
        <f t="shared" si="14"/>
        <v>744.62576000000001</v>
      </c>
      <c r="E54" s="26">
        <f t="shared" si="14"/>
        <v>763.26796000000002</v>
      </c>
      <c r="F54" s="26">
        <f t="shared" si="14"/>
        <v>706.8232099999999</v>
      </c>
      <c r="G54" s="26">
        <f t="shared" si="14"/>
        <v>828.45235501567936</v>
      </c>
      <c r="H54" s="26">
        <f t="shared" si="14"/>
        <v>945.23331999999982</v>
      </c>
      <c r="I54" s="26">
        <f t="shared" si="14"/>
        <v>898.45659999999998</v>
      </c>
      <c r="J54" s="26">
        <f t="shared" si="14"/>
        <v>959.18771219722703</v>
      </c>
      <c r="K54" s="26">
        <f t="shared" si="14"/>
        <v>944.07466767588664</v>
      </c>
      <c r="L54" s="26">
        <f t="shared" si="14"/>
        <v>994.92048257435533</v>
      </c>
      <c r="M54" s="26">
        <f t="shared" si="14"/>
        <v>1053.8840676863551</v>
      </c>
      <c r="N54" s="26">
        <f t="shared" si="14"/>
        <v>1025.4667833899059</v>
      </c>
      <c r="O54" s="26">
        <f t="shared" si="14"/>
        <v>964.23965923498986</v>
      </c>
      <c r="P54" s="26">
        <f t="shared" si="14"/>
        <v>928.31004072122983</v>
      </c>
      <c r="Q54" s="26">
        <f t="shared" si="14"/>
        <v>1008.4505479387769</v>
      </c>
    </row>
    <row r="55" spans="1:17" ht="12" customHeight="1" x14ac:dyDescent="0.25">
      <c r="A55" s="25" t="s">
        <v>48</v>
      </c>
      <c r="B55" s="24">
        <f t="shared" ref="B55" si="15">SUM(B56:B59)</f>
        <v>419.69289444417939</v>
      </c>
      <c r="C55" s="24">
        <f t="shared" ref="C55:Q55" si="16">SUM(C56:C59)</f>
        <v>531.39080342134844</v>
      </c>
      <c r="D55" s="24">
        <f t="shared" si="16"/>
        <v>497.57846562434923</v>
      </c>
      <c r="E55" s="24">
        <f t="shared" si="16"/>
        <v>506.77876715956569</v>
      </c>
      <c r="F55" s="24">
        <f t="shared" si="16"/>
        <v>438.84983693736916</v>
      </c>
      <c r="G55" s="24">
        <f t="shared" si="16"/>
        <v>545.64411352741047</v>
      </c>
      <c r="H55" s="24">
        <f t="shared" si="16"/>
        <v>644.27222827535365</v>
      </c>
      <c r="I55" s="24">
        <f t="shared" si="16"/>
        <v>580.39608487745863</v>
      </c>
      <c r="J55" s="24">
        <f t="shared" si="16"/>
        <v>627.91551766732744</v>
      </c>
      <c r="K55" s="24">
        <f t="shared" si="16"/>
        <v>605.63743303390277</v>
      </c>
      <c r="L55" s="24">
        <f t="shared" si="16"/>
        <v>650.36539976560175</v>
      </c>
      <c r="M55" s="24">
        <f t="shared" si="16"/>
        <v>702.05349078861673</v>
      </c>
      <c r="N55" s="24">
        <f t="shared" si="16"/>
        <v>668.95660202431611</v>
      </c>
      <c r="O55" s="24">
        <f t="shared" si="16"/>
        <v>603.04597912701411</v>
      </c>
      <c r="P55" s="24">
        <f t="shared" si="16"/>
        <v>561.83255566777109</v>
      </c>
      <c r="Q55" s="24">
        <f t="shared" si="16"/>
        <v>635.38891456079443</v>
      </c>
    </row>
    <row r="56" spans="1:17" ht="12" customHeight="1" x14ac:dyDescent="0.25">
      <c r="A56" s="23" t="s">
        <v>44</v>
      </c>
      <c r="B56" s="22">
        <v>237.46363740358845</v>
      </c>
      <c r="C56" s="22">
        <v>341.72442214483561</v>
      </c>
      <c r="D56" s="22">
        <v>305.28530862686489</v>
      </c>
      <c r="E56" s="22">
        <v>306.52953833579903</v>
      </c>
      <c r="F56" s="22">
        <v>225.59407109903378</v>
      </c>
      <c r="G56" s="22">
        <v>319.0405174664487</v>
      </c>
      <c r="H56" s="22">
        <v>403.91743865717427</v>
      </c>
      <c r="I56" s="22">
        <v>323.43829763327625</v>
      </c>
      <c r="J56" s="22">
        <v>355.75926593822919</v>
      </c>
      <c r="K56" s="22">
        <v>330.5180021267376</v>
      </c>
      <c r="L56" s="22">
        <v>370.82880544149754</v>
      </c>
      <c r="M56" s="22">
        <v>412.68353653624632</v>
      </c>
      <c r="N56" s="22">
        <v>375.60855580429768</v>
      </c>
      <c r="O56" s="22">
        <v>310.93409345786017</v>
      </c>
      <c r="P56" s="22">
        <v>265.65919302065049</v>
      </c>
      <c r="Q56" s="22">
        <v>335.36141158947316</v>
      </c>
    </row>
    <row r="57" spans="1:17" ht="12" customHeight="1" x14ac:dyDescent="0.25">
      <c r="A57" s="23" t="s">
        <v>43</v>
      </c>
      <c r="B57" s="30">
        <v>8.5378985989909442</v>
      </c>
      <c r="C57" s="30">
        <v>9.628269146784957</v>
      </c>
      <c r="D57" s="30">
        <v>10.627371097132421</v>
      </c>
      <c r="E57" s="30">
        <v>12.244305833593112</v>
      </c>
      <c r="F57" s="30">
        <v>14.538281651704642</v>
      </c>
      <c r="G57" s="30">
        <v>16.196070655521027</v>
      </c>
      <c r="H57" s="30">
        <v>18.167490554716771</v>
      </c>
      <c r="I57" s="30">
        <v>21.157533692188402</v>
      </c>
      <c r="J57" s="30">
        <v>22.952057943928068</v>
      </c>
      <c r="K57" s="30">
        <v>24.074295238635152</v>
      </c>
      <c r="L57" s="30">
        <v>24.834522414371584</v>
      </c>
      <c r="M57" s="30">
        <v>24.996659720702205</v>
      </c>
      <c r="N57" s="30">
        <v>25.161108627558779</v>
      </c>
      <c r="O57" s="30">
        <v>25.405416470297379</v>
      </c>
      <c r="P57" s="30">
        <v>25.626699538641592</v>
      </c>
      <c r="Q57" s="30">
        <v>25.930196990370785</v>
      </c>
    </row>
    <row r="58" spans="1:17" ht="12" customHeight="1" x14ac:dyDescent="0.25">
      <c r="A58" s="23" t="s">
        <v>47</v>
      </c>
      <c r="B58" s="22">
        <v>86.396107771309019</v>
      </c>
      <c r="C58" s="22">
        <v>89.786241534746907</v>
      </c>
      <c r="D58" s="22">
        <v>88.411603878123955</v>
      </c>
      <c r="E58" s="22">
        <v>90.295470750206903</v>
      </c>
      <c r="F58" s="22">
        <v>91.979177300605059</v>
      </c>
      <c r="G58" s="22">
        <v>99.729884542522584</v>
      </c>
      <c r="H58" s="22">
        <v>106.90270183611163</v>
      </c>
      <c r="I58" s="22">
        <v>114.10665212355828</v>
      </c>
      <c r="J58" s="22">
        <v>118.90530584483717</v>
      </c>
      <c r="K58" s="22">
        <v>117.2112124595146</v>
      </c>
      <c r="L58" s="22">
        <v>119.25165337876746</v>
      </c>
      <c r="M58" s="22">
        <v>123.76580588208373</v>
      </c>
      <c r="N58" s="22">
        <v>125.60945697397239</v>
      </c>
      <c r="O58" s="22">
        <v>127.91316727327577</v>
      </c>
      <c r="P58" s="22">
        <v>130.80839057250751</v>
      </c>
      <c r="Q58" s="22">
        <v>135.13562096345558</v>
      </c>
    </row>
    <row r="59" spans="1:17" ht="12" customHeight="1" x14ac:dyDescent="0.25">
      <c r="A59" s="21" t="s">
        <v>46</v>
      </c>
      <c r="B59" s="20">
        <v>87.295250670290969</v>
      </c>
      <c r="C59" s="20">
        <v>90.251870594980915</v>
      </c>
      <c r="D59" s="20">
        <v>93.254182022227965</v>
      </c>
      <c r="E59" s="20">
        <v>97.709452239966666</v>
      </c>
      <c r="F59" s="20">
        <v>106.73830688602565</v>
      </c>
      <c r="G59" s="20">
        <v>110.67764086291812</v>
      </c>
      <c r="H59" s="20">
        <v>115.28459722735103</v>
      </c>
      <c r="I59" s="20">
        <v>121.6936014284357</v>
      </c>
      <c r="J59" s="20">
        <v>130.298887940333</v>
      </c>
      <c r="K59" s="20">
        <v>133.83392320901544</v>
      </c>
      <c r="L59" s="20">
        <v>135.45041853096518</v>
      </c>
      <c r="M59" s="20">
        <v>140.60748864958438</v>
      </c>
      <c r="N59" s="20">
        <v>142.57748061848727</v>
      </c>
      <c r="O59" s="20">
        <v>138.79330192558081</v>
      </c>
      <c r="P59" s="20">
        <v>139.7382725359715</v>
      </c>
      <c r="Q59" s="20">
        <v>138.96168501749489</v>
      </c>
    </row>
    <row r="60" spans="1:17" ht="12" customHeight="1" x14ac:dyDescent="0.25">
      <c r="A60" s="19" t="s">
        <v>45</v>
      </c>
      <c r="B60" s="18">
        <v>231.38011911745824</v>
      </c>
      <c r="C60" s="18">
        <v>239.02103657865175</v>
      </c>
      <c r="D60" s="18">
        <v>247.04729437565081</v>
      </c>
      <c r="E60" s="18">
        <v>256.48919284043433</v>
      </c>
      <c r="F60" s="18">
        <v>267.97337306263074</v>
      </c>
      <c r="G60" s="18">
        <v>282.80824148826883</v>
      </c>
      <c r="H60" s="18">
        <v>300.96109172464622</v>
      </c>
      <c r="I60" s="18">
        <v>318.0605151225414</v>
      </c>
      <c r="J60" s="18">
        <v>331.27219452989959</v>
      </c>
      <c r="K60" s="18">
        <v>338.43723464198388</v>
      </c>
      <c r="L60" s="18">
        <v>344.55508280875358</v>
      </c>
      <c r="M60" s="18">
        <v>351.83057689773841</v>
      </c>
      <c r="N60" s="18">
        <v>356.51018136558986</v>
      </c>
      <c r="O60" s="18">
        <v>361.19368010797569</v>
      </c>
      <c r="P60" s="18">
        <v>366.47748505345868</v>
      </c>
      <c r="Q60" s="18">
        <v>373.06163337798245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0.64461724829952072</v>
      </c>
      <c r="C63" s="41">
        <f t="shared" ref="C63:Q63" si="20">IF(C55=0,0,C55/C$54)</f>
        <v>0.68974900933680916</v>
      </c>
      <c r="D63" s="41">
        <f t="shared" si="20"/>
        <v>0.66822623169033157</v>
      </c>
      <c r="E63" s="41">
        <f t="shared" si="20"/>
        <v>0.6639591777959154</v>
      </c>
      <c r="F63" s="41">
        <f t="shared" si="20"/>
        <v>0.62087638143259216</v>
      </c>
      <c r="G63" s="41">
        <f t="shared" si="20"/>
        <v>0.65863065054246062</v>
      </c>
      <c r="H63" s="41">
        <f t="shared" si="20"/>
        <v>0.68160126673841093</v>
      </c>
      <c r="I63" s="41">
        <f t="shared" si="20"/>
        <v>0.64599234384549975</v>
      </c>
      <c r="J63" s="41">
        <f t="shared" si="20"/>
        <v>0.65463257054132928</v>
      </c>
      <c r="K63" s="41">
        <f t="shared" si="20"/>
        <v>0.64151433543371605</v>
      </c>
      <c r="L63" s="41">
        <f t="shared" si="20"/>
        <v>0.65368580821934852</v>
      </c>
      <c r="M63" s="41">
        <f t="shared" si="20"/>
        <v>0.66615817841318181</v>
      </c>
      <c r="N63" s="41">
        <f t="shared" si="20"/>
        <v>0.6523435111305439</v>
      </c>
      <c r="O63" s="41">
        <f t="shared" si="20"/>
        <v>0.62541088551103552</v>
      </c>
      <c r="P63" s="41">
        <f t="shared" si="20"/>
        <v>0.60522081096016989</v>
      </c>
      <c r="Q63" s="41">
        <f t="shared" si="20"/>
        <v>0.63006452409540359</v>
      </c>
    </row>
    <row r="64" spans="1:17" ht="12" customHeight="1" x14ac:dyDescent="0.25">
      <c r="A64" s="23" t="s">
        <v>44</v>
      </c>
      <c r="B64" s="45">
        <f t="shared" ref="B64" si="21">IF(B56=0,0,B56/B$54)</f>
        <v>0.36472658589328488</v>
      </c>
      <c r="C64" s="45">
        <f t="shared" ref="C64:Q64" si="22">IF(C56=0,0,C56/C$54)</f>
        <v>0.44356070922382956</v>
      </c>
      <c r="D64" s="45">
        <f t="shared" si="22"/>
        <v>0.40998488774665126</v>
      </c>
      <c r="E64" s="45">
        <f t="shared" si="22"/>
        <v>0.40160147471118668</v>
      </c>
      <c r="F64" s="45">
        <f t="shared" si="22"/>
        <v>0.31916619022603093</v>
      </c>
      <c r="G64" s="45">
        <f t="shared" si="22"/>
        <v>0.38510424351489775</v>
      </c>
      <c r="H64" s="45">
        <f t="shared" si="22"/>
        <v>0.42732035584312067</v>
      </c>
      <c r="I64" s="45">
        <f t="shared" si="22"/>
        <v>0.35999323465738498</v>
      </c>
      <c r="J64" s="45">
        <f t="shared" si="22"/>
        <v>0.3708963964136755</v>
      </c>
      <c r="K64" s="45">
        <f t="shared" si="22"/>
        <v>0.3500973105659147</v>
      </c>
      <c r="L64" s="45">
        <f t="shared" si="22"/>
        <v>0.37272205360772004</v>
      </c>
      <c r="M64" s="45">
        <f t="shared" si="22"/>
        <v>0.39158342856651329</v>
      </c>
      <c r="N64" s="45">
        <f t="shared" si="22"/>
        <v>0.36628056792111885</v>
      </c>
      <c r="O64" s="45">
        <f t="shared" si="22"/>
        <v>0.32246557220489108</v>
      </c>
      <c r="P64" s="45">
        <f t="shared" si="22"/>
        <v>0.28617507230047035</v>
      </c>
      <c r="Q64" s="45">
        <f t="shared" si="22"/>
        <v>0.33255117196865558</v>
      </c>
    </row>
    <row r="65" spans="1:17" ht="12" customHeight="1" x14ac:dyDescent="0.25">
      <c r="A65" s="23" t="s">
        <v>43</v>
      </c>
      <c r="B65" s="44">
        <f t="shared" ref="B65" si="23">IF(B57=0,0,B57/B$54)</f>
        <v>1.3113580844466462E-2</v>
      </c>
      <c r="C65" s="44">
        <f t="shared" ref="C65:Q65" si="24">IF(C57=0,0,C57/C$54)</f>
        <v>1.249756123528028E-2</v>
      </c>
      <c r="D65" s="44">
        <f t="shared" si="24"/>
        <v>1.4272097029160555E-2</v>
      </c>
      <c r="E65" s="44">
        <f t="shared" si="24"/>
        <v>1.6041949191202932E-2</v>
      </c>
      <c r="F65" s="44">
        <f t="shared" si="24"/>
        <v>2.0568483668928533E-2</v>
      </c>
      <c r="G65" s="44">
        <f t="shared" si="24"/>
        <v>1.954979131565689E-2</v>
      </c>
      <c r="H65" s="44">
        <f t="shared" si="24"/>
        <v>1.922011229430293E-2</v>
      </c>
      <c r="I65" s="44">
        <f t="shared" si="24"/>
        <v>2.3548754266136396E-2</v>
      </c>
      <c r="J65" s="44">
        <f t="shared" si="24"/>
        <v>2.3928640507030072E-2</v>
      </c>
      <c r="K65" s="44">
        <f t="shared" si="24"/>
        <v>2.5500414387668091E-2</v>
      </c>
      <c r="L65" s="44">
        <f t="shared" si="24"/>
        <v>2.496131384300411E-2</v>
      </c>
      <c r="M65" s="44">
        <f t="shared" si="24"/>
        <v>2.3718604813505371E-2</v>
      </c>
      <c r="N65" s="44">
        <f t="shared" si="24"/>
        <v>2.4536249281895999E-2</v>
      </c>
      <c r="O65" s="44">
        <f t="shared" si="24"/>
        <v>2.6347616204101761E-2</v>
      </c>
      <c r="P65" s="44">
        <f t="shared" si="24"/>
        <v>2.7605754989713887E-2</v>
      </c>
      <c r="Q65" s="44">
        <f t="shared" si="24"/>
        <v>2.5712908821727377E-2</v>
      </c>
    </row>
    <row r="66" spans="1:17" ht="12" customHeight="1" x14ac:dyDescent="0.25">
      <c r="A66" s="23" t="s">
        <v>47</v>
      </c>
      <c r="B66" s="44">
        <f t="shared" ref="B66" si="25">IF(B58=0,0,B58/B$54)</f>
        <v>0.13269803228164337</v>
      </c>
      <c r="C66" s="44">
        <f t="shared" ref="C66:Q66" si="26">IF(C58=0,0,C58/C$54)</f>
        <v>0.11654317453733172</v>
      </c>
      <c r="D66" s="44">
        <f t="shared" si="26"/>
        <v>0.11873293757406936</v>
      </c>
      <c r="E66" s="44">
        <f t="shared" si="26"/>
        <v>0.1183011412534687</v>
      </c>
      <c r="F66" s="44">
        <f t="shared" si="26"/>
        <v>0.13013038621157486</v>
      </c>
      <c r="G66" s="44">
        <f t="shared" si="26"/>
        <v>0.12038095364052057</v>
      </c>
      <c r="H66" s="44">
        <f t="shared" si="26"/>
        <v>0.11309662870973661</v>
      </c>
      <c r="I66" s="44">
        <f t="shared" si="26"/>
        <v>0.12700296499970981</v>
      </c>
      <c r="J66" s="44">
        <f t="shared" si="26"/>
        <v>0.12396458412968911</v>
      </c>
      <c r="K66" s="44">
        <f t="shared" si="26"/>
        <v>0.12415459970773705</v>
      </c>
      <c r="L66" s="44">
        <f t="shared" si="26"/>
        <v>0.11986048681016595</v>
      </c>
      <c r="M66" s="44">
        <f t="shared" si="26"/>
        <v>0.11743778056517454</v>
      </c>
      <c r="N66" s="44">
        <f t="shared" si="26"/>
        <v>0.12249002991471133</v>
      </c>
      <c r="O66" s="44">
        <f t="shared" si="26"/>
        <v>0.13265702779199079</v>
      </c>
      <c r="P66" s="44">
        <f t="shared" si="26"/>
        <v>0.140910239935441</v>
      </c>
      <c r="Q66" s="44">
        <f t="shared" si="26"/>
        <v>0.13400322032613907</v>
      </c>
    </row>
    <row r="67" spans="1:17" ht="12" customHeight="1" x14ac:dyDescent="0.25">
      <c r="A67" s="23" t="s">
        <v>46</v>
      </c>
      <c r="B67" s="43">
        <f t="shared" ref="B67" si="27">IF(B59=0,0,B59/B$54)</f>
        <v>0.13407904928012604</v>
      </c>
      <c r="C67" s="43">
        <f t="shared" ref="C67:Q67" si="28">IF(C59=0,0,C59/C$54)</f>
        <v>0.11714756434036747</v>
      </c>
      <c r="D67" s="43">
        <f t="shared" si="28"/>
        <v>0.12523630934045038</v>
      </c>
      <c r="E67" s="43">
        <f t="shared" si="28"/>
        <v>0.12801461264005717</v>
      </c>
      <c r="F67" s="43">
        <f t="shared" si="28"/>
        <v>0.15101132132605785</v>
      </c>
      <c r="G67" s="43">
        <f t="shared" si="28"/>
        <v>0.13359566207138543</v>
      </c>
      <c r="H67" s="43">
        <f t="shared" si="28"/>
        <v>0.12196416989125082</v>
      </c>
      <c r="I67" s="43">
        <f t="shared" si="28"/>
        <v>0.1354473899222686</v>
      </c>
      <c r="J67" s="43">
        <f t="shared" si="28"/>
        <v>0.13584294949093459</v>
      </c>
      <c r="K67" s="43">
        <f t="shared" si="28"/>
        <v>0.14176201077239622</v>
      </c>
      <c r="L67" s="43">
        <f t="shared" si="28"/>
        <v>0.13614195395845849</v>
      </c>
      <c r="M67" s="43">
        <f t="shared" si="28"/>
        <v>0.13341836446798849</v>
      </c>
      <c r="N67" s="43">
        <f t="shared" si="28"/>
        <v>0.13903666401281772</v>
      </c>
      <c r="O67" s="43">
        <f t="shared" si="28"/>
        <v>0.14394066931005189</v>
      </c>
      <c r="P67" s="43">
        <f t="shared" si="28"/>
        <v>0.15052974373454472</v>
      </c>
      <c r="Q67" s="43">
        <f t="shared" si="28"/>
        <v>0.1377972229788815</v>
      </c>
    </row>
    <row r="68" spans="1:17" ht="12" customHeight="1" x14ac:dyDescent="0.25">
      <c r="A68" s="42" t="s">
        <v>45</v>
      </c>
      <c r="B68" s="41">
        <f t="shared" ref="B68" si="29">IF(B60=0,0,B60/B$54)</f>
        <v>0.35538275170047928</v>
      </c>
      <c r="C68" s="41">
        <f t="shared" ref="C68:Q68" si="30">IF(C60=0,0,C60/C$54)</f>
        <v>0.31025099066319084</v>
      </c>
      <c r="D68" s="41">
        <f t="shared" si="30"/>
        <v>0.33177376830966848</v>
      </c>
      <c r="E68" s="41">
        <f t="shared" si="30"/>
        <v>0.33604082220408454</v>
      </c>
      <c r="F68" s="41">
        <f t="shared" si="30"/>
        <v>0.37912361856740778</v>
      </c>
      <c r="G68" s="41">
        <f t="shared" si="30"/>
        <v>0.34136934945753927</v>
      </c>
      <c r="H68" s="41">
        <f t="shared" si="30"/>
        <v>0.31839873326158907</v>
      </c>
      <c r="I68" s="41">
        <f t="shared" si="30"/>
        <v>0.35400765615450031</v>
      </c>
      <c r="J68" s="41">
        <f t="shared" si="30"/>
        <v>0.34536742945867077</v>
      </c>
      <c r="K68" s="41">
        <f t="shared" si="30"/>
        <v>0.35848566456628395</v>
      </c>
      <c r="L68" s="41">
        <f t="shared" si="30"/>
        <v>0.34631419178065143</v>
      </c>
      <c r="M68" s="41">
        <f t="shared" si="30"/>
        <v>0.33384182158681819</v>
      </c>
      <c r="N68" s="41">
        <f t="shared" si="30"/>
        <v>0.34765648886945616</v>
      </c>
      <c r="O68" s="41">
        <f t="shared" si="30"/>
        <v>0.37458911448896448</v>
      </c>
      <c r="P68" s="41">
        <f t="shared" si="30"/>
        <v>0.39477918903983</v>
      </c>
      <c r="Q68" s="41">
        <f t="shared" si="30"/>
        <v>0.36993547590459641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324.27232379375835</v>
      </c>
      <c r="C72" s="55">
        <f t="shared" ref="C72:Q72" si="31">SUM(C73:C74,C77:C78,C84:C85)</f>
        <v>580.20324211861202</v>
      </c>
      <c r="D72" s="55">
        <f t="shared" si="31"/>
        <v>393.08540701633211</v>
      </c>
      <c r="E72" s="55">
        <f t="shared" si="31"/>
        <v>293.08065279084008</v>
      </c>
      <c r="F72" s="55">
        <f t="shared" si="31"/>
        <v>209.34489118723201</v>
      </c>
      <c r="G72" s="55">
        <f t="shared" si="31"/>
        <v>234.53680040821632</v>
      </c>
      <c r="H72" s="55">
        <f t="shared" si="31"/>
        <v>384.47434553677203</v>
      </c>
      <c r="I72" s="55">
        <f t="shared" si="31"/>
        <v>326.86333678890003</v>
      </c>
      <c r="J72" s="55">
        <f t="shared" si="31"/>
        <v>404.42361654070805</v>
      </c>
      <c r="K72" s="55">
        <f t="shared" si="31"/>
        <v>377.63119343293192</v>
      </c>
      <c r="L72" s="55">
        <f t="shared" si="31"/>
        <v>345.36944053119498</v>
      </c>
      <c r="M72" s="55">
        <f t="shared" si="31"/>
        <v>321.77968020431831</v>
      </c>
      <c r="N72" s="55">
        <f t="shared" si="31"/>
        <v>313.47676320481082</v>
      </c>
      <c r="O72" s="55">
        <f t="shared" si="31"/>
        <v>273.03485399723854</v>
      </c>
      <c r="P72" s="55">
        <f t="shared" si="31"/>
        <v>252.97201545102553</v>
      </c>
      <c r="Q72" s="55">
        <f t="shared" si="31"/>
        <v>348.92408422683536</v>
      </c>
    </row>
    <row r="73" spans="1:17" ht="12" customHeight="1" x14ac:dyDescent="0.25">
      <c r="A73" s="54" t="s">
        <v>38</v>
      </c>
      <c r="B73" s="53">
        <v>1.7027756460282741</v>
      </c>
      <c r="C73" s="53">
        <v>3.9605147643599996</v>
      </c>
      <c r="D73" s="53">
        <v>10.962615045816001</v>
      </c>
      <c r="E73" s="53">
        <v>28.370508958619997</v>
      </c>
      <c r="F73" s="53">
        <v>18.973403914356005</v>
      </c>
      <c r="G73" s="53">
        <v>25.224748314116368</v>
      </c>
      <c r="H73" s="53">
        <v>25.341386121611997</v>
      </c>
      <c r="I73" s="53">
        <v>12.175491189347994</v>
      </c>
      <c r="J73" s="53">
        <v>23.037648532775997</v>
      </c>
      <c r="K73" s="53">
        <v>19.183234774787998</v>
      </c>
      <c r="L73" s="53">
        <v>17.555710911726852</v>
      </c>
      <c r="M73" s="53">
        <v>19.876953655469357</v>
      </c>
      <c r="N73" s="53">
        <v>14.89728400500565</v>
      </c>
      <c r="O73" s="53">
        <v>19.714573992533779</v>
      </c>
      <c r="P73" s="53">
        <v>8.6886103029952437</v>
      </c>
      <c r="Q73" s="53">
        <v>22.543066473037324</v>
      </c>
    </row>
    <row r="74" spans="1:17" ht="12" customHeight="1" x14ac:dyDescent="0.25">
      <c r="A74" s="51" t="s">
        <v>37</v>
      </c>
      <c r="B74" s="50">
        <f>SUM(B75:B76)</f>
        <v>293.79145248036144</v>
      </c>
      <c r="C74" s="50">
        <f t="shared" ref="C74:Q74" si="32">SUM(C75:C76)</f>
        <v>535.13708024610003</v>
      </c>
      <c r="D74" s="50">
        <f t="shared" si="32"/>
        <v>335.36810546478011</v>
      </c>
      <c r="E74" s="50">
        <f t="shared" si="32"/>
        <v>198.93599748169206</v>
      </c>
      <c r="F74" s="50">
        <f t="shared" si="32"/>
        <v>116.856558827676</v>
      </c>
      <c r="G74" s="50">
        <f t="shared" si="32"/>
        <v>107.01232512484061</v>
      </c>
      <c r="H74" s="50">
        <f t="shared" si="32"/>
        <v>207.65307589668004</v>
      </c>
      <c r="I74" s="50">
        <f t="shared" si="32"/>
        <v>149.82164029306801</v>
      </c>
      <c r="J74" s="50">
        <f t="shared" si="32"/>
        <v>190.56987845593201</v>
      </c>
      <c r="K74" s="50">
        <f t="shared" si="32"/>
        <v>203.40220533814801</v>
      </c>
      <c r="L74" s="50">
        <f t="shared" si="32"/>
        <v>139.5990965897476</v>
      </c>
      <c r="M74" s="50">
        <f t="shared" si="32"/>
        <v>107.98812268572802</v>
      </c>
      <c r="N74" s="50">
        <f t="shared" si="32"/>
        <v>106.745591250331</v>
      </c>
      <c r="O74" s="50">
        <f t="shared" si="32"/>
        <v>70.152091718988871</v>
      </c>
      <c r="P74" s="50">
        <f t="shared" si="32"/>
        <v>48.948044694064237</v>
      </c>
      <c r="Q74" s="50">
        <f t="shared" si="32"/>
        <v>117.18650114229816</v>
      </c>
    </row>
    <row r="75" spans="1:17" ht="12" customHeight="1" x14ac:dyDescent="0.25">
      <c r="A75" s="52" t="s">
        <v>66</v>
      </c>
      <c r="B75" s="50">
        <v>2.9026075402931024</v>
      </c>
      <c r="C75" s="50">
        <v>11.625393943152003</v>
      </c>
      <c r="D75" s="50">
        <v>2.9063220670800005</v>
      </c>
      <c r="E75" s="50">
        <v>2.9146175413920008</v>
      </c>
      <c r="F75" s="50">
        <v>6.6418745408640012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14.512829029232723</v>
      </c>
      <c r="M75" s="50">
        <v>17.415921696340629</v>
      </c>
      <c r="N75" s="50">
        <v>31.928374124517671</v>
      </c>
      <c r="O75" s="50">
        <v>23.220954818511487</v>
      </c>
      <c r="P75" s="50">
        <v>14.512362932159037</v>
      </c>
      <c r="Q75" s="50">
        <v>14.513116504605389</v>
      </c>
    </row>
    <row r="76" spans="1:17" ht="12" customHeight="1" x14ac:dyDescent="0.25">
      <c r="A76" s="52" t="s">
        <v>65</v>
      </c>
      <c r="B76" s="50">
        <v>290.88884494006834</v>
      </c>
      <c r="C76" s="50">
        <v>523.51168630294808</v>
      </c>
      <c r="D76" s="50">
        <v>332.46178339770012</v>
      </c>
      <c r="E76" s="50">
        <v>196.02137994030005</v>
      </c>
      <c r="F76" s="50">
        <v>110.214684286812</v>
      </c>
      <c r="G76" s="50">
        <v>107.01232512484061</v>
      </c>
      <c r="H76" s="50">
        <v>207.65307589668004</v>
      </c>
      <c r="I76" s="50">
        <v>149.82164029306801</v>
      </c>
      <c r="J76" s="50">
        <v>190.56987845593201</v>
      </c>
      <c r="K76" s="50">
        <v>203.40220533814801</v>
      </c>
      <c r="L76" s="50">
        <v>125.08626756051488</v>
      </c>
      <c r="M76" s="50">
        <v>90.572200989387383</v>
      </c>
      <c r="N76" s="50">
        <v>74.817217125813329</v>
      </c>
      <c r="O76" s="50">
        <v>46.931136900477384</v>
      </c>
      <c r="P76" s="50">
        <v>34.435681761905201</v>
      </c>
      <c r="Q76" s="50">
        <v>102.67338463769276</v>
      </c>
    </row>
    <row r="77" spans="1:17" ht="12" customHeight="1" x14ac:dyDescent="0.25">
      <c r="A77" s="51" t="s">
        <v>41</v>
      </c>
      <c r="B77" s="50">
        <v>28.778095667368618</v>
      </c>
      <c r="C77" s="50">
        <v>41.105647108152006</v>
      </c>
      <c r="D77" s="50">
        <v>46.754686505735997</v>
      </c>
      <c r="E77" s="50">
        <v>65.774146350528014</v>
      </c>
      <c r="F77" s="50">
        <v>73.514928445199999</v>
      </c>
      <c r="G77" s="50">
        <v>102.29972696925934</v>
      </c>
      <c r="H77" s="50">
        <v>151.47988351847997</v>
      </c>
      <c r="I77" s="50">
        <v>164.86620530648398</v>
      </c>
      <c r="J77" s="50">
        <v>190.81608955200002</v>
      </c>
      <c r="K77" s="50">
        <v>155.04575331999595</v>
      </c>
      <c r="L77" s="50">
        <v>188.21463302972052</v>
      </c>
      <c r="M77" s="50">
        <v>193.9146038631209</v>
      </c>
      <c r="N77" s="50">
        <v>191.83388794947419</v>
      </c>
      <c r="O77" s="50">
        <v>183.16818828571587</v>
      </c>
      <c r="P77" s="50">
        <v>195.33536045396605</v>
      </c>
      <c r="Q77" s="50">
        <v>209.19451661149989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324.27232379375835</v>
      </c>
      <c r="C87" s="26">
        <f t="shared" si="34"/>
        <v>580.20324211861191</v>
      </c>
      <c r="D87" s="26">
        <f t="shared" si="34"/>
        <v>393.08540701633206</v>
      </c>
      <c r="E87" s="26">
        <f t="shared" si="34"/>
        <v>293.08065279084008</v>
      </c>
      <c r="F87" s="26">
        <f t="shared" si="34"/>
        <v>209.34489118723201</v>
      </c>
      <c r="G87" s="26">
        <f t="shared" si="34"/>
        <v>234.53680040821632</v>
      </c>
      <c r="H87" s="26">
        <f t="shared" si="34"/>
        <v>384.47434553677203</v>
      </c>
      <c r="I87" s="26">
        <f t="shared" si="34"/>
        <v>326.86333678890003</v>
      </c>
      <c r="J87" s="26">
        <f t="shared" si="34"/>
        <v>404.423616540708</v>
      </c>
      <c r="K87" s="26">
        <f t="shared" si="34"/>
        <v>377.63119343293192</v>
      </c>
      <c r="L87" s="26">
        <f t="shared" si="34"/>
        <v>345.36944053119498</v>
      </c>
      <c r="M87" s="26">
        <f t="shared" si="34"/>
        <v>321.7796802043182</v>
      </c>
      <c r="N87" s="26">
        <f t="shared" si="34"/>
        <v>313.47676320481082</v>
      </c>
      <c r="O87" s="26">
        <f t="shared" si="34"/>
        <v>273.03485399723854</v>
      </c>
      <c r="P87" s="26">
        <f t="shared" si="34"/>
        <v>252.97201545102553</v>
      </c>
      <c r="Q87" s="26">
        <f t="shared" si="34"/>
        <v>348.92408422683542</v>
      </c>
    </row>
    <row r="88" spans="1:17" ht="12" customHeight="1" x14ac:dyDescent="0.25">
      <c r="A88" s="25" t="s">
        <v>48</v>
      </c>
      <c r="B88" s="24">
        <f t="shared" ref="B88:Q88" si="35">SUM(B89:B92)</f>
        <v>324.27232379375835</v>
      </c>
      <c r="C88" s="24">
        <f t="shared" si="35"/>
        <v>580.20324211861191</v>
      </c>
      <c r="D88" s="24">
        <f t="shared" si="35"/>
        <v>393.08540701633206</v>
      </c>
      <c r="E88" s="24">
        <f t="shared" si="35"/>
        <v>293.08065279084008</v>
      </c>
      <c r="F88" s="24">
        <f t="shared" si="35"/>
        <v>209.34489118723201</v>
      </c>
      <c r="G88" s="24">
        <f t="shared" si="35"/>
        <v>234.53680040821632</v>
      </c>
      <c r="H88" s="24">
        <f t="shared" si="35"/>
        <v>384.47434553677203</v>
      </c>
      <c r="I88" s="24">
        <f t="shared" si="35"/>
        <v>326.86333678890003</v>
      </c>
      <c r="J88" s="24">
        <f t="shared" si="35"/>
        <v>404.423616540708</v>
      </c>
      <c r="K88" s="24">
        <f t="shared" si="35"/>
        <v>377.63119343293192</v>
      </c>
      <c r="L88" s="24">
        <f t="shared" si="35"/>
        <v>345.36944053119498</v>
      </c>
      <c r="M88" s="24">
        <f t="shared" si="35"/>
        <v>321.7796802043182</v>
      </c>
      <c r="N88" s="24">
        <f t="shared" si="35"/>
        <v>313.47676320481082</v>
      </c>
      <c r="O88" s="24">
        <f t="shared" si="35"/>
        <v>273.03485399723854</v>
      </c>
      <c r="P88" s="24">
        <f t="shared" si="35"/>
        <v>252.97201545102553</v>
      </c>
      <c r="Q88" s="24">
        <f t="shared" si="35"/>
        <v>348.92408422683542</v>
      </c>
    </row>
    <row r="89" spans="1:17" ht="12" customHeight="1" x14ac:dyDescent="0.25">
      <c r="A89" s="23" t="s">
        <v>44</v>
      </c>
      <c r="B89" s="22">
        <v>264.16166314556665</v>
      </c>
      <c r="C89" s="22">
        <v>505.70824409618967</v>
      </c>
      <c r="D89" s="22">
        <v>325.57726881496609</v>
      </c>
      <c r="E89" s="22">
        <v>222.33350088828183</v>
      </c>
      <c r="F89" s="22">
        <v>136.30754223564583</v>
      </c>
      <c r="G89" s="22">
        <v>170.09842554041853</v>
      </c>
      <c r="H89" s="22">
        <v>305.79672665370134</v>
      </c>
      <c r="I89" s="22">
        <v>235.20917609123683</v>
      </c>
      <c r="J89" s="22">
        <v>311.20915398403537</v>
      </c>
      <c r="K89" s="22">
        <v>286.90514723103809</v>
      </c>
      <c r="L89" s="22">
        <v>240.04946162562271</v>
      </c>
      <c r="M89" s="22">
        <v>212.61317914690491</v>
      </c>
      <c r="N89" s="22">
        <v>189.84044858444429</v>
      </c>
      <c r="O89" s="22">
        <v>163.01993941549219</v>
      </c>
      <c r="P89" s="22">
        <v>152.75427445449512</v>
      </c>
      <c r="Q89" s="22">
        <v>249.07661119564924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50.41666607435306</v>
      </c>
      <c r="C91" s="22">
        <v>55.012261373708263</v>
      </c>
      <c r="D91" s="22">
        <v>54.786014663518799</v>
      </c>
      <c r="E91" s="22">
        <v>54.216603395836039</v>
      </c>
      <c r="F91" s="22">
        <v>48.202675120741475</v>
      </c>
      <c r="G91" s="22">
        <v>43.540071814796114</v>
      </c>
      <c r="H91" s="22">
        <v>49.102727462299306</v>
      </c>
      <c r="I91" s="22">
        <v>55.136839813363665</v>
      </c>
      <c r="J91" s="22">
        <v>55.457536780379293</v>
      </c>
      <c r="K91" s="22">
        <v>53.214203974707772</v>
      </c>
      <c r="L91" s="22">
        <v>52.8699485247882</v>
      </c>
      <c r="M91" s="22">
        <v>53.348872493533271</v>
      </c>
      <c r="N91" s="22">
        <v>51.731311849703928</v>
      </c>
      <c r="O91" s="22">
        <v>45.990202966989841</v>
      </c>
      <c r="P91" s="22">
        <v>43.690851455908152</v>
      </c>
      <c r="Q91" s="22">
        <v>43.346430661685595</v>
      </c>
    </row>
    <row r="92" spans="1:17" ht="12" customHeight="1" x14ac:dyDescent="0.25">
      <c r="A92" s="21" t="s">
        <v>46</v>
      </c>
      <c r="B92" s="20">
        <v>9.6939945738386282</v>
      </c>
      <c r="C92" s="20">
        <v>19.482736648713992</v>
      </c>
      <c r="D92" s="20">
        <v>12.722123537847164</v>
      </c>
      <c r="E92" s="20">
        <v>16.530548506722205</v>
      </c>
      <c r="F92" s="20">
        <v>24.834673830844693</v>
      </c>
      <c r="G92" s="20">
        <v>20.898303053001669</v>
      </c>
      <c r="H92" s="20">
        <v>29.574891420771376</v>
      </c>
      <c r="I92" s="20">
        <v>36.517320884299494</v>
      </c>
      <c r="J92" s="20">
        <v>37.756925776293308</v>
      </c>
      <c r="K92" s="20">
        <v>37.511842227186072</v>
      </c>
      <c r="L92" s="20">
        <v>52.450030380784078</v>
      </c>
      <c r="M92" s="20">
        <v>55.817628563880035</v>
      </c>
      <c r="N92" s="20">
        <v>71.905002770662577</v>
      </c>
      <c r="O92" s="20">
        <v>64.024711614756527</v>
      </c>
      <c r="P92" s="20">
        <v>56.526889540622257</v>
      </c>
      <c r="Q92" s="20">
        <v>56.501042369500581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0.81462907489316638</v>
      </c>
      <c r="C97" s="45">
        <f t="shared" si="38"/>
        <v>0.87160533996603706</v>
      </c>
      <c r="D97" s="45">
        <f t="shared" si="38"/>
        <v>0.8282608893731811</v>
      </c>
      <c r="E97" s="45">
        <f t="shared" si="38"/>
        <v>0.75860859040379014</v>
      </c>
      <c r="F97" s="45">
        <f t="shared" si="38"/>
        <v>0.65111472968182593</v>
      </c>
      <c r="G97" s="45">
        <f t="shared" si="38"/>
        <v>0.72525260532401981</v>
      </c>
      <c r="H97" s="45">
        <f t="shared" si="38"/>
        <v>0.79536315024289239</v>
      </c>
      <c r="I97" s="45">
        <f t="shared" si="38"/>
        <v>0.71959485698802395</v>
      </c>
      <c r="J97" s="45">
        <f t="shared" si="38"/>
        <v>0.76951281096293256</v>
      </c>
      <c r="K97" s="45">
        <f t="shared" si="38"/>
        <v>0.75974959754481464</v>
      </c>
      <c r="L97" s="45">
        <f t="shared" si="38"/>
        <v>0.69505125078934304</v>
      </c>
      <c r="M97" s="45">
        <f t="shared" si="38"/>
        <v>0.66074147072277345</v>
      </c>
      <c r="N97" s="45">
        <f t="shared" si="38"/>
        <v>0.60559655728106254</v>
      </c>
      <c r="O97" s="45">
        <f t="shared" si="38"/>
        <v>0.59706640756253404</v>
      </c>
      <c r="P97" s="45">
        <f t="shared" si="38"/>
        <v>0.60383862690166923</v>
      </c>
      <c r="Q97" s="45">
        <f t="shared" si="38"/>
        <v>0.71384184255313432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0.15547631535282905</v>
      </c>
      <c r="C99" s="44">
        <f t="shared" si="40"/>
        <v>9.4815501500527657E-2</v>
      </c>
      <c r="D99" s="44">
        <f t="shared" si="40"/>
        <v>0.13937432854443901</v>
      </c>
      <c r="E99" s="44">
        <f t="shared" si="40"/>
        <v>0.18498868103220809</v>
      </c>
      <c r="F99" s="44">
        <f t="shared" si="40"/>
        <v>0.23025484332278451</v>
      </c>
      <c r="G99" s="44">
        <f t="shared" si="40"/>
        <v>0.18564281485469949</v>
      </c>
      <c r="H99" s="44">
        <f t="shared" si="40"/>
        <v>0.12771392430292336</v>
      </c>
      <c r="I99" s="44">
        <f t="shared" si="40"/>
        <v>0.16868468747528267</v>
      </c>
      <c r="J99" s="44">
        <f t="shared" si="40"/>
        <v>0.13712734497243959</v>
      </c>
      <c r="K99" s="44">
        <f t="shared" si="40"/>
        <v>0.14091580595065095</v>
      </c>
      <c r="L99" s="44">
        <f t="shared" si="40"/>
        <v>0.15308230063282857</v>
      </c>
      <c r="M99" s="44">
        <f t="shared" si="40"/>
        <v>0.16579316773408037</v>
      </c>
      <c r="N99" s="44">
        <f t="shared" si="40"/>
        <v>0.16502439071027777</v>
      </c>
      <c r="O99" s="44">
        <f t="shared" si="40"/>
        <v>0.1684407770425346</v>
      </c>
      <c r="P99" s="44">
        <f t="shared" si="40"/>
        <v>0.17271021610043086</v>
      </c>
      <c r="Q99" s="44">
        <f t="shared" si="40"/>
        <v>0.12422882976890209</v>
      </c>
    </row>
    <row r="100" spans="1:17" ht="12" customHeight="1" x14ac:dyDescent="0.25">
      <c r="A100" s="23" t="s">
        <v>46</v>
      </c>
      <c r="B100" s="43">
        <f t="shared" ref="B100:Q100" si="41">IF(B92=0,0,B92/B$87)</f>
        <v>2.9894609754004608E-2</v>
      </c>
      <c r="C100" s="43">
        <f t="shared" si="41"/>
        <v>3.3579158533435259E-2</v>
      </c>
      <c r="D100" s="43">
        <f t="shared" si="41"/>
        <v>3.2364782082379827E-2</v>
      </c>
      <c r="E100" s="43">
        <f t="shared" si="41"/>
        <v>5.6402728564001782E-2</v>
      </c>
      <c r="F100" s="43">
        <f t="shared" si="41"/>
        <v>0.11863042699538953</v>
      </c>
      <c r="G100" s="43">
        <f t="shared" si="41"/>
        <v>8.9104579821280602E-2</v>
      </c>
      <c r="H100" s="43">
        <f t="shared" si="41"/>
        <v>7.6922925454184207E-2</v>
      </c>
      <c r="I100" s="43">
        <f t="shared" si="41"/>
        <v>0.11172045553669324</v>
      </c>
      <c r="J100" s="43">
        <f t="shared" si="41"/>
        <v>9.3359844064627759E-2</v>
      </c>
      <c r="K100" s="43">
        <f t="shared" si="41"/>
        <v>9.9334596504534398E-2</v>
      </c>
      <c r="L100" s="43">
        <f t="shared" si="41"/>
        <v>0.15186644857782838</v>
      </c>
      <c r="M100" s="43">
        <f t="shared" si="41"/>
        <v>0.17346536154314623</v>
      </c>
      <c r="N100" s="43">
        <f t="shared" si="41"/>
        <v>0.22937905200865963</v>
      </c>
      <c r="O100" s="43">
        <f t="shared" si="41"/>
        <v>0.23449281539493147</v>
      </c>
      <c r="P100" s="43">
        <f t="shared" si="41"/>
        <v>0.22345115699789986</v>
      </c>
      <c r="Q100" s="43">
        <f t="shared" si="41"/>
        <v>0.16192932767796353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74673.684815853514</v>
      </c>
      <c r="C105" s="26">
        <f t="shared" ref="C105:Q105" si="43">SUM(C106,C111)</f>
        <v>85330.477955178911</v>
      </c>
      <c r="D105" s="26">
        <f t="shared" si="43"/>
        <v>78974.280296643759</v>
      </c>
      <c r="E105" s="26">
        <f t="shared" si="43"/>
        <v>77224.873170238789</v>
      </c>
      <c r="F105" s="26">
        <f t="shared" si="43"/>
        <v>68235.438155270458</v>
      </c>
      <c r="G105" s="26">
        <f t="shared" si="43"/>
        <v>76580.78464425166</v>
      </c>
      <c r="H105" s="26">
        <f t="shared" si="43"/>
        <v>83664.927324187171</v>
      </c>
      <c r="I105" s="26">
        <f t="shared" si="43"/>
        <v>75895.508750543711</v>
      </c>
      <c r="J105" s="26">
        <f t="shared" si="43"/>
        <v>78304.163021407876</v>
      </c>
      <c r="K105" s="26">
        <f t="shared" si="43"/>
        <v>76201.690801999008</v>
      </c>
      <c r="L105" s="26">
        <f t="shared" si="43"/>
        <v>79048.228973551042</v>
      </c>
      <c r="M105" s="26">
        <f t="shared" si="43"/>
        <v>81378.267676624499</v>
      </c>
      <c r="N105" s="26">
        <f t="shared" si="43"/>
        <v>78069.094486739079</v>
      </c>
      <c r="O105" s="26">
        <f t="shared" si="43"/>
        <v>72295.23411313587</v>
      </c>
      <c r="P105" s="26">
        <f t="shared" si="43"/>
        <v>68413.436948819726</v>
      </c>
      <c r="Q105" s="26">
        <f t="shared" si="43"/>
        <v>72747.021215396875</v>
      </c>
    </row>
    <row r="106" spans="1:17" ht="12" customHeight="1" x14ac:dyDescent="0.25">
      <c r="A106" s="25" t="s">
        <v>48</v>
      </c>
      <c r="B106" s="24">
        <f>SUM(B107:B110)</f>
        <v>48135.945226381191</v>
      </c>
      <c r="C106" s="24">
        <f t="shared" ref="C106:Q106" si="44">SUM(C107:C110)</f>
        <v>58856.612635821082</v>
      </c>
      <c r="D106" s="24">
        <f t="shared" si="44"/>
        <v>52772.685723082257</v>
      </c>
      <c r="E106" s="24">
        <f t="shared" si="44"/>
        <v>51274.163295505597</v>
      </c>
      <c r="F106" s="24">
        <f t="shared" si="44"/>
        <v>42365.771927311755</v>
      </c>
      <c r="G106" s="24">
        <f t="shared" si="44"/>
        <v>50438.452009295564</v>
      </c>
      <c r="H106" s="24">
        <f t="shared" si="44"/>
        <v>57026.120445743065</v>
      </c>
      <c r="I106" s="24">
        <f t="shared" si="44"/>
        <v>49027.917585110365</v>
      </c>
      <c r="J106" s="24">
        <f t="shared" si="44"/>
        <v>51260.455522791526</v>
      </c>
      <c r="K106" s="24">
        <f t="shared" si="44"/>
        <v>48884.477033769916</v>
      </c>
      <c r="L106" s="24">
        <f t="shared" si="44"/>
        <v>51672.705444883846</v>
      </c>
      <c r="M106" s="24">
        <f t="shared" si="44"/>
        <v>54210.79855788048</v>
      </c>
      <c r="N106" s="24">
        <f t="shared" si="44"/>
        <v>50927.867208261552</v>
      </c>
      <c r="O106" s="24">
        <f t="shared" si="44"/>
        <v>45214.226384923924</v>
      </c>
      <c r="P106" s="24">
        <f t="shared" si="44"/>
        <v>41405.235790737133</v>
      </c>
      <c r="Q106" s="24">
        <f t="shared" si="44"/>
        <v>45835.317301437259</v>
      </c>
    </row>
    <row r="107" spans="1:17" ht="12" customHeight="1" x14ac:dyDescent="0.25">
      <c r="A107" s="23" t="s">
        <v>44</v>
      </c>
      <c r="B107" s="22">
        <v>27235.478118957479</v>
      </c>
      <c r="C107" s="22">
        <v>37849.24732020752</v>
      </c>
      <c r="D107" s="22">
        <v>32378.261442292063</v>
      </c>
      <c r="E107" s="22">
        <v>31013.622949552249</v>
      </c>
      <c r="F107" s="22">
        <v>21778.444834421622</v>
      </c>
      <c r="G107" s="22">
        <v>29491.585138201837</v>
      </c>
      <c r="H107" s="22">
        <v>35751.726515760485</v>
      </c>
      <c r="I107" s="22">
        <v>27321.869691076088</v>
      </c>
      <c r="J107" s="22">
        <v>29042.731888829163</v>
      </c>
      <c r="K107" s="22">
        <v>26678.007010355253</v>
      </c>
      <c r="L107" s="22">
        <v>29463.018237075223</v>
      </c>
      <c r="M107" s="22">
        <v>31866.381067616087</v>
      </c>
      <c r="N107" s="22">
        <v>28595.192265690272</v>
      </c>
      <c r="O107" s="22">
        <v>23312.724035978918</v>
      </c>
      <c r="P107" s="22">
        <v>19578.220265152155</v>
      </c>
      <c r="Q107" s="22">
        <v>24192.107162408887</v>
      </c>
    </row>
    <row r="108" spans="1:17" ht="12" customHeight="1" x14ac:dyDescent="0.25">
      <c r="A108" s="23" t="s">
        <v>43</v>
      </c>
      <c r="B108" s="22">
        <v>979.23940278690259</v>
      </c>
      <c r="C108" s="22">
        <v>1066.4228734805829</v>
      </c>
      <c r="D108" s="22">
        <v>1127.1285912018225</v>
      </c>
      <c r="E108" s="22">
        <v>1238.8374916940611</v>
      </c>
      <c r="F108" s="22">
        <v>1403.4994953388634</v>
      </c>
      <c r="G108" s="22">
        <v>1497.1383585843816</v>
      </c>
      <c r="H108" s="22">
        <v>1608.0492982655705</v>
      </c>
      <c r="I108" s="22">
        <v>1787.2446854699581</v>
      </c>
      <c r="J108" s="22">
        <v>1873.7121671431469</v>
      </c>
      <c r="K108" s="22">
        <v>1943.1746924919307</v>
      </c>
      <c r="L108" s="22">
        <v>1973.1476521424581</v>
      </c>
      <c r="M108" s="22">
        <v>1930.1789714295144</v>
      </c>
      <c r="N108" s="22">
        <v>1915.5227635385222</v>
      </c>
      <c r="O108" s="22">
        <v>1904.807081798589</v>
      </c>
      <c r="P108" s="22">
        <v>1888.6045784133564</v>
      </c>
      <c r="Q108" s="22">
        <v>1870.5375235637671</v>
      </c>
    </row>
    <row r="109" spans="1:17" ht="12" customHeight="1" x14ac:dyDescent="0.25">
      <c r="A109" s="23" t="s">
        <v>47</v>
      </c>
      <c r="B109" s="22">
        <v>9909.0510382833909</v>
      </c>
      <c r="C109" s="22">
        <v>9944.6847856843542</v>
      </c>
      <c r="D109" s="22">
        <v>9376.8482924184609</v>
      </c>
      <c r="E109" s="22">
        <v>9135.7906291936251</v>
      </c>
      <c r="F109" s="22">
        <v>8879.5039204613749</v>
      </c>
      <c r="G109" s="22">
        <v>9218.86788601435</v>
      </c>
      <c r="H109" s="22">
        <v>9462.2212216106927</v>
      </c>
      <c r="I109" s="22">
        <v>9638.9546414804718</v>
      </c>
      <c r="J109" s="22">
        <v>9706.9430045722074</v>
      </c>
      <c r="K109" s="22">
        <v>9460.7904185749358</v>
      </c>
      <c r="L109" s="22">
        <v>9474.7592062512922</v>
      </c>
      <c r="M109" s="22">
        <v>9556.8831421814648</v>
      </c>
      <c r="N109" s="22">
        <v>9562.6857190950941</v>
      </c>
      <c r="O109" s="22">
        <v>9590.4708809747444</v>
      </c>
      <c r="P109" s="22">
        <v>9640.1538152663525</v>
      </c>
      <c r="Q109" s="22">
        <v>9748.3351119971394</v>
      </c>
    </row>
    <row r="110" spans="1:17" ht="12" customHeight="1" x14ac:dyDescent="0.25">
      <c r="A110" s="21" t="s">
        <v>46</v>
      </c>
      <c r="B110" s="20">
        <v>10012.176666353422</v>
      </c>
      <c r="C110" s="20">
        <v>9996.2576564486317</v>
      </c>
      <c r="D110" s="20">
        <v>9890.4473971699135</v>
      </c>
      <c r="E110" s="20">
        <v>9885.9122250656637</v>
      </c>
      <c r="F110" s="20">
        <v>10304.323677089895</v>
      </c>
      <c r="G110" s="20">
        <v>10230.860626494989</v>
      </c>
      <c r="H110" s="20">
        <v>10204.123410106315</v>
      </c>
      <c r="I110" s="20">
        <v>10279.84856708384</v>
      </c>
      <c r="J110" s="20">
        <v>10637.068462247018</v>
      </c>
      <c r="K110" s="20">
        <v>10802.504912347791</v>
      </c>
      <c r="L110" s="20">
        <v>10761.78034941487</v>
      </c>
      <c r="M110" s="20">
        <v>10857.355376653413</v>
      </c>
      <c r="N110" s="20">
        <v>10854.466459937661</v>
      </c>
      <c r="O110" s="20">
        <v>10406.224386171674</v>
      </c>
      <c r="P110" s="20">
        <v>10298.257131905266</v>
      </c>
      <c r="Q110" s="20">
        <v>10024.337503467468</v>
      </c>
    </row>
    <row r="111" spans="1:17" ht="12" customHeight="1" x14ac:dyDescent="0.25">
      <c r="A111" s="19" t="s">
        <v>45</v>
      </c>
      <c r="B111" s="18">
        <v>26537.739589472316</v>
      </c>
      <c r="C111" s="18">
        <v>26473.865319357828</v>
      </c>
      <c r="D111" s="18">
        <v>26201.594573561506</v>
      </c>
      <c r="E111" s="18">
        <v>25950.709874733191</v>
      </c>
      <c r="F111" s="18">
        <v>25869.6662279587</v>
      </c>
      <c r="G111" s="18">
        <v>26142.332634956103</v>
      </c>
      <c r="H111" s="18">
        <v>26638.806878444102</v>
      </c>
      <c r="I111" s="18">
        <v>26867.591165433343</v>
      </c>
      <c r="J111" s="18">
        <v>27043.707498616342</v>
      </c>
      <c r="K111" s="18">
        <v>27317.2137682291</v>
      </c>
      <c r="L111" s="18">
        <v>27375.523528667203</v>
      </c>
      <c r="M111" s="18">
        <v>27167.469118744011</v>
      </c>
      <c r="N111" s="18">
        <v>27141.22727847752</v>
      </c>
      <c r="O111" s="18">
        <v>27081.007728211942</v>
      </c>
      <c r="P111" s="18">
        <v>27008.201158082589</v>
      </c>
      <c r="Q111" s="18">
        <v>26911.703913959613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28768.117092565572</v>
      </c>
      <c r="C113" s="31">
        <f t="shared" ref="C113:Q113" si="46">SUM(C114:C117)</f>
        <v>35245.271136495438</v>
      </c>
      <c r="D113" s="31">
        <f t="shared" si="46"/>
        <v>32878.882111743187</v>
      </c>
      <c r="E113" s="31">
        <f t="shared" si="46"/>
        <v>32943.223072518951</v>
      </c>
      <c r="F113" s="31">
        <f t="shared" si="46"/>
        <v>27891.554426493763</v>
      </c>
      <c r="G113" s="31">
        <f t="shared" si="46"/>
        <v>34105.566394548507</v>
      </c>
      <c r="H113" s="31">
        <f t="shared" si="46"/>
        <v>38736.581813376739</v>
      </c>
      <c r="I113" s="31">
        <f t="shared" si="46"/>
        <v>33966.909738399292</v>
      </c>
      <c r="J113" s="31">
        <f t="shared" si="46"/>
        <v>35608.145625385878</v>
      </c>
      <c r="K113" s="31">
        <f t="shared" si="46"/>
        <v>34463.251319984825</v>
      </c>
      <c r="L113" s="31">
        <f t="shared" si="46"/>
        <v>37268.516430980475</v>
      </c>
      <c r="M113" s="31">
        <f t="shared" si="46"/>
        <v>39607.414400407841</v>
      </c>
      <c r="N113" s="31">
        <f t="shared" si="46"/>
        <v>36973.604380677301</v>
      </c>
      <c r="O113" s="31">
        <f t="shared" si="46"/>
        <v>33853.110310615382</v>
      </c>
      <c r="P113" s="31">
        <f t="shared" si="46"/>
        <v>32097.929815685951</v>
      </c>
      <c r="Q113" s="31">
        <f t="shared" si="46"/>
        <v>35900.346590982939</v>
      </c>
    </row>
    <row r="114" spans="1:17" ht="12" customHeight="1" x14ac:dyDescent="0.25">
      <c r="A114" s="23" t="s">
        <v>44</v>
      </c>
      <c r="B114" s="22">
        <v>15934.172889196678</v>
      </c>
      <c r="C114" s="22">
        <v>22172.422857912039</v>
      </c>
      <c r="D114" s="22">
        <v>19874.106768941339</v>
      </c>
      <c r="E114" s="22">
        <v>19731.990027256099</v>
      </c>
      <c r="F114" s="22">
        <v>14112.192637553946</v>
      </c>
      <c r="G114" s="22">
        <v>19743.635482739213</v>
      </c>
      <c r="H114" s="22">
        <v>23917.977874510889</v>
      </c>
      <c r="I114" s="22">
        <v>18504.96574669256</v>
      </c>
      <c r="J114" s="22">
        <v>19633.799023192325</v>
      </c>
      <c r="K114" s="22">
        <v>18202.358288231972</v>
      </c>
      <c r="L114" s="22">
        <v>20703.078754139668</v>
      </c>
      <c r="M114" s="22">
        <v>22693.523940064304</v>
      </c>
      <c r="N114" s="22">
        <v>19950.896554040693</v>
      </c>
      <c r="O114" s="22">
        <v>16707.454617257124</v>
      </c>
      <c r="P114" s="22">
        <v>14533.605929414565</v>
      </c>
      <c r="Q114" s="22">
        <v>18032.70114383506</v>
      </c>
    </row>
    <row r="115" spans="1:17" ht="12" customHeight="1" x14ac:dyDescent="0.25">
      <c r="A115" s="23" t="s">
        <v>43</v>
      </c>
      <c r="B115" s="30">
        <v>1535.7056260089021</v>
      </c>
      <c r="C115" s="30">
        <v>1731.613964768072</v>
      </c>
      <c r="D115" s="30">
        <v>1879.3477512360496</v>
      </c>
      <c r="E115" s="30">
        <v>2121.1931088069823</v>
      </c>
      <c r="F115" s="30">
        <v>2463.267290669738</v>
      </c>
      <c r="G115" s="30">
        <v>2674.4388486273729</v>
      </c>
      <c r="H115" s="30">
        <v>2922.1975872046032</v>
      </c>
      <c r="I115" s="30">
        <v>3310.3168531692349</v>
      </c>
      <c r="J115" s="30">
        <v>3521.7265758183489</v>
      </c>
      <c r="K115" s="30">
        <v>3702.2792014904285</v>
      </c>
      <c r="L115" s="30">
        <v>3809.3294036543325</v>
      </c>
      <c r="M115" s="30">
        <v>3824.6813280647916</v>
      </c>
      <c r="N115" s="30">
        <v>3909.2419064384057</v>
      </c>
      <c r="O115" s="30">
        <v>4091.0452894677383</v>
      </c>
      <c r="P115" s="30">
        <v>4379.970715177672</v>
      </c>
      <c r="Q115" s="30">
        <v>4686.4716142247835</v>
      </c>
    </row>
    <row r="116" spans="1:17" ht="12" customHeight="1" x14ac:dyDescent="0.25">
      <c r="A116" s="23" t="s">
        <v>47</v>
      </c>
      <c r="B116" s="22">
        <v>5598.7789330212463</v>
      </c>
      <c r="C116" s="22">
        <v>5657.0757002395585</v>
      </c>
      <c r="D116" s="22">
        <v>5382.3414540789536</v>
      </c>
      <c r="E116" s="22">
        <v>5302.7986687236016</v>
      </c>
      <c r="F116" s="22">
        <v>5255.3290066520422</v>
      </c>
      <c r="G116" s="22">
        <v>5567.5654914234065</v>
      </c>
      <c r="H116" s="22">
        <v>5765.9285377585929</v>
      </c>
      <c r="I116" s="22">
        <v>5930.9035089848521</v>
      </c>
      <c r="J116" s="22">
        <v>6042.5257296822183</v>
      </c>
      <c r="K116" s="22">
        <v>5962.8211057242006</v>
      </c>
      <c r="L116" s="22">
        <v>6161.3231679028295</v>
      </c>
      <c r="M116" s="22">
        <v>6346.9824998613094</v>
      </c>
      <c r="N116" s="22">
        <v>6432.0577662094065</v>
      </c>
      <c r="O116" s="22">
        <v>6588.2802744620712</v>
      </c>
      <c r="P116" s="22">
        <v>6662.1140311158397</v>
      </c>
      <c r="Q116" s="22">
        <v>6800.6440653764585</v>
      </c>
    </row>
    <row r="117" spans="1:17" ht="12" customHeight="1" x14ac:dyDescent="0.25">
      <c r="A117" s="29" t="s">
        <v>46</v>
      </c>
      <c r="B117" s="18">
        <v>5699.4596443387463</v>
      </c>
      <c r="C117" s="18">
        <v>5684.158613575768</v>
      </c>
      <c r="D117" s="18">
        <v>5743.0861374868446</v>
      </c>
      <c r="E117" s="18">
        <v>5787.2412677322691</v>
      </c>
      <c r="F117" s="18">
        <v>6060.7654916180363</v>
      </c>
      <c r="G117" s="18">
        <v>6119.9265717585122</v>
      </c>
      <c r="H117" s="18">
        <v>6130.477813902653</v>
      </c>
      <c r="I117" s="18">
        <v>6220.7236295526482</v>
      </c>
      <c r="J117" s="18">
        <v>6410.0942966929833</v>
      </c>
      <c r="K117" s="18">
        <v>6595.7927245382225</v>
      </c>
      <c r="L117" s="18">
        <v>6594.7851052836477</v>
      </c>
      <c r="M117" s="18">
        <v>6742.2266324174361</v>
      </c>
      <c r="N117" s="18">
        <v>6681.4081539887948</v>
      </c>
      <c r="O117" s="18">
        <v>6466.3301294284483</v>
      </c>
      <c r="P117" s="18">
        <v>6522.2391399778717</v>
      </c>
      <c r="Q117" s="18">
        <v>6380.5297675466363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3198.4990263002032</v>
      </c>
      <c r="C119" s="26">
        <f t="shared" ref="C119:Q119" si="47">SUM(C120,C125)</f>
        <v>5526.62289906759</v>
      </c>
      <c r="D119" s="26">
        <f t="shared" si="47"/>
        <v>3585.3618491839666</v>
      </c>
      <c r="E119" s="26">
        <f t="shared" si="47"/>
        <v>2550.150273144458</v>
      </c>
      <c r="F119" s="26">
        <f t="shared" si="47"/>
        <v>1738.0409343273043</v>
      </c>
      <c r="G119" s="26">
        <f t="shared" si="47"/>
        <v>1864.4971435286975</v>
      </c>
      <c r="H119" s="26">
        <f t="shared" si="47"/>
        <v>2926.6462625883387</v>
      </c>
      <c r="I119" s="26">
        <f t="shared" si="47"/>
        <v>2374.5626604829577</v>
      </c>
      <c r="J119" s="26">
        <f t="shared" si="47"/>
        <v>2839.3321829593538</v>
      </c>
      <c r="K119" s="26">
        <f t="shared" si="47"/>
        <v>2621.3473706063924</v>
      </c>
      <c r="L119" s="26">
        <f t="shared" si="47"/>
        <v>2359.8594119446766</v>
      </c>
      <c r="M119" s="26">
        <f t="shared" si="47"/>
        <v>2136.8432663761023</v>
      </c>
      <c r="N119" s="26">
        <f t="shared" si="47"/>
        <v>2052.3968987093353</v>
      </c>
      <c r="O119" s="26">
        <f t="shared" si="47"/>
        <v>1760.5210397107833</v>
      </c>
      <c r="P119" s="26">
        <f t="shared" si="47"/>
        <v>1603.3166153485254</v>
      </c>
      <c r="Q119" s="26">
        <f t="shared" si="47"/>
        <v>2164.6615707966316</v>
      </c>
    </row>
    <row r="120" spans="1:17" ht="12" customHeight="1" x14ac:dyDescent="0.25">
      <c r="A120" s="25" t="s">
        <v>48</v>
      </c>
      <c r="B120" s="24">
        <f>SUM(B121:B124)</f>
        <v>3198.4990263002032</v>
      </c>
      <c r="C120" s="24">
        <f t="shared" ref="C120:Q120" si="48">SUM(C121:C124)</f>
        <v>5526.62289906759</v>
      </c>
      <c r="D120" s="24">
        <f t="shared" si="48"/>
        <v>3585.3618491839666</v>
      </c>
      <c r="E120" s="24">
        <f t="shared" si="48"/>
        <v>2550.150273144458</v>
      </c>
      <c r="F120" s="24">
        <f t="shared" si="48"/>
        <v>1738.0409343273043</v>
      </c>
      <c r="G120" s="24">
        <f t="shared" si="48"/>
        <v>1864.4971435286975</v>
      </c>
      <c r="H120" s="24">
        <f t="shared" si="48"/>
        <v>2926.6462625883387</v>
      </c>
      <c r="I120" s="24">
        <f t="shared" si="48"/>
        <v>2374.5626604829577</v>
      </c>
      <c r="J120" s="24">
        <f t="shared" si="48"/>
        <v>2839.3321829593538</v>
      </c>
      <c r="K120" s="24">
        <f t="shared" si="48"/>
        <v>2621.3473706063924</v>
      </c>
      <c r="L120" s="24">
        <f t="shared" si="48"/>
        <v>2359.8594119446766</v>
      </c>
      <c r="M120" s="24">
        <f t="shared" si="48"/>
        <v>2136.8432663761023</v>
      </c>
      <c r="N120" s="24">
        <f t="shared" si="48"/>
        <v>2052.3968987093353</v>
      </c>
      <c r="O120" s="24">
        <f t="shared" si="48"/>
        <v>1760.5210397107833</v>
      </c>
      <c r="P120" s="24">
        <f t="shared" si="48"/>
        <v>1603.3166153485254</v>
      </c>
      <c r="Q120" s="24">
        <f t="shared" si="48"/>
        <v>2164.6615707966316</v>
      </c>
    </row>
    <row r="121" spans="1:17" ht="12" customHeight="1" x14ac:dyDescent="0.25">
      <c r="A121" s="23" t="s">
        <v>44</v>
      </c>
      <c r="B121" s="22">
        <v>2605.5903028416278</v>
      </c>
      <c r="C121" s="22">
        <v>4817.0340308058921</v>
      </c>
      <c r="D121" s="22">
        <v>2969.6149939297857</v>
      </c>
      <c r="E121" s="22">
        <v>1934.5659040279579</v>
      </c>
      <c r="F121" s="22">
        <v>1131.6640531304708</v>
      </c>
      <c r="G121" s="22">
        <v>1352.231410963381</v>
      </c>
      <c r="H121" s="22">
        <v>2327.746591058848</v>
      </c>
      <c r="I121" s="22">
        <v>1708.7230780793359</v>
      </c>
      <c r="J121" s="22">
        <v>2184.9024893665719</v>
      </c>
      <c r="K121" s="22">
        <v>1991.5676098433648</v>
      </c>
      <c r="L121" s="22">
        <v>1640.223235959151</v>
      </c>
      <c r="M121" s="22">
        <v>1411.9009625294009</v>
      </c>
      <c r="N121" s="22">
        <v>1242.9244960327032</v>
      </c>
      <c r="O121" s="22">
        <v>1051.1479726183745</v>
      </c>
      <c r="P121" s="22">
        <v>968.14450350068535</v>
      </c>
      <c r="Q121" s="22">
        <v>1545.2260042014298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497.29084326876705</v>
      </c>
      <c r="C123" s="22">
        <v>524.00952177939359</v>
      </c>
      <c r="D123" s="22">
        <v>499.70740031886368</v>
      </c>
      <c r="E123" s="22">
        <v>471.74893546291844</v>
      </c>
      <c r="F123" s="22">
        <v>400.19234302211947</v>
      </c>
      <c r="G123" s="22">
        <v>346.13049801321409</v>
      </c>
      <c r="H123" s="22">
        <v>373.7734792416407</v>
      </c>
      <c r="I123" s="22">
        <v>400.55236027404351</v>
      </c>
      <c r="J123" s="22">
        <v>389.35008374401724</v>
      </c>
      <c r="K123" s="22">
        <v>369.38927740561951</v>
      </c>
      <c r="L123" s="22">
        <v>361.25270795052501</v>
      </c>
      <c r="M123" s="22">
        <v>354.27401408373328</v>
      </c>
      <c r="N123" s="22">
        <v>338.6955477051718</v>
      </c>
      <c r="O123" s="22">
        <v>296.54353192861521</v>
      </c>
      <c r="P123" s="22">
        <v>276.9091591142552</v>
      </c>
      <c r="Q123" s="22">
        <v>268.91337378577902</v>
      </c>
    </row>
    <row r="124" spans="1:17" ht="12" customHeight="1" x14ac:dyDescent="0.25">
      <c r="A124" s="21" t="s">
        <v>46</v>
      </c>
      <c r="B124" s="20">
        <v>95.617880189808304</v>
      </c>
      <c r="C124" s="20">
        <v>185.57934648230417</v>
      </c>
      <c r="D124" s="20">
        <v>116.03945493531744</v>
      </c>
      <c r="E124" s="20">
        <v>143.83543365358187</v>
      </c>
      <c r="F124" s="20">
        <v>206.18453817471394</v>
      </c>
      <c r="G124" s="20">
        <v>166.1352345521025</v>
      </c>
      <c r="H124" s="20">
        <v>225.12619228784959</v>
      </c>
      <c r="I124" s="20">
        <v>265.28722212957831</v>
      </c>
      <c r="J124" s="20">
        <v>265.07960984876439</v>
      </c>
      <c r="K124" s="20">
        <v>260.39048335740813</v>
      </c>
      <c r="L124" s="20">
        <v>358.38346803500053</v>
      </c>
      <c r="M124" s="20">
        <v>370.66828976296813</v>
      </c>
      <c r="N124" s="20">
        <v>470.77685497146041</v>
      </c>
      <c r="O124" s="20">
        <v>412.82953516379354</v>
      </c>
      <c r="P124" s="20">
        <v>358.26295273358477</v>
      </c>
      <c r="Q124" s="20">
        <v>350.52219280942302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0.59764313253371071</v>
      </c>
      <c r="C127" s="39">
        <f t="shared" si="49"/>
        <v>0.598832816876121</v>
      </c>
      <c r="D127" s="39">
        <f t="shared" si="49"/>
        <v>0.6230284030695501</v>
      </c>
      <c r="E127" s="39">
        <f t="shared" si="49"/>
        <v>0.64249167524507544</v>
      </c>
      <c r="F127" s="39">
        <f t="shared" si="49"/>
        <v>0.65835114427628405</v>
      </c>
      <c r="G127" s="39">
        <f t="shared" si="49"/>
        <v>0.67618186197036767</v>
      </c>
      <c r="H127" s="39">
        <f t="shared" si="49"/>
        <v>0.67927787320254884</v>
      </c>
      <c r="I127" s="39">
        <f t="shared" si="49"/>
        <v>0.69280751480896963</v>
      </c>
      <c r="J127" s="39">
        <f t="shared" si="49"/>
        <v>0.69465136940801697</v>
      </c>
      <c r="K127" s="39">
        <f t="shared" si="49"/>
        <v>0.70499376102923728</v>
      </c>
      <c r="L127" s="39">
        <f t="shared" si="49"/>
        <v>0.72124182603004117</v>
      </c>
      <c r="M127" s="39">
        <f t="shared" si="49"/>
        <v>0.73061853826261736</v>
      </c>
      <c r="N127" s="39">
        <f t="shared" si="49"/>
        <v>0.72599946566541906</v>
      </c>
      <c r="O127" s="39">
        <f t="shared" si="49"/>
        <v>0.74872696089970581</v>
      </c>
      <c r="P127" s="39">
        <f t="shared" si="49"/>
        <v>0.77521427429877499</v>
      </c>
      <c r="Q127" s="39">
        <f t="shared" si="49"/>
        <v>0.78324638520299306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0.5850520714048183</v>
      </c>
      <c r="C128" s="38">
        <f t="shared" si="50"/>
        <v>0.58580881860956568</v>
      </c>
      <c r="D128" s="38">
        <f t="shared" si="50"/>
        <v>0.61381018880099725</v>
      </c>
      <c r="E128" s="38">
        <f t="shared" si="50"/>
        <v>0.63623621333608094</v>
      </c>
      <c r="F128" s="38">
        <f t="shared" si="50"/>
        <v>0.64798899760046746</v>
      </c>
      <c r="G128" s="38">
        <f t="shared" si="50"/>
        <v>0.6694667441650789</v>
      </c>
      <c r="H128" s="38">
        <f t="shared" si="50"/>
        <v>0.6690020372573362</v>
      </c>
      <c r="I128" s="38">
        <f t="shared" si="50"/>
        <v>0.67729500052248182</v>
      </c>
      <c r="J128" s="38">
        <f t="shared" si="50"/>
        <v>0.67603141117534338</v>
      </c>
      <c r="K128" s="38">
        <f t="shared" si="50"/>
        <v>0.68229827967158863</v>
      </c>
      <c r="L128" s="38">
        <f t="shared" si="50"/>
        <v>0.7026801730749922</v>
      </c>
      <c r="M128" s="38">
        <f t="shared" si="50"/>
        <v>0.71214625507401552</v>
      </c>
      <c r="N128" s="38">
        <f t="shared" si="50"/>
        <v>0.69770108096033434</v>
      </c>
      <c r="O128" s="38">
        <f t="shared" si="50"/>
        <v>0.71666676924894024</v>
      </c>
      <c r="P128" s="38">
        <f t="shared" si="50"/>
        <v>0.74233539783405922</v>
      </c>
      <c r="Q128" s="38">
        <f t="shared" si="50"/>
        <v>0.74539605098374095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1.5682637173691172</v>
      </c>
      <c r="C129" s="37">
        <f t="shared" si="51"/>
        <v>1.6237592120623252</v>
      </c>
      <c r="D129" s="37">
        <f t="shared" si="51"/>
        <v>1.6673765228793984</v>
      </c>
      <c r="E129" s="37">
        <f t="shared" si="51"/>
        <v>1.7122448448878753</v>
      </c>
      <c r="F129" s="37">
        <f t="shared" si="51"/>
        <v>1.7550895449912522</v>
      </c>
      <c r="G129" s="37">
        <f t="shared" si="51"/>
        <v>1.786367193982116</v>
      </c>
      <c r="H129" s="37">
        <f t="shared" si="51"/>
        <v>1.8172313438129433</v>
      </c>
      <c r="I129" s="37">
        <f t="shared" si="51"/>
        <v>1.852190066688481</v>
      </c>
      <c r="J129" s="37">
        <f t="shared" si="51"/>
        <v>1.87954512842169</v>
      </c>
      <c r="K129" s="37">
        <f t="shared" si="51"/>
        <v>1.9052734763350685</v>
      </c>
      <c r="L129" s="37">
        <f t="shared" si="51"/>
        <v>1.9305850727988525</v>
      </c>
      <c r="M129" s="37">
        <f t="shared" si="51"/>
        <v>1.9815164213669707</v>
      </c>
      <c r="N129" s="37">
        <f t="shared" si="51"/>
        <v>2.0408224746005681</v>
      </c>
      <c r="O129" s="37">
        <f t="shared" si="51"/>
        <v>2.1477478368070861</v>
      </c>
      <c r="P129" s="37">
        <f t="shared" si="51"/>
        <v>2.3191570989716372</v>
      </c>
      <c r="Q129" s="37">
        <f t="shared" si="51"/>
        <v>2.5054143823300965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0.56501666117073091</v>
      </c>
      <c r="C130" s="37">
        <f t="shared" si="52"/>
        <v>0.56885419921836777</v>
      </c>
      <c r="D130" s="37">
        <f t="shared" si="52"/>
        <v>0.57400325634262228</v>
      </c>
      <c r="E130" s="37">
        <f t="shared" si="52"/>
        <v>0.58044222815028057</v>
      </c>
      <c r="F130" s="37">
        <f t="shared" si="52"/>
        <v>0.59184939313354989</v>
      </c>
      <c r="G130" s="37">
        <f t="shared" si="52"/>
        <v>0.60393158468728925</v>
      </c>
      <c r="H130" s="37">
        <f t="shared" si="52"/>
        <v>0.6093631085891158</v>
      </c>
      <c r="I130" s="37">
        <f t="shared" si="52"/>
        <v>0.61530567676516312</v>
      </c>
      <c r="J130" s="37">
        <f t="shared" si="52"/>
        <v>0.62249523117999572</v>
      </c>
      <c r="K130" s="37">
        <f t="shared" si="52"/>
        <v>0.63026669463230445</v>
      </c>
      <c r="L130" s="37">
        <f t="shared" si="52"/>
        <v>0.65028810060288267</v>
      </c>
      <c r="M130" s="37">
        <f t="shared" si="52"/>
        <v>0.66412682936840228</v>
      </c>
      <c r="N130" s="37">
        <f t="shared" si="52"/>
        <v>0.67262042852309323</v>
      </c>
      <c r="O130" s="37">
        <f t="shared" si="52"/>
        <v>0.68696108420825108</v>
      </c>
      <c r="P130" s="37">
        <f t="shared" si="52"/>
        <v>0.69107964030258251</v>
      </c>
      <c r="Q130" s="37">
        <f t="shared" si="52"/>
        <v>0.69762107962486852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0.56925280428701941</v>
      </c>
      <c r="C131" s="36">
        <f t="shared" si="53"/>
        <v>0.56862866173811466</v>
      </c>
      <c r="D131" s="36">
        <f t="shared" si="53"/>
        <v>0.58067000478969144</v>
      </c>
      <c r="E131" s="36">
        <f t="shared" si="53"/>
        <v>0.58540285772098577</v>
      </c>
      <c r="F131" s="36">
        <f t="shared" si="53"/>
        <v>0.58817693247478553</v>
      </c>
      <c r="G131" s="36">
        <f t="shared" si="53"/>
        <v>0.59818296770749291</v>
      </c>
      <c r="H131" s="36">
        <f t="shared" si="53"/>
        <v>0.6007843660368648</v>
      </c>
      <c r="I131" s="36">
        <f t="shared" si="53"/>
        <v>0.6051376719178001</v>
      </c>
      <c r="J131" s="36">
        <f t="shared" si="53"/>
        <v>0.60261850522478344</v>
      </c>
      <c r="K131" s="36">
        <f t="shared" si="53"/>
        <v>0.61057993290046175</v>
      </c>
      <c r="L131" s="36">
        <f t="shared" si="53"/>
        <v>0.61279685062910738</v>
      </c>
      <c r="M131" s="36">
        <f t="shared" si="53"/>
        <v>0.62098240303667829</v>
      </c>
      <c r="N131" s="36">
        <f t="shared" si="53"/>
        <v>0.615544594351915</v>
      </c>
      <c r="O131" s="36">
        <f t="shared" si="53"/>
        <v>0.62139061099059523</v>
      </c>
      <c r="P131" s="36">
        <f t="shared" si="53"/>
        <v>0.63333426777344426</v>
      </c>
      <c r="Q131" s="36">
        <f t="shared" si="53"/>
        <v>0.63650388520334433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165.9415218130078</v>
      </c>
      <c r="C135" s="26">
        <f t="shared" si="54"/>
        <v>189.62328434484201</v>
      </c>
      <c r="D135" s="26">
        <f t="shared" si="54"/>
        <v>175.49840065920836</v>
      </c>
      <c r="E135" s="26">
        <f t="shared" si="54"/>
        <v>171.61082926719732</v>
      </c>
      <c r="F135" s="26">
        <f t="shared" si="54"/>
        <v>151.63430701171214</v>
      </c>
      <c r="G135" s="26">
        <f t="shared" si="54"/>
        <v>170.17952143167037</v>
      </c>
      <c r="H135" s="26">
        <f t="shared" si="54"/>
        <v>185.92206072041597</v>
      </c>
      <c r="I135" s="26">
        <f t="shared" si="54"/>
        <v>168.65668611231939</v>
      </c>
      <c r="J135" s="26">
        <f t="shared" si="54"/>
        <v>174.00925115868415</v>
      </c>
      <c r="K135" s="26">
        <f t="shared" si="54"/>
        <v>169.33709067110891</v>
      </c>
      <c r="L135" s="26">
        <f t="shared" si="54"/>
        <v>175.66273105233563</v>
      </c>
      <c r="M135" s="26">
        <f t="shared" si="54"/>
        <v>180.84059483694335</v>
      </c>
      <c r="N135" s="26">
        <f t="shared" si="54"/>
        <v>173.48687663719795</v>
      </c>
      <c r="O135" s="26">
        <f t="shared" si="54"/>
        <v>160.65607580696857</v>
      </c>
      <c r="P135" s="26">
        <f t="shared" si="54"/>
        <v>152.02985988626605</v>
      </c>
      <c r="Q135" s="26">
        <f t="shared" si="54"/>
        <v>161.66004714532636</v>
      </c>
    </row>
    <row r="136" spans="1:17" ht="12" customHeight="1" x14ac:dyDescent="0.25">
      <c r="A136" s="25" t="s">
        <v>48</v>
      </c>
      <c r="B136" s="24">
        <f t="shared" ref="B136:Q136" si="55">IF(B106=0,0,B106/B$26)</f>
        <v>106.96876716973598</v>
      </c>
      <c r="C136" s="24">
        <f t="shared" si="55"/>
        <v>130.79247252404684</v>
      </c>
      <c r="D136" s="24">
        <f t="shared" si="55"/>
        <v>117.2726349401828</v>
      </c>
      <c r="E136" s="24">
        <f t="shared" si="55"/>
        <v>113.94258510112356</v>
      </c>
      <c r="F136" s="24">
        <f t="shared" si="55"/>
        <v>94.146159838470581</v>
      </c>
      <c r="G136" s="24">
        <f t="shared" si="55"/>
        <v>112.0854489095457</v>
      </c>
      <c r="H136" s="24">
        <f t="shared" si="55"/>
        <v>126.72471210165128</v>
      </c>
      <c r="I136" s="24">
        <f t="shared" si="55"/>
        <v>108.95092796691193</v>
      </c>
      <c r="J136" s="24">
        <f t="shared" si="55"/>
        <v>113.91212338398115</v>
      </c>
      <c r="K136" s="24">
        <f t="shared" si="55"/>
        <v>108.63217118615536</v>
      </c>
      <c r="L136" s="24">
        <f t="shared" si="55"/>
        <v>114.82823432196409</v>
      </c>
      <c r="M136" s="24">
        <f t="shared" si="55"/>
        <v>120.46844123973442</v>
      </c>
      <c r="N136" s="24">
        <f t="shared" si="55"/>
        <v>113.17303824058122</v>
      </c>
      <c r="O136" s="24">
        <f t="shared" si="55"/>
        <v>100.47605863316426</v>
      </c>
      <c r="P136" s="24">
        <f t="shared" si="55"/>
        <v>92.011635090526966</v>
      </c>
      <c r="Q136" s="24">
        <f t="shared" si="55"/>
        <v>101.85626066986056</v>
      </c>
    </row>
    <row r="137" spans="1:17" ht="12" customHeight="1" x14ac:dyDescent="0.25">
      <c r="A137" s="23" t="s">
        <v>44</v>
      </c>
      <c r="B137" s="22">
        <f t="shared" ref="B137:Q137" si="56">IF(B107=0,0,B107/B$26)</f>
        <v>60.523284708794399</v>
      </c>
      <c r="C137" s="22">
        <f t="shared" si="56"/>
        <v>84.10943848935004</v>
      </c>
      <c r="D137" s="22">
        <f t="shared" si="56"/>
        <v>71.951692093982359</v>
      </c>
      <c r="E137" s="22">
        <f t="shared" si="56"/>
        <v>68.919162110116105</v>
      </c>
      <c r="F137" s="22">
        <f t="shared" si="56"/>
        <v>48.396544076492496</v>
      </c>
      <c r="G137" s="22">
        <f t="shared" si="56"/>
        <v>65.536855862670748</v>
      </c>
      <c r="H137" s="22">
        <f t="shared" si="56"/>
        <v>79.44828114613442</v>
      </c>
      <c r="I137" s="22">
        <f t="shared" si="56"/>
        <v>60.715265980169093</v>
      </c>
      <c r="J137" s="22">
        <f t="shared" si="56"/>
        <v>64.539404197398127</v>
      </c>
      <c r="K137" s="22">
        <f t="shared" si="56"/>
        <v>59.284460023011675</v>
      </c>
      <c r="L137" s="22">
        <f t="shared" si="56"/>
        <v>65.473373860167158</v>
      </c>
      <c r="M137" s="22">
        <f t="shared" si="56"/>
        <v>70.814180150257982</v>
      </c>
      <c r="N137" s="22">
        <f t="shared" si="56"/>
        <v>63.544871701533935</v>
      </c>
      <c r="O137" s="22">
        <f t="shared" si="56"/>
        <v>51.806053413286477</v>
      </c>
      <c r="P137" s="22">
        <f t="shared" si="56"/>
        <v>43.507156144782563</v>
      </c>
      <c r="Q137" s="22">
        <f t="shared" si="56"/>
        <v>53.760238138686411</v>
      </c>
    </row>
    <row r="138" spans="1:17" ht="12" customHeight="1" x14ac:dyDescent="0.25">
      <c r="A138" s="23" t="s">
        <v>43</v>
      </c>
      <c r="B138" s="22">
        <f t="shared" ref="B138:Q138" si="57">IF(B108=0,0,B108/B$26)</f>
        <v>2.1760875617486723</v>
      </c>
      <c r="C138" s="22">
        <f t="shared" si="57"/>
        <v>2.3698286077346284</v>
      </c>
      <c r="D138" s="22">
        <f t="shared" si="57"/>
        <v>2.5047302026707166</v>
      </c>
      <c r="E138" s="22">
        <f t="shared" si="57"/>
        <v>2.7529722037645801</v>
      </c>
      <c r="F138" s="22">
        <f t="shared" si="57"/>
        <v>3.1188877674196971</v>
      </c>
      <c r="G138" s="22">
        <f t="shared" si="57"/>
        <v>3.3269741301875149</v>
      </c>
      <c r="H138" s="22">
        <f t="shared" si="57"/>
        <v>3.5734428850346016</v>
      </c>
      <c r="I138" s="22">
        <f t="shared" si="57"/>
        <v>3.9716548565999075</v>
      </c>
      <c r="J138" s="22">
        <f t="shared" si="57"/>
        <v>4.1638048158736591</v>
      </c>
      <c r="K138" s="22">
        <f t="shared" si="57"/>
        <v>4.318165983315402</v>
      </c>
      <c r="L138" s="22">
        <f t="shared" si="57"/>
        <v>4.3847725603165735</v>
      </c>
      <c r="M138" s="22">
        <f t="shared" si="57"/>
        <v>4.2892866031766994</v>
      </c>
      <c r="N138" s="22">
        <f t="shared" si="57"/>
        <v>4.2567172523078272</v>
      </c>
      <c r="O138" s="22">
        <f t="shared" si="57"/>
        <v>4.2329046262190859</v>
      </c>
      <c r="P138" s="22">
        <f t="shared" si="57"/>
        <v>4.1968990631407923</v>
      </c>
      <c r="Q138" s="22">
        <f t="shared" si="57"/>
        <v>4.1567500523639263</v>
      </c>
    </row>
    <row r="139" spans="1:17" ht="12" customHeight="1" x14ac:dyDescent="0.25">
      <c r="A139" s="23" t="s">
        <v>47</v>
      </c>
      <c r="B139" s="22">
        <f t="shared" ref="B139:Q139" si="58">IF(B109=0,0,B109/B$26)</f>
        <v>22.020113418407536</v>
      </c>
      <c r="C139" s="22">
        <f t="shared" si="58"/>
        <v>22.099299523743007</v>
      </c>
      <c r="D139" s="22">
        <f t="shared" si="58"/>
        <v>20.837440649818802</v>
      </c>
      <c r="E139" s="22">
        <f t="shared" si="58"/>
        <v>20.301756953763611</v>
      </c>
      <c r="F139" s="22">
        <f t="shared" si="58"/>
        <v>19.732230934358615</v>
      </c>
      <c r="G139" s="22">
        <f t="shared" si="58"/>
        <v>20.486373080031889</v>
      </c>
      <c r="H139" s="22">
        <f t="shared" si="58"/>
        <v>21.027158270245987</v>
      </c>
      <c r="I139" s="22">
        <f t="shared" si="58"/>
        <v>21.41989920328994</v>
      </c>
      <c r="J139" s="22">
        <f t="shared" si="58"/>
        <v>21.570984454604904</v>
      </c>
      <c r="K139" s="22">
        <f t="shared" si="58"/>
        <v>21.023978707944302</v>
      </c>
      <c r="L139" s="22">
        <f t="shared" si="58"/>
        <v>21.055020458336202</v>
      </c>
      <c r="M139" s="22">
        <f t="shared" si="58"/>
        <v>21.23751809373659</v>
      </c>
      <c r="N139" s="22">
        <f t="shared" si="58"/>
        <v>21.25041270910021</v>
      </c>
      <c r="O139" s="22">
        <f t="shared" si="58"/>
        <v>21.312157513277207</v>
      </c>
      <c r="P139" s="22">
        <f t="shared" si="58"/>
        <v>21.422564033925227</v>
      </c>
      <c r="Q139" s="22">
        <f t="shared" si="58"/>
        <v>21.662966915549195</v>
      </c>
    </row>
    <row r="140" spans="1:17" ht="12" customHeight="1" x14ac:dyDescent="0.25">
      <c r="A140" s="21" t="s">
        <v>46</v>
      </c>
      <c r="B140" s="20">
        <f t="shared" ref="B140:Q140" si="59">IF(B110=0,0,B110/B$26)</f>
        <v>22.249281480785381</v>
      </c>
      <c r="C140" s="20">
        <f t="shared" si="59"/>
        <v>22.213905903219178</v>
      </c>
      <c r="D140" s="20">
        <f t="shared" si="59"/>
        <v>21.978771993710918</v>
      </c>
      <c r="E140" s="20">
        <f t="shared" si="59"/>
        <v>21.968693833479254</v>
      </c>
      <c r="F140" s="20">
        <f t="shared" si="59"/>
        <v>22.898497060199769</v>
      </c>
      <c r="G140" s="20">
        <f t="shared" si="59"/>
        <v>22.73524583665553</v>
      </c>
      <c r="H140" s="20">
        <f t="shared" si="59"/>
        <v>22.675829800236258</v>
      </c>
      <c r="I140" s="20">
        <f t="shared" si="59"/>
        <v>22.844107926852981</v>
      </c>
      <c r="J140" s="20">
        <f t="shared" si="59"/>
        <v>23.637929916104483</v>
      </c>
      <c r="K140" s="20">
        <f t="shared" si="59"/>
        <v>24.005566471883981</v>
      </c>
      <c r="L140" s="20">
        <f t="shared" si="59"/>
        <v>23.915067443144153</v>
      </c>
      <c r="M140" s="20">
        <f t="shared" si="59"/>
        <v>24.127456392563143</v>
      </c>
      <c r="N140" s="20">
        <f t="shared" si="59"/>
        <v>24.121036577639245</v>
      </c>
      <c r="O140" s="20">
        <f t="shared" si="59"/>
        <v>23.124943080381495</v>
      </c>
      <c r="P140" s="20">
        <f t="shared" si="59"/>
        <v>22.885015848678368</v>
      </c>
      <c r="Q140" s="20">
        <f t="shared" si="59"/>
        <v>22.276305563261037</v>
      </c>
    </row>
    <row r="141" spans="1:17" ht="12" customHeight="1" x14ac:dyDescent="0.25">
      <c r="A141" s="19" t="s">
        <v>45</v>
      </c>
      <c r="B141" s="18">
        <f t="shared" ref="B141:Q141" si="60">IF(B111=0,0,B111/B$26)</f>
        <v>58.972754643271813</v>
      </c>
      <c r="C141" s="18">
        <f t="shared" si="60"/>
        <v>58.830811820795169</v>
      </c>
      <c r="D141" s="18">
        <f t="shared" si="60"/>
        <v>58.225765719025567</v>
      </c>
      <c r="E141" s="18">
        <f t="shared" si="60"/>
        <v>57.668244166073755</v>
      </c>
      <c r="F141" s="18">
        <f t="shared" si="60"/>
        <v>57.488147173241565</v>
      </c>
      <c r="G141" s="18">
        <f t="shared" si="60"/>
        <v>58.094072522124677</v>
      </c>
      <c r="H141" s="18">
        <f t="shared" si="60"/>
        <v>59.197348618764678</v>
      </c>
      <c r="I141" s="18">
        <f t="shared" si="60"/>
        <v>59.705758145407437</v>
      </c>
      <c r="J141" s="18">
        <f t="shared" si="60"/>
        <v>60.097127774702976</v>
      </c>
      <c r="K141" s="18">
        <f t="shared" si="60"/>
        <v>60.704919484953557</v>
      </c>
      <c r="L141" s="18">
        <f t="shared" si="60"/>
        <v>60.834496730371555</v>
      </c>
      <c r="M141" s="18">
        <f t="shared" si="60"/>
        <v>60.372153597208921</v>
      </c>
      <c r="N141" s="18">
        <f t="shared" si="60"/>
        <v>60.31383839661671</v>
      </c>
      <c r="O141" s="18">
        <f t="shared" si="60"/>
        <v>60.180017173804309</v>
      </c>
      <c r="P141" s="18">
        <f t="shared" si="60"/>
        <v>60.018224795739087</v>
      </c>
      <c r="Q141" s="18">
        <f t="shared" si="60"/>
        <v>59.803786475465799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63.929149094590159</v>
      </c>
      <c r="C143" s="31">
        <f t="shared" si="61"/>
        <v>78.322824747767626</v>
      </c>
      <c r="D143" s="31">
        <f t="shared" si="61"/>
        <v>73.064182470540416</v>
      </c>
      <c r="E143" s="31">
        <f t="shared" si="61"/>
        <v>73.207162383375447</v>
      </c>
      <c r="F143" s="31">
        <f t="shared" si="61"/>
        <v>61.981232058875037</v>
      </c>
      <c r="G143" s="31">
        <f t="shared" si="61"/>
        <v>75.790147543441122</v>
      </c>
      <c r="H143" s="31">
        <f t="shared" si="61"/>
        <v>86.081292918614992</v>
      </c>
      <c r="I143" s="31">
        <f t="shared" si="61"/>
        <v>75.482021640887325</v>
      </c>
      <c r="J143" s="31">
        <f t="shared" si="61"/>
        <v>79.129212500857491</v>
      </c>
      <c r="K143" s="31">
        <f t="shared" si="61"/>
        <v>76.585002933299606</v>
      </c>
      <c r="L143" s="31">
        <f t="shared" si="61"/>
        <v>82.81892540217882</v>
      </c>
      <c r="M143" s="31">
        <f t="shared" si="61"/>
        <v>88.016476445350762</v>
      </c>
      <c r="N143" s="31">
        <f t="shared" si="61"/>
        <v>82.163565290394004</v>
      </c>
      <c r="O143" s="31">
        <f t="shared" si="61"/>
        <v>75.229134023589722</v>
      </c>
      <c r="P143" s="31">
        <f t="shared" si="61"/>
        <v>71.328732923746557</v>
      </c>
      <c r="Q143" s="31">
        <f t="shared" si="61"/>
        <v>79.77854797996207</v>
      </c>
    </row>
    <row r="144" spans="1:17" ht="12" customHeight="1" x14ac:dyDescent="0.25">
      <c r="A144" s="23" t="s">
        <v>44</v>
      </c>
      <c r="B144" s="22">
        <f t="shared" ref="B144:Q144" si="62">IF(B114=0,0,B114/B$26)</f>
        <v>35.409273087103728</v>
      </c>
      <c r="C144" s="22">
        <f t="shared" si="62"/>
        <v>49.27205079536008</v>
      </c>
      <c r="D144" s="22">
        <f t="shared" si="62"/>
        <v>44.164681708758529</v>
      </c>
      <c r="E144" s="22">
        <f t="shared" si="62"/>
        <v>43.848866727235773</v>
      </c>
      <c r="F144" s="22">
        <f t="shared" si="62"/>
        <v>31.360428083453218</v>
      </c>
      <c r="G144" s="22">
        <f t="shared" si="62"/>
        <v>43.874745517198249</v>
      </c>
      <c r="H144" s="22">
        <f t="shared" si="62"/>
        <v>53.15106194335754</v>
      </c>
      <c r="I144" s="22">
        <f t="shared" si="62"/>
        <v>41.122146103761253</v>
      </c>
      <c r="J144" s="22">
        <f t="shared" si="62"/>
        <v>43.630664495982941</v>
      </c>
      <c r="K144" s="22">
        <f t="shared" si="62"/>
        <v>40.449685084959938</v>
      </c>
      <c r="L144" s="22">
        <f t="shared" si="62"/>
        <v>46.006841675865921</v>
      </c>
      <c r="M144" s="22">
        <f t="shared" si="62"/>
        <v>50.430053200142908</v>
      </c>
      <c r="N144" s="22">
        <f t="shared" si="62"/>
        <v>44.335325675645983</v>
      </c>
      <c r="O144" s="22">
        <f t="shared" si="62"/>
        <v>37.127676927238049</v>
      </c>
      <c r="P144" s="22">
        <f t="shared" si="62"/>
        <v>32.2969020653657</v>
      </c>
      <c r="Q144" s="22">
        <f t="shared" si="62"/>
        <v>40.072669208522349</v>
      </c>
    </row>
    <row r="145" spans="1:17" ht="12" customHeight="1" x14ac:dyDescent="0.25">
      <c r="A145" s="23" t="s">
        <v>43</v>
      </c>
      <c r="B145" s="30">
        <f t="shared" ref="B145:Q145" si="63">IF(B115=0,0,B115/B$26)</f>
        <v>3.4126791689086713</v>
      </c>
      <c r="C145" s="30">
        <f t="shared" si="63"/>
        <v>3.8480310328179375</v>
      </c>
      <c r="D145" s="30">
        <f t="shared" si="63"/>
        <v>4.1763283360801102</v>
      </c>
      <c r="E145" s="30">
        <f t="shared" si="63"/>
        <v>4.7137624640155167</v>
      </c>
      <c r="F145" s="30">
        <f t="shared" si="63"/>
        <v>5.4739273125994181</v>
      </c>
      <c r="G145" s="30">
        <f t="shared" si="63"/>
        <v>5.9431974413941617</v>
      </c>
      <c r="H145" s="30">
        <f t="shared" si="63"/>
        <v>6.4937724160102306</v>
      </c>
      <c r="I145" s="30">
        <f t="shared" si="63"/>
        <v>7.3562596737094124</v>
      </c>
      <c r="J145" s="30">
        <f t="shared" si="63"/>
        <v>7.826059057374108</v>
      </c>
      <c r="K145" s="30">
        <f t="shared" si="63"/>
        <v>8.2272871144231736</v>
      </c>
      <c r="L145" s="30">
        <f t="shared" si="63"/>
        <v>8.4651764525651831</v>
      </c>
      <c r="M145" s="30">
        <f t="shared" si="63"/>
        <v>8.4992918401439823</v>
      </c>
      <c r="N145" s="30">
        <f t="shared" si="63"/>
        <v>8.6872042365297908</v>
      </c>
      <c r="O145" s="30">
        <f t="shared" si="63"/>
        <v>9.0912117543727504</v>
      </c>
      <c r="P145" s="30">
        <f t="shared" si="63"/>
        <v>9.7332682559503816</v>
      </c>
      <c r="Q145" s="30">
        <f t="shared" si="63"/>
        <v>10.414381364943962</v>
      </c>
    </row>
    <row r="146" spans="1:17" ht="12" customHeight="1" x14ac:dyDescent="0.25">
      <c r="A146" s="23" t="s">
        <v>47</v>
      </c>
      <c r="B146" s="22">
        <f t="shared" ref="B146:Q146" si="64">IF(B116=0,0,B116/B$26)</f>
        <v>12.441730962269435</v>
      </c>
      <c r="C146" s="22">
        <f t="shared" si="64"/>
        <v>12.571279333865684</v>
      </c>
      <c r="D146" s="22">
        <f t="shared" si="64"/>
        <v>11.960758786842119</v>
      </c>
      <c r="E146" s="22">
        <f t="shared" si="64"/>
        <v>11.783997041608004</v>
      </c>
      <c r="F146" s="22">
        <f t="shared" si="64"/>
        <v>11.678508903671206</v>
      </c>
      <c r="G146" s="22">
        <f t="shared" si="64"/>
        <v>12.372367758718681</v>
      </c>
      <c r="H146" s="22">
        <f t="shared" si="64"/>
        <v>12.81317452835243</v>
      </c>
      <c r="I146" s="22">
        <f t="shared" si="64"/>
        <v>13.179785575521896</v>
      </c>
      <c r="J146" s="22">
        <f t="shared" si="64"/>
        <v>13.427834954849372</v>
      </c>
      <c r="K146" s="22">
        <f t="shared" si="64"/>
        <v>13.250713568276002</v>
      </c>
      <c r="L146" s="22">
        <f t="shared" si="64"/>
        <v>13.691829262006285</v>
      </c>
      <c r="M146" s="22">
        <f t="shared" si="64"/>
        <v>14.104405555247356</v>
      </c>
      <c r="N146" s="22">
        <f t="shared" si="64"/>
        <v>14.293461702687569</v>
      </c>
      <c r="O146" s="22">
        <f t="shared" si="64"/>
        <v>14.640622832137934</v>
      </c>
      <c r="P146" s="22">
        <f t="shared" si="64"/>
        <v>14.804697846924087</v>
      </c>
      <c r="Q146" s="22">
        <f t="shared" si="64"/>
        <v>15.11254236750324</v>
      </c>
    </row>
    <row r="147" spans="1:17" ht="12" customHeight="1" x14ac:dyDescent="0.25">
      <c r="A147" s="29" t="s">
        <v>46</v>
      </c>
      <c r="B147" s="18">
        <f t="shared" ref="B147:Q147" si="65">IF(B117=0,0,B117/B$26)</f>
        <v>12.665465876308325</v>
      </c>
      <c r="C147" s="18">
        <f t="shared" si="65"/>
        <v>12.631463585723926</v>
      </c>
      <c r="D147" s="18">
        <f t="shared" si="65"/>
        <v>12.762413638859655</v>
      </c>
      <c r="E147" s="18">
        <f t="shared" si="65"/>
        <v>12.860536150516154</v>
      </c>
      <c r="F147" s="18">
        <f t="shared" si="65"/>
        <v>13.468367759151194</v>
      </c>
      <c r="G147" s="18">
        <f t="shared" si="65"/>
        <v>13.599836826130026</v>
      </c>
      <c r="H147" s="18">
        <f t="shared" si="65"/>
        <v>13.623284030894785</v>
      </c>
      <c r="I147" s="18">
        <f t="shared" si="65"/>
        <v>13.823830287894776</v>
      </c>
      <c r="J147" s="18">
        <f t="shared" si="65"/>
        <v>14.244653992651072</v>
      </c>
      <c r="K147" s="18">
        <f t="shared" si="65"/>
        <v>14.657317165640494</v>
      </c>
      <c r="L147" s="18">
        <f t="shared" si="65"/>
        <v>14.655078011741438</v>
      </c>
      <c r="M147" s="18">
        <f t="shared" si="65"/>
        <v>14.982725849816527</v>
      </c>
      <c r="N147" s="18">
        <f t="shared" si="65"/>
        <v>14.847573675530654</v>
      </c>
      <c r="O147" s="18">
        <f t="shared" si="65"/>
        <v>14.369622509840994</v>
      </c>
      <c r="P147" s="18">
        <f t="shared" si="65"/>
        <v>14.493864755506381</v>
      </c>
      <c r="Q147" s="18">
        <f t="shared" si="65"/>
        <v>14.178955038992523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7.1077756140004515</v>
      </c>
      <c r="C149" s="26">
        <f t="shared" si="66"/>
        <v>12.281384220150198</v>
      </c>
      <c r="D149" s="26">
        <f t="shared" si="66"/>
        <v>7.9674707759643706</v>
      </c>
      <c r="E149" s="26">
        <f t="shared" si="66"/>
        <v>5.6670006069876848</v>
      </c>
      <c r="F149" s="26">
        <f t="shared" si="66"/>
        <v>3.86231318739401</v>
      </c>
      <c r="G149" s="26">
        <f t="shared" si="66"/>
        <v>4.1433269856193276</v>
      </c>
      <c r="H149" s="26">
        <f t="shared" si="66"/>
        <v>6.5036583613074201</v>
      </c>
      <c r="I149" s="26">
        <f t="shared" si="66"/>
        <v>5.2768059121843507</v>
      </c>
      <c r="J149" s="26">
        <f t="shared" si="66"/>
        <v>6.309627073243008</v>
      </c>
      <c r="K149" s="26">
        <f t="shared" si="66"/>
        <v>5.8252163791253162</v>
      </c>
      <c r="L149" s="26">
        <f t="shared" si="66"/>
        <v>5.244132026543725</v>
      </c>
      <c r="M149" s="26">
        <f t="shared" si="66"/>
        <v>4.7485405919468944</v>
      </c>
      <c r="N149" s="26">
        <f t="shared" si="66"/>
        <v>4.5608819971318564</v>
      </c>
      <c r="O149" s="26">
        <f t="shared" si="66"/>
        <v>3.9122689771350734</v>
      </c>
      <c r="P149" s="26">
        <f t="shared" si="66"/>
        <v>3.562925811885612</v>
      </c>
      <c r="Q149" s="26">
        <f t="shared" si="66"/>
        <v>4.8103590462147361</v>
      </c>
    </row>
    <row r="150" spans="1:17" ht="12" customHeight="1" x14ac:dyDescent="0.25">
      <c r="A150" s="25" t="s">
        <v>48</v>
      </c>
      <c r="B150" s="24">
        <f t="shared" ref="B150:Q150" si="67">IF(B120=0,0,B120/B$26)</f>
        <v>7.1077756140004515</v>
      </c>
      <c r="C150" s="24">
        <f t="shared" si="67"/>
        <v>12.281384220150198</v>
      </c>
      <c r="D150" s="24">
        <f t="shared" si="67"/>
        <v>7.9674707759643706</v>
      </c>
      <c r="E150" s="24">
        <f t="shared" si="67"/>
        <v>5.6670006069876848</v>
      </c>
      <c r="F150" s="24">
        <f t="shared" si="67"/>
        <v>3.86231318739401</v>
      </c>
      <c r="G150" s="24">
        <f t="shared" si="67"/>
        <v>4.1433269856193276</v>
      </c>
      <c r="H150" s="24">
        <f t="shared" si="67"/>
        <v>6.5036583613074201</v>
      </c>
      <c r="I150" s="24">
        <f t="shared" si="67"/>
        <v>5.2768059121843507</v>
      </c>
      <c r="J150" s="24">
        <f t="shared" si="67"/>
        <v>6.309627073243008</v>
      </c>
      <c r="K150" s="24">
        <f t="shared" si="67"/>
        <v>5.8252163791253162</v>
      </c>
      <c r="L150" s="24">
        <f t="shared" si="67"/>
        <v>5.244132026543725</v>
      </c>
      <c r="M150" s="24">
        <f t="shared" si="67"/>
        <v>4.7485405919468944</v>
      </c>
      <c r="N150" s="24">
        <f t="shared" si="67"/>
        <v>4.5608819971318564</v>
      </c>
      <c r="O150" s="24">
        <f t="shared" si="67"/>
        <v>3.9122689771350734</v>
      </c>
      <c r="P150" s="24">
        <f t="shared" si="67"/>
        <v>3.562925811885612</v>
      </c>
      <c r="Q150" s="24">
        <f t="shared" si="67"/>
        <v>4.8103590462147361</v>
      </c>
    </row>
    <row r="151" spans="1:17" ht="12" customHeight="1" x14ac:dyDescent="0.25">
      <c r="A151" s="23" t="s">
        <v>44</v>
      </c>
      <c r="B151" s="22">
        <f t="shared" ref="B151:Q151" si="68">IF(B121=0,0,B121/B$26)</f>
        <v>5.7902006729813955</v>
      </c>
      <c r="C151" s="22">
        <f t="shared" si="68"/>
        <v>10.704520068457537</v>
      </c>
      <c r="D151" s="22">
        <f t="shared" si="68"/>
        <v>6.5991444309550795</v>
      </c>
      <c r="E151" s="22">
        <f t="shared" si="68"/>
        <v>4.299035342284351</v>
      </c>
      <c r="F151" s="22">
        <f t="shared" si="68"/>
        <v>2.514809006956602</v>
      </c>
      <c r="G151" s="22">
        <f t="shared" si="68"/>
        <v>3.0049586910297355</v>
      </c>
      <c r="H151" s="22">
        <f t="shared" si="68"/>
        <v>5.1727702023529964</v>
      </c>
      <c r="I151" s="22">
        <f t="shared" si="68"/>
        <v>3.7971623957318581</v>
      </c>
      <c r="J151" s="22">
        <f t="shared" si="68"/>
        <v>4.8553388652590481</v>
      </c>
      <c r="K151" s="22">
        <f t="shared" si="68"/>
        <v>4.4257057996519222</v>
      </c>
      <c r="L151" s="22">
        <f t="shared" si="68"/>
        <v>3.6449405243536686</v>
      </c>
      <c r="M151" s="22">
        <f t="shared" si="68"/>
        <v>3.1375576945097801</v>
      </c>
      <c r="N151" s="22">
        <f t="shared" si="68"/>
        <v>2.7620544356282295</v>
      </c>
      <c r="O151" s="22">
        <f t="shared" si="68"/>
        <v>2.3358843835963876</v>
      </c>
      <c r="P151" s="22">
        <f t="shared" si="68"/>
        <v>2.1514322300015229</v>
      </c>
      <c r="Q151" s="22">
        <f t="shared" si="68"/>
        <v>3.4338355648920658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1.1050907628194824</v>
      </c>
      <c r="C153" s="22">
        <f t="shared" si="70"/>
        <v>1.1644656039542078</v>
      </c>
      <c r="D153" s="22">
        <f t="shared" si="70"/>
        <v>1.1104608895974748</v>
      </c>
      <c r="E153" s="22">
        <f t="shared" si="70"/>
        <v>1.0483309676953743</v>
      </c>
      <c r="F153" s="22">
        <f t="shared" si="70"/>
        <v>0.88931631782693232</v>
      </c>
      <c r="G153" s="22">
        <f t="shared" si="70"/>
        <v>0.76917888447380911</v>
      </c>
      <c r="H153" s="22">
        <f t="shared" si="70"/>
        <v>0.83060773164809054</v>
      </c>
      <c r="I153" s="22">
        <f t="shared" si="70"/>
        <v>0.89011635616454121</v>
      </c>
      <c r="J153" s="22">
        <f t="shared" si="70"/>
        <v>0.86522240832003816</v>
      </c>
      <c r="K153" s="22">
        <f t="shared" si="70"/>
        <v>0.82086506090137668</v>
      </c>
      <c r="L153" s="22">
        <f t="shared" si="70"/>
        <v>0.80278379544561107</v>
      </c>
      <c r="M153" s="22">
        <f t="shared" si="70"/>
        <v>0.78727558685274068</v>
      </c>
      <c r="N153" s="22">
        <f t="shared" si="70"/>
        <v>0.75265677267815956</v>
      </c>
      <c r="O153" s="22">
        <f t="shared" si="70"/>
        <v>0.65898562650803372</v>
      </c>
      <c r="P153" s="22">
        <f t="shared" si="70"/>
        <v>0.61535368692056713</v>
      </c>
      <c r="Q153" s="22">
        <f t="shared" si="70"/>
        <v>0.59758527507950887</v>
      </c>
    </row>
    <row r="154" spans="1:17" ht="12" customHeight="1" x14ac:dyDescent="0.25">
      <c r="A154" s="21" t="s">
        <v>46</v>
      </c>
      <c r="B154" s="20">
        <f t="shared" ref="B154:Q154" si="71">IF(B124=0,0,B124/B$26)</f>
        <v>0.21248417819957402</v>
      </c>
      <c r="C154" s="20">
        <f t="shared" si="71"/>
        <v>0.41239854773845369</v>
      </c>
      <c r="D154" s="20">
        <f t="shared" si="71"/>
        <v>0.25786545541181655</v>
      </c>
      <c r="E154" s="20">
        <f t="shared" si="71"/>
        <v>0.3196342970079597</v>
      </c>
      <c r="F154" s="20">
        <f t="shared" si="71"/>
        <v>0.45818786261047545</v>
      </c>
      <c r="G154" s="20">
        <f t="shared" si="71"/>
        <v>0.36918941011578332</v>
      </c>
      <c r="H154" s="20">
        <f t="shared" si="71"/>
        <v>0.50028042730633249</v>
      </c>
      <c r="I154" s="20">
        <f t="shared" si="71"/>
        <v>0.58952716028795182</v>
      </c>
      <c r="J154" s="20">
        <f t="shared" si="71"/>
        <v>0.58906579966392081</v>
      </c>
      <c r="K154" s="20">
        <f t="shared" si="71"/>
        <v>0.57864551857201807</v>
      </c>
      <c r="L154" s="20">
        <f t="shared" si="71"/>
        <v>0.7964077067444455</v>
      </c>
      <c r="M154" s="20">
        <f t="shared" si="71"/>
        <v>0.82370731058437374</v>
      </c>
      <c r="N154" s="20">
        <f t="shared" si="71"/>
        <v>1.0461707888254677</v>
      </c>
      <c r="O154" s="20">
        <f t="shared" si="71"/>
        <v>0.91739896703065216</v>
      </c>
      <c r="P154" s="20">
        <f t="shared" si="71"/>
        <v>0.79613989496352167</v>
      </c>
      <c r="Q154" s="20">
        <f t="shared" si="71"/>
        <v>0.77893820624316212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4705.1394564130924</v>
      </c>
      <c r="C159" s="26">
        <f t="shared" si="73"/>
        <v>5546.3370476806322</v>
      </c>
      <c r="D159" s="26">
        <f t="shared" si="73"/>
        <v>5351.3881937770811</v>
      </c>
      <c r="E159" s="26">
        <f t="shared" si="73"/>
        <v>5162.5263717218322</v>
      </c>
      <c r="F159" s="26">
        <f t="shared" si="73"/>
        <v>4591.6013222961819</v>
      </c>
      <c r="G159" s="26">
        <f t="shared" si="73"/>
        <v>5194.9302278907689</v>
      </c>
      <c r="H159" s="26">
        <f t="shared" si="73"/>
        <v>5735.5764318108186</v>
      </c>
      <c r="I159" s="26">
        <f t="shared" si="73"/>
        <v>5280.4820781125954</v>
      </c>
      <c r="J159" s="26">
        <f t="shared" si="73"/>
        <v>5607.4013044812727</v>
      </c>
      <c r="K159" s="26">
        <f t="shared" si="73"/>
        <v>5413.2374131306424</v>
      </c>
      <c r="L159" s="26">
        <f t="shared" si="73"/>
        <v>5774.921664178446</v>
      </c>
      <c r="M159" s="26">
        <f t="shared" si="73"/>
        <v>6184.3765913691068</v>
      </c>
      <c r="N159" s="26">
        <f t="shared" si="73"/>
        <v>6087.4169721252338</v>
      </c>
      <c r="O159" s="26">
        <f t="shared" si="73"/>
        <v>5716.4579150654772</v>
      </c>
      <c r="P159" s="26">
        <f t="shared" si="73"/>
        <v>5498.9367181958405</v>
      </c>
      <c r="Q159" s="26">
        <f t="shared" si="73"/>
        <v>5936.789826738358</v>
      </c>
    </row>
    <row r="160" spans="1:17" ht="12" customHeight="1" x14ac:dyDescent="0.25">
      <c r="A160" s="25" t="s">
        <v>48</v>
      </c>
      <c r="B160" s="24">
        <f t="shared" ref="B160:Q160" si="74">IF(B106=0,0,B106/B$23)</f>
        <v>3033.0140492585101</v>
      </c>
      <c r="C160" s="24">
        <f t="shared" si="74"/>
        <v>3825.5804840857586</v>
      </c>
      <c r="D160" s="24">
        <f t="shared" si="74"/>
        <v>3575.9379670397889</v>
      </c>
      <c r="E160" s="24">
        <f t="shared" si="74"/>
        <v>3427.7067651181583</v>
      </c>
      <c r="F160" s="24">
        <f t="shared" si="74"/>
        <v>2850.8168139683589</v>
      </c>
      <c r="G160" s="24">
        <f t="shared" si="74"/>
        <v>3421.5402755183914</v>
      </c>
      <c r="H160" s="24">
        <f t="shared" si="74"/>
        <v>3909.3761613972288</v>
      </c>
      <c r="I160" s="24">
        <f t="shared" si="74"/>
        <v>3411.1509942741109</v>
      </c>
      <c r="J160" s="24">
        <f t="shared" si="74"/>
        <v>3670.7875300093779</v>
      </c>
      <c r="K160" s="24">
        <f t="shared" si="74"/>
        <v>3472.6694016294332</v>
      </c>
      <c r="L160" s="24">
        <f t="shared" si="74"/>
        <v>3774.9843354519135</v>
      </c>
      <c r="M160" s="24">
        <f t="shared" si="74"/>
        <v>4119.7730447275662</v>
      </c>
      <c r="N160" s="24">
        <f t="shared" si="74"/>
        <v>3971.0869613118389</v>
      </c>
      <c r="O160" s="24">
        <f t="shared" si="74"/>
        <v>3575.135006647668</v>
      </c>
      <c r="P160" s="24">
        <f t="shared" si="74"/>
        <v>3328.0709400051423</v>
      </c>
      <c r="Q160" s="24">
        <f t="shared" si="74"/>
        <v>3740.5606568383369</v>
      </c>
    </row>
    <row r="161" spans="1:17" ht="12" customHeight="1" x14ac:dyDescent="0.25">
      <c r="A161" s="23" t="s">
        <v>44</v>
      </c>
      <c r="B161" s="22">
        <f t="shared" ref="B161:Q161" si="75">IF(B107=0,0,B107/B$23)</f>
        <v>1716.0894500893335</v>
      </c>
      <c r="C161" s="22">
        <f t="shared" si="75"/>
        <v>2460.137194463623</v>
      </c>
      <c r="D161" s="22">
        <f t="shared" si="75"/>
        <v>2193.9882879144516</v>
      </c>
      <c r="E161" s="22">
        <f t="shared" si="75"/>
        <v>2073.2782041188793</v>
      </c>
      <c r="F161" s="22">
        <f t="shared" si="75"/>
        <v>1465.4839010740786</v>
      </c>
      <c r="G161" s="22">
        <f t="shared" si="75"/>
        <v>2000.5896755245503</v>
      </c>
      <c r="H161" s="22">
        <f t="shared" si="75"/>
        <v>2450.9285618068147</v>
      </c>
      <c r="I161" s="22">
        <f t="shared" si="75"/>
        <v>1900.9378238501029</v>
      </c>
      <c r="J161" s="22">
        <f t="shared" si="75"/>
        <v>2079.764937077447</v>
      </c>
      <c r="K161" s="22">
        <f t="shared" si="75"/>
        <v>1895.1598597918273</v>
      </c>
      <c r="L161" s="22">
        <f t="shared" si="75"/>
        <v>2152.4406620963027</v>
      </c>
      <c r="M161" s="22">
        <f t="shared" si="75"/>
        <v>2421.6993891948014</v>
      </c>
      <c r="N161" s="22">
        <f t="shared" si="75"/>
        <v>2229.7025457226878</v>
      </c>
      <c r="O161" s="22">
        <f t="shared" si="75"/>
        <v>1843.3608725667677</v>
      </c>
      <c r="P161" s="22">
        <f t="shared" si="75"/>
        <v>1573.6586129054058</v>
      </c>
      <c r="Q161" s="22">
        <f t="shared" si="75"/>
        <v>1974.286414613433</v>
      </c>
    </row>
    <row r="162" spans="1:17" ht="12" customHeight="1" x14ac:dyDescent="0.25">
      <c r="A162" s="23" t="s">
        <v>43</v>
      </c>
      <c r="B162" s="22">
        <f t="shared" ref="B162:Q162" si="76">IF(B108=0,0,B108/B$23)</f>
        <v>61.701226646162063</v>
      </c>
      <c r="C162" s="22">
        <f t="shared" si="76"/>
        <v>69.315686884892372</v>
      </c>
      <c r="D162" s="22">
        <f t="shared" si="76"/>
        <v>76.375531542290759</v>
      </c>
      <c r="E162" s="22">
        <f t="shared" si="76"/>
        <v>82.816985753406854</v>
      </c>
      <c r="F162" s="22">
        <f t="shared" si="76"/>
        <v>94.442276811879694</v>
      </c>
      <c r="G162" s="22">
        <f t="shared" si="76"/>
        <v>101.55980185466242</v>
      </c>
      <c r="H162" s="22">
        <f t="shared" si="76"/>
        <v>110.23842309196121</v>
      </c>
      <c r="I162" s="22">
        <f t="shared" si="76"/>
        <v>124.34877486421075</v>
      </c>
      <c r="J162" s="22">
        <f t="shared" si="76"/>
        <v>134.17748999358386</v>
      </c>
      <c r="K162" s="22">
        <f t="shared" si="76"/>
        <v>138.03979721365982</v>
      </c>
      <c r="L162" s="22">
        <f t="shared" si="76"/>
        <v>144.14963207832179</v>
      </c>
      <c r="M162" s="22">
        <f t="shared" si="76"/>
        <v>146.68478438857724</v>
      </c>
      <c r="N162" s="22">
        <f t="shared" si="76"/>
        <v>149.36238031090926</v>
      </c>
      <c r="O162" s="22">
        <f t="shared" si="76"/>
        <v>150.61503919304494</v>
      </c>
      <c r="P162" s="22">
        <f t="shared" si="76"/>
        <v>151.8022997464557</v>
      </c>
      <c r="Q162" s="22">
        <f t="shared" si="76"/>
        <v>152.65213550868208</v>
      </c>
    </row>
    <row r="163" spans="1:17" ht="12" customHeight="1" x14ac:dyDescent="0.25">
      <c r="A163" s="23" t="s">
        <v>47</v>
      </c>
      <c r="B163" s="22">
        <f t="shared" ref="B163:Q163" si="77">IF(B109=0,0,B109/B$23)</f>
        <v>624.36274747673838</v>
      </c>
      <c r="C163" s="22">
        <f t="shared" si="77"/>
        <v>646.38772659071321</v>
      </c>
      <c r="D163" s="22">
        <f t="shared" si="77"/>
        <v>635.38604034634614</v>
      </c>
      <c r="E163" s="22">
        <f t="shared" si="77"/>
        <v>610.73276152582184</v>
      </c>
      <c r="F163" s="22">
        <f t="shared" si="77"/>
        <v>597.50685339997995</v>
      </c>
      <c r="G163" s="22">
        <f t="shared" si="77"/>
        <v>625.37065492945771</v>
      </c>
      <c r="H163" s="22">
        <f t="shared" si="77"/>
        <v>648.67435814482394</v>
      </c>
      <c r="I163" s="22">
        <f t="shared" si="77"/>
        <v>670.63688054812883</v>
      </c>
      <c r="J163" s="22">
        <f t="shared" si="77"/>
        <v>695.11917075829717</v>
      </c>
      <c r="K163" s="22">
        <f t="shared" si="77"/>
        <v>672.07832415018095</v>
      </c>
      <c r="L163" s="22">
        <f t="shared" si="77"/>
        <v>692.18492195900217</v>
      </c>
      <c r="M163" s="22">
        <f t="shared" si="77"/>
        <v>726.27946106960735</v>
      </c>
      <c r="N163" s="22">
        <f t="shared" si="77"/>
        <v>745.64788701894133</v>
      </c>
      <c r="O163" s="22">
        <f t="shared" si="77"/>
        <v>758.32831651058666</v>
      </c>
      <c r="P163" s="22">
        <f t="shared" si="77"/>
        <v>774.85649235078233</v>
      </c>
      <c r="Q163" s="22">
        <f t="shared" si="77"/>
        <v>795.54895518240107</v>
      </c>
    </row>
    <row r="164" spans="1:17" ht="12" customHeight="1" x14ac:dyDescent="0.25">
      <c r="A164" s="21" t="s">
        <v>46</v>
      </c>
      <c r="B164" s="20">
        <f t="shared" ref="B164:Q164" si="78">IF(B110=0,0,B110/B$23)</f>
        <v>630.86062504627637</v>
      </c>
      <c r="C164" s="20">
        <f t="shared" si="78"/>
        <v>649.73987614653083</v>
      </c>
      <c r="D164" s="20">
        <f t="shared" si="78"/>
        <v>670.1881072367006</v>
      </c>
      <c r="E164" s="20">
        <f t="shared" si="78"/>
        <v>660.87881372005018</v>
      </c>
      <c r="F164" s="20">
        <f t="shared" si="78"/>
        <v>693.38378268242082</v>
      </c>
      <c r="G164" s="20">
        <f t="shared" si="78"/>
        <v>694.02014320972057</v>
      </c>
      <c r="H164" s="20">
        <f t="shared" si="78"/>
        <v>699.53481835362868</v>
      </c>
      <c r="I164" s="20">
        <f t="shared" si="78"/>
        <v>715.22751501166783</v>
      </c>
      <c r="J164" s="20">
        <f t="shared" si="78"/>
        <v>761.72593218005034</v>
      </c>
      <c r="K164" s="20">
        <f t="shared" si="78"/>
        <v>767.39142047376447</v>
      </c>
      <c r="L164" s="20">
        <f t="shared" si="78"/>
        <v>786.20911931828653</v>
      </c>
      <c r="M164" s="20">
        <f t="shared" si="78"/>
        <v>825.10941007457973</v>
      </c>
      <c r="N164" s="20">
        <f t="shared" si="78"/>
        <v>846.37414825930034</v>
      </c>
      <c r="O164" s="20">
        <f t="shared" si="78"/>
        <v>822.83077837726876</v>
      </c>
      <c r="P164" s="20">
        <f t="shared" si="78"/>
        <v>827.7535350024981</v>
      </c>
      <c r="Q164" s="20">
        <f t="shared" si="78"/>
        <v>818.07315153382092</v>
      </c>
    </row>
    <row r="165" spans="1:17" ht="12" customHeight="1" x14ac:dyDescent="0.25">
      <c r="A165" s="19" t="s">
        <v>45</v>
      </c>
      <c r="B165" s="18">
        <f t="shared" ref="B165:Q165" si="79">IF(B111=0,0,B111/B$23)</f>
        <v>1672.1254071545818</v>
      </c>
      <c r="C165" s="18">
        <f t="shared" si="79"/>
        <v>1720.7565635948736</v>
      </c>
      <c r="D165" s="18">
        <f t="shared" si="79"/>
        <v>1775.450226737293</v>
      </c>
      <c r="E165" s="18">
        <f t="shared" si="79"/>
        <v>1734.8196066036737</v>
      </c>
      <c r="F165" s="18">
        <f t="shared" si="79"/>
        <v>1740.784508327823</v>
      </c>
      <c r="G165" s="18">
        <f t="shared" si="79"/>
        <v>1773.3899523723783</v>
      </c>
      <c r="H165" s="18">
        <f t="shared" si="79"/>
        <v>1826.2002704135894</v>
      </c>
      <c r="I165" s="18">
        <f t="shared" si="79"/>
        <v>1869.3310838384848</v>
      </c>
      <c r="J165" s="18">
        <f t="shared" si="79"/>
        <v>1936.6137744718947</v>
      </c>
      <c r="K165" s="18">
        <f t="shared" si="79"/>
        <v>1940.5680115012101</v>
      </c>
      <c r="L165" s="18">
        <f t="shared" si="79"/>
        <v>1999.9373287265332</v>
      </c>
      <c r="M165" s="18">
        <f t="shared" si="79"/>
        <v>2064.6035466415401</v>
      </c>
      <c r="N165" s="18">
        <f t="shared" si="79"/>
        <v>2116.3300108133944</v>
      </c>
      <c r="O165" s="18">
        <f t="shared" si="79"/>
        <v>2141.3229084178092</v>
      </c>
      <c r="P165" s="18">
        <f t="shared" si="79"/>
        <v>2170.8657781906977</v>
      </c>
      <c r="Q165" s="18">
        <f t="shared" si="79"/>
        <v>2196.2291699000207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1812.6600174176101</v>
      </c>
      <c r="C167" s="31">
        <f t="shared" si="80"/>
        <v>2290.8831374713895</v>
      </c>
      <c r="D167" s="31">
        <f t="shared" si="80"/>
        <v>2227.9109210805732</v>
      </c>
      <c r="E167" s="31">
        <f t="shared" si="80"/>
        <v>2202.2730617696438</v>
      </c>
      <c r="F167" s="31">
        <f t="shared" si="80"/>
        <v>1876.8385115981393</v>
      </c>
      <c r="G167" s="31">
        <f t="shared" si="80"/>
        <v>2313.5834743066307</v>
      </c>
      <c r="H167" s="31">
        <f t="shared" si="80"/>
        <v>2655.5527244626542</v>
      </c>
      <c r="I167" s="31">
        <f t="shared" si="80"/>
        <v>2363.2710429811927</v>
      </c>
      <c r="J167" s="31">
        <f t="shared" si="80"/>
        <v>2549.9175845268865</v>
      </c>
      <c r="K167" s="31">
        <f t="shared" si="80"/>
        <v>2448.2102622658849</v>
      </c>
      <c r="L167" s="31">
        <f t="shared" si="80"/>
        <v>2722.6765953361396</v>
      </c>
      <c r="M167" s="31">
        <f t="shared" si="80"/>
        <v>3009.9825599125866</v>
      </c>
      <c r="N167" s="31">
        <f t="shared" si="80"/>
        <v>2883.0070120233077</v>
      </c>
      <c r="O167" s="31">
        <f t="shared" si="80"/>
        <v>2676.7999683334579</v>
      </c>
      <c r="P167" s="31">
        <f t="shared" si="80"/>
        <v>2579.9680985709283</v>
      </c>
      <c r="Q167" s="31">
        <f t="shared" si="80"/>
        <v>2929.7806131011607</v>
      </c>
    </row>
    <row r="168" spans="1:17" ht="12" customHeight="1" x14ac:dyDescent="0.25">
      <c r="A168" s="23" t="s">
        <v>44</v>
      </c>
      <c r="B168" s="22">
        <f t="shared" ref="B168:Q168" si="81">IF(B114=0,0,B114/B$23)</f>
        <v>1004.0016874907201</v>
      </c>
      <c r="C168" s="22">
        <f t="shared" si="81"/>
        <v>1441.1700635061864</v>
      </c>
      <c r="D168" s="22">
        <f t="shared" si="81"/>
        <v>1346.692365231946</v>
      </c>
      <c r="E168" s="22">
        <f t="shared" si="81"/>
        <v>1319.094673780826</v>
      </c>
      <c r="F168" s="22">
        <f t="shared" si="81"/>
        <v>949.61744405661489</v>
      </c>
      <c r="G168" s="22">
        <f t="shared" si="81"/>
        <v>1339.3282564836925</v>
      </c>
      <c r="H168" s="22">
        <f t="shared" si="81"/>
        <v>1639.676201020952</v>
      </c>
      <c r="I168" s="22">
        <f t="shared" si="81"/>
        <v>1287.4956843977609</v>
      </c>
      <c r="J168" s="22">
        <f t="shared" si="81"/>
        <v>1405.9864253254659</v>
      </c>
      <c r="K168" s="22">
        <f t="shared" si="81"/>
        <v>1293.064312038613</v>
      </c>
      <c r="L168" s="22">
        <f t="shared" si="81"/>
        <v>1512.4773769754806</v>
      </c>
      <c r="M168" s="22">
        <f t="shared" si="81"/>
        <v>1724.6041509301087</v>
      </c>
      <c r="N168" s="22">
        <f t="shared" si="81"/>
        <v>1555.6658763707285</v>
      </c>
      <c r="O168" s="22">
        <f t="shared" si="81"/>
        <v>1321.0754811023328</v>
      </c>
      <c r="P168" s="22">
        <f t="shared" si="81"/>
        <v>1168.1824924661282</v>
      </c>
      <c r="Q168" s="22">
        <f t="shared" si="81"/>
        <v>1471.6252969637017</v>
      </c>
    </row>
    <row r="169" spans="1:17" ht="12" customHeight="1" x14ac:dyDescent="0.25">
      <c r="A169" s="23" t="s">
        <v>43</v>
      </c>
      <c r="B169" s="30">
        <f t="shared" ref="B169:Q169" si="82">IF(B115=0,0,B115/B$23)</f>
        <v>96.763795066344542</v>
      </c>
      <c r="C169" s="30">
        <f t="shared" si="82"/>
        <v>112.55198511977169</v>
      </c>
      <c r="D169" s="30">
        <f t="shared" si="82"/>
        <v>127.34676821605058</v>
      </c>
      <c r="E169" s="30">
        <f t="shared" si="82"/>
        <v>141.8029569254235</v>
      </c>
      <c r="F169" s="30">
        <f t="shared" si="82"/>
        <v>165.75465263769982</v>
      </c>
      <c r="G169" s="30">
        <f t="shared" si="82"/>
        <v>181.42309826049302</v>
      </c>
      <c r="H169" s="30">
        <f t="shared" si="82"/>
        <v>200.32871773522447</v>
      </c>
      <c r="I169" s="30">
        <f t="shared" si="82"/>
        <v>230.31756560837343</v>
      </c>
      <c r="J169" s="30">
        <f t="shared" si="82"/>
        <v>252.19264766129061</v>
      </c>
      <c r="K169" s="30">
        <f t="shared" si="82"/>
        <v>263.00356430985755</v>
      </c>
      <c r="L169" s="30">
        <f t="shared" si="82"/>
        <v>278.29312793985463</v>
      </c>
      <c r="M169" s="30">
        <f t="shared" si="82"/>
        <v>290.65830903063926</v>
      </c>
      <c r="N169" s="30">
        <f t="shared" si="82"/>
        <v>304.82210259834102</v>
      </c>
      <c r="O169" s="30">
        <f t="shared" si="82"/>
        <v>323.48312461747679</v>
      </c>
      <c r="P169" s="30">
        <f t="shared" si="82"/>
        <v>352.05338109721316</v>
      </c>
      <c r="Q169" s="30">
        <f t="shared" si="82"/>
        <v>382.45685579685488</v>
      </c>
    </row>
    <row r="170" spans="1:17" ht="12" customHeight="1" x14ac:dyDescent="0.25">
      <c r="A170" s="23" t="s">
        <v>47</v>
      </c>
      <c r="B170" s="22">
        <f t="shared" ref="B170:Q170" si="83">IF(B116=0,0,B116/B$23)</f>
        <v>352.77535493869095</v>
      </c>
      <c r="C170" s="22">
        <f t="shared" si="83"/>
        <v>367.70037259434139</v>
      </c>
      <c r="D170" s="22">
        <f t="shared" si="83"/>
        <v>364.71365619344743</v>
      </c>
      <c r="E170" s="22">
        <f t="shared" si="83"/>
        <v>354.49508490442196</v>
      </c>
      <c r="F170" s="22">
        <f t="shared" si="83"/>
        <v>353.63406857791512</v>
      </c>
      <c r="G170" s="22">
        <f t="shared" si="83"/>
        <v>377.68109064847533</v>
      </c>
      <c r="H170" s="22">
        <f t="shared" si="83"/>
        <v>395.2782233411794</v>
      </c>
      <c r="I170" s="22">
        <f t="shared" si="83"/>
        <v>412.64667964934432</v>
      </c>
      <c r="J170" s="22">
        <f t="shared" si="83"/>
        <v>432.70836889883316</v>
      </c>
      <c r="K170" s="22">
        <f t="shared" si="83"/>
        <v>423.58858389615301</v>
      </c>
      <c r="L170" s="22">
        <f t="shared" si="83"/>
        <v>450.11961816667417</v>
      </c>
      <c r="M170" s="22">
        <f t="shared" si="83"/>
        <v>482.34167571555025</v>
      </c>
      <c r="N170" s="22">
        <f t="shared" si="83"/>
        <v>501.53800129401935</v>
      </c>
      <c r="O170" s="22">
        <f t="shared" si="83"/>
        <v>520.94204249593042</v>
      </c>
      <c r="P170" s="22">
        <f t="shared" si="83"/>
        <v>535.48754601989947</v>
      </c>
      <c r="Q170" s="22">
        <f t="shared" si="83"/>
        <v>554.99172100878275</v>
      </c>
    </row>
    <row r="171" spans="1:17" ht="12" customHeight="1" x14ac:dyDescent="0.25">
      <c r="A171" s="29" t="s">
        <v>46</v>
      </c>
      <c r="B171" s="18">
        <f t="shared" ref="B171:Q171" si="84">IF(B117=0,0,B117/B$23)</f>
        <v>359.11917992185465</v>
      </c>
      <c r="C171" s="18">
        <f t="shared" si="84"/>
        <v>369.46071625109016</v>
      </c>
      <c r="D171" s="18">
        <f t="shared" si="84"/>
        <v>389.15813143912919</v>
      </c>
      <c r="E171" s="18">
        <f t="shared" si="84"/>
        <v>386.88034615897243</v>
      </c>
      <c r="F171" s="18">
        <f t="shared" si="84"/>
        <v>407.83234632590955</v>
      </c>
      <c r="G171" s="18">
        <f t="shared" si="84"/>
        <v>415.15102891396987</v>
      </c>
      <c r="H171" s="18">
        <f t="shared" si="84"/>
        <v>420.26958236529816</v>
      </c>
      <c r="I171" s="18">
        <f t="shared" si="84"/>
        <v>432.81111332571408</v>
      </c>
      <c r="J171" s="18">
        <f t="shared" si="84"/>
        <v>459.03014264129666</v>
      </c>
      <c r="K171" s="18">
        <f t="shared" si="84"/>
        <v>468.55380202126116</v>
      </c>
      <c r="L171" s="18">
        <f t="shared" si="84"/>
        <v>481.7864722541301</v>
      </c>
      <c r="M171" s="18">
        <f t="shared" si="84"/>
        <v>512.37842423628854</v>
      </c>
      <c r="N171" s="18">
        <f t="shared" si="84"/>
        <v>520.98103176021857</v>
      </c>
      <c r="O171" s="18">
        <f t="shared" si="84"/>
        <v>511.29932011771803</v>
      </c>
      <c r="P171" s="18">
        <f t="shared" si="84"/>
        <v>524.24467898768717</v>
      </c>
      <c r="Q171" s="18">
        <f t="shared" si="84"/>
        <v>520.70673933182127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201.5353066753832</v>
      </c>
      <c r="C173" s="26">
        <f t="shared" si="85"/>
        <v>359.22116069429961</v>
      </c>
      <c r="D173" s="26">
        <f t="shared" si="85"/>
        <v>242.94824844332564</v>
      </c>
      <c r="E173" s="26">
        <f t="shared" si="85"/>
        <v>170.47898554575494</v>
      </c>
      <c r="F173" s="26">
        <f t="shared" si="85"/>
        <v>116.95375992314548</v>
      </c>
      <c r="G173" s="26">
        <f t="shared" si="85"/>
        <v>126.47993378140811</v>
      </c>
      <c r="H173" s="26">
        <f t="shared" si="85"/>
        <v>200.63369281259304</v>
      </c>
      <c r="I173" s="26">
        <f t="shared" si="85"/>
        <v>165.21182581763503</v>
      </c>
      <c r="J173" s="26">
        <f t="shared" si="85"/>
        <v>203.32603494183525</v>
      </c>
      <c r="K173" s="26">
        <f t="shared" si="85"/>
        <v>186.21602106243438</v>
      </c>
      <c r="L173" s="26">
        <f t="shared" si="85"/>
        <v>172.40112042250246</v>
      </c>
      <c r="M173" s="26">
        <f t="shared" si="85"/>
        <v>162.39032672106171</v>
      </c>
      <c r="N173" s="26">
        <f t="shared" si="85"/>
        <v>160.03510476047106</v>
      </c>
      <c r="O173" s="26">
        <f t="shared" si="85"/>
        <v>139.2061946482502</v>
      </c>
      <c r="P173" s="26">
        <f t="shared" si="85"/>
        <v>128.87141766652005</v>
      </c>
      <c r="Q173" s="26">
        <f t="shared" si="85"/>
        <v>176.6552166278525</v>
      </c>
    </row>
    <row r="174" spans="1:17" ht="12" customHeight="1" x14ac:dyDescent="0.25">
      <c r="A174" s="25" t="s">
        <v>48</v>
      </c>
      <c r="B174" s="24">
        <f t="shared" ref="B174:Q174" si="86">IF(B120=0,0,B120/B$23)</f>
        <v>201.5353066753832</v>
      </c>
      <c r="C174" s="24">
        <f t="shared" si="86"/>
        <v>359.22116069429961</v>
      </c>
      <c r="D174" s="24">
        <f t="shared" si="86"/>
        <v>242.94824844332564</v>
      </c>
      <c r="E174" s="24">
        <f t="shared" si="86"/>
        <v>170.47898554575494</v>
      </c>
      <c r="F174" s="24">
        <f t="shared" si="86"/>
        <v>116.95375992314548</v>
      </c>
      <c r="G174" s="24">
        <f t="shared" si="86"/>
        <v>126.47993378140811</v>
      </c>
      <c r="H174" s="24">
        <f t="shared" si="86"/>
        <v>200.63369281259304</v>
      </c>
      <c r="I174" s="24">
        <f t="shared" si="86"/>
        <v>165.21182581763503</v>
      </c>
      <c r="J174" s="24">
        <f t="shared" si="86"/>
        <v>203.32603494183525</v>
      </c>
      <c r="K174" s="24">
        <f t="shared" si="86"/>
        <v>186.21602106243438</v>
      </c>
      <c r="L174" s="24">
        <f t="shared" si="86"/>
        <v>172.40112042250246</v>
      </c>
      <c r="M174" s="24">
        <f t="shared" si="86"/>
        <v>162.39032672106171</v>
      </c>
      <c r="N174" s="24">
        <f t="shared" si="86"/>
        <v>160.03510476047106</v>
      </c>
      <c r="O174" s="24">
        <f t="shared" si="86"/>
        <v>139.2061946482502</v>
      </c>
      <c r="P174" s="24">
        <f t="shared" si="86"/>
        <v>128.87141766652005</v>
      </c>
      <c r="Q174" s="24">
        <f t="shared" si="86"/>
        <v>176.6552166278525</v>
      </c>
    </row>
    <row r="175" spans="1:17" ht="12" customHeight="1" x14ac:dyDescent="0.25">
      <c r="A175" s="23" t="s">
        <v>44</v>
      </c>
      <c r="B175" s="22">
        <f t="shared" ref="B175:Q175" si="87">IF(B121=0,0,B121/B$23)</f>
        <v>164.17652043527798</v>
      </c>
      <c r="C175" s="22">
        <f t="shared" si="87"/>
        <v>313.09908188994945</v>
      </c>
      <c r="D175" s="22">
        <f t="shared" si="87"/>
        <v>201.22453232732548</v>
      </c>
      <c r="E175" s="22">
        <f t="shared" si="87"/>
        <v>129.32682291833331</v>
      </c>
      <c r="F175" s="22">
        <f t="shared" si="87"/>
        <v>76.150315777632031</v>
      </c>
      <c r="G175" s="22">
        <f t="shared" si="87"/>
        <v>91.729901496175756</v>
      </c>
      <c r="H175" s="22">
        <f t="shared" si="87"/>
        <v>159.57664596028874</v>
      </c>
      <c r="I175" s="22">
        <f t="shared" si="87"/>
        <v>118.88558017197143</v>
      </c>
      <c r="J175" s="22">
        <f t="shared" si="87"/>
        <v>156.46198869003908</v>
      </c>
      <c r="K175" s="22">
        <f t="shared" si="87"/>
        <v>141.47754705858125</v>
      </c>
      <c r="L175" s="22">
        <f t="shared" si="87"/>
        <v>119.82761438714448</v>
      </c>
      <c r="M175" s="22">
        <f t="shared" si="87"/>
        <v>107.298023308826</v>
      </c>
      <c r="N175" s="22">
        <f t="shared" si="87"/>
        <v>96.916708487055473</v>
      </c>
      <c r="O175" s="22">
        <f t="shared" si="87"/>
        <v>83.115342549081589</v>
      </c>
      <c r="P175" s="22">
        <f t="shared" si="87"/>
        <v>77.817539890622996</v>
      </c>
      <c r="Q175" s="22">
        <f t="shared" si="87"/>
        <v>126.10388533424933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31.33396689539099</v>
      </c>
      <c r="C177" s="22">
        <f t="shared" si="89"/>
        <v>34.059734500831652</v>
      </c>
      <c r="D177" s="22">
        <f t="shared" si="89"/>
        <v>33.860748997836069</v>
      </c>
      <c r="E177" s="22">
        <f t="shared" si="89"/>
        <v>31.536682679818075</v>
      </c>
      <c r="F177" s="22">
        <f t="shared" si="89"/>
        <v>26.929169667114419</v>
      </c>
      <c r="G177" s="22">
        <f t="shared" si="89"/>
        <v>23.480090929816601</v>
      </c>
      <c r="H177" s="22">
        <f t="shared" si="89"/>
        <v>25.62371625648349</v>
      </c>
      <c r="I177" s="22">
        <f t="shared" si="89"/>
        <v>27.868705205268604</v>
      </c>
      <c r="J177" s="22">
        <f t="shared" si="89"/>
        <v>27.881559335347344</v>
      </c>
      <c r="K177" s="22">
        <f t="shared" si="89"/>
        <v>26.240780688936333</v>
      </c>
      <c r="L177" s="22">
        <f t="shared" si="89"/>
        <v>26.391560145953999</v>
      </c>
      <c r="M177" s="22">
        <f t="shared" si="89"/>
        <v>26.923206676457095</v>
      </c>
      <c r="N177" s="22">
        <f t="shared" si="89"/>
        <v>26.409695655352216</v>
      </c>
      <c r="O177" s="22">
        <f t="shared" si="89"/>
        <v>23.447999595685584</v>
      </c>
      <c r="P177" s="22">
        <f t="shared" si="89"/>
        <v>22.257410394353563</v>
      </c>
      <c r="Q177" s="22">
        <f t="shared" si="89"/>
        <v>21.945670834250013</v>
      </c>
    </row>
    <row r="178" spans="1:17" ht="12" customHeight="1" x14ac:dyDescent="0.25">
      <c r="A178" s="21" t="s">
        <v>46</v>
      </c>
      <c r="B178" s="20">
        <f t="shared" ref="B178:Q178" si="90">IF(B124=0,0,B124/B$23)</f>
        <v>6.0248193447142206</v>
      </c>
      <c r="C178" s="20">
        <f t="shared" si="90"/>
        <v>12.062344303518509</v>
      </c>
      <c r="D178" s="20">
        <f t="shared" si="90"/>
        <v>7.8629671181641072</v>
      </c>
      <c r="E178" s="20">
        <f t="shared" si="90"/>
        <v>9.6154799476035997</v>
      </c>
      <c r="F178" s="20">
        <f t="shared" si="90"/>
        <v>13.874274478399029</v>
      </c>
      <c r="G178" s="20">
        <f t="shared" si="90"/>
        <v>11.269941355415764</v>
      </c>
      <c r="H178" s="20">
        <f t="shared" si="90"/>
        <v>15.433330595820788</v>
      </c>
      <c r="I178" s="20">
        <f t="shared" si="90"/>
        <v>18.457540440395004</v>
      </c>
      <c r="J178" s="20">
        <f t="shared" si="90"/>
        <v>18.982486916448792</v>
      </c>
      <c r="K178" s="20">
        <f t="shared" si="90"/>
        <v>18.497693314916795</v>
      </c>
      <c r="L178" s="20">
        <f t="shared" si="90"/>
        <v>26.181945889403966</v>
      </c>
      <c r="M178" s="20">
        <f t="shared" si="90"/>
        <v>28.169096735778609</v>
      </c>
      <c r="N178" s="20">
        <f t="shared" si="90"/>
        <v>36.708700618063389</v>
      </c>
      <c r="O178" s="20">
        <f t="shared" si="90"/>
        <v>32.642852503483034</v>
      </c>
      <c r="P178" s="20">
        <f t="shared" si="90"/>
        <v>28.796467381543497</v>
      </c>
      <c r="Q178" s="20">
        <f t="shared" si="90"/>
        <v>28.605660459353157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47.070282775111096</v>
      </c>
      <c r="C3" s="154">
        <v>48.602203039286159</v>
      </c>
      <c r="D3" s="154">
        <v>48.816256947434624</v>
      </c>
      <c r="E3" s="154">
        <v>50.149885242809503</v>
      </c>
      <c r="F3" s="154">
        <v>52.218730086677319</v>
      </c>
      <c r="G3" s="154">
        <v>55.379544476609858</v>
      </c>
      <c r="H3" s="154">
        <v>59.578766418342127</v>
      </c>
      <c r="I3" s="154">
        <v>63.345286289279322</v>
      </c>
      <c r="J3" s="154">
        <v>65.78164143637548</v>
      </c>
      <c r="K3" s="154">
        <v>67.388257421956297</v>
      </c>
      <c r="L3" s="154">
        <v>67.855464602173882</v>
      </c>
      <c r="M3" s="154">
        <v>67.477930491833632</v>
      </c>
      <c r="N3" s="154">
        <v>67.191485331311938</v>
      </c>
      <c r="O3" s="154">
        <v>66.899267349979681</v>
      </c>
      <c r="P3" s="154">
        <v>66.640462993449773</v>
      </c>
      <c r="Q3" s="154">
        <v>66.33785300678106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62.480464552287231</v>
      </c>
      <c r="C5" s="143">
        <v>64.513915046307417</v>
      </c>
      <c r="D5" s="143">
        <v>64.798047344476259</v>
      </c>
      <c r="E5" s="143">
        <v>66.568287728057626</v>
      </c>
      <c r="F5" s="143">
        <v>69.314444736483679</v>
      </c>
      <c r="G5" s="143">
        <v>73.510067532932268</v>
      </c>
      <c r="H5" s="143">
        <v>79.08405864174118</v>
      </c>
      <c r="I5" s="143">
        <v>84.083686802165403</v>
      </c>
      <c r="J5" s="143">
        <v>87.317672077593059</v>
      </c>
      <c r="K5" s="143">
        <v>89.450272674360605</v>
      </c>
      <c r="L5" s="143">
        <v>90.070437244045166</v>
      </c>
      <c r="M5" s="143">
        <v>89.569303509389442</v>
      </c>
      <c r="N5" s="143">
        <v>89.189080029882106</v>
      </c>
      <c r="O5" s="143">
        <v>88.801193785148755</v>
      </c>
      <c r="P5" s="143">
        <v>88.457660339611607</v>
      </c>
      <c r="Q5" s="143">
        <v>88.05597988581961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1.0510414500821554E-2</v>
      </c>
      <c r="C6" s="152">
        <f>1000*C8/SER_summary!C$3</f>
        <v>1.1017798646518568E-2</v>
      </c>
      <c r="D6" s="152">
        <f>1000*D8/SER_summary!D$3</f>
        <v>1.1572397404715901E-2</v>
      </c>
      <c r="E6" s="152">
        <f>1000*E8/SER_summary!E$3</f>
        <v>1.2138496511651829E-2</v>
      </c>
      <c r="F6" s="152">
        <f>1000*F8/SER_summary!F$3</f>
        <v>1.2928000496928507E-2</v>
      </c>
      <c r="G6" s="152">
        <f>1000*G8/SER_summary!G$3</f>
        <v>1.4053307661349049E-2</v>
      </c>
      <c r="H6" s="152">
        <f>1000*H8/SER_summary!H$3</f>
        <v>1.5537880887933654E-2</v>
      </c>
      <c r="I6" s="152">
        <f>1000*I8/SER_summary!I$3</f>
        <v>1.6977144908024287E-2</v>
      </c>
      <c r="J6" s="152">
        <f>1000*J8/SER_summary!J$3</f>
        <v>1.8102196851673552E-2</v>
      </c>
      <c r="K6" s="152">
        <f>1000*K8/SER_summary!K$3</f>
        <v>1.9036548351008254E-2</v>
      </c>
      <c r="L6" s="152">
        <f>1000*L8/SER_summary!L$3</f>
        <v>1.9661307127594538E-2</v>
      </c>
      <c r="M6" s="152">
        <f>1000*M8/SER_summary!M$3</f>
        <v>1.9997265857982331E-2</v>
      </c>
      <c r="N6" s="152">
        <f>1000*N8/SER_summary!N$3</f>
        <v>2.0289459256879548E-2</v>
      </c>
      <c r="O6" s="152">
        <f>1000*O8/SER_summary!O$3</f>
        <v>2.0724975943691756E-2</v>
      </c>
      <c r="P6" s="152">
        <f>1000*P8/SER_summary!P$3</f>
        <v>2.1327019737550624E-2</v>
      </c>
      <c r="Q6" s="152">
        <f>1000*Q8/SER_summary!Q$3</f>
        <v>2.2177396912222331E-2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86.08950188483125</v>
      </c>
      <c r="C8" s="62">
        <v>89.789197500246388</v>
      </c>
      <c r="D8" s="62">
        <v>91.061054284189552</v>
      </c>
      <c r="E8" s="62">
        <v>94.747107352677432</v>
      </c>
      <c r="F8" s="62">
        <v>100.12926426478433</v>
      </c>
      <c r="G8" s="62">
        <v>108.04988184574144</v>
      </c>
      <c r="H8" s="62">
        <v>118.54425784785528</v>
      </c>
      <c r="I8" s="62">
        <v>128.562366862083</v>
      </c>
      <c r="J8" s="62">
        <v>136.09235213527546</v>
      </c>
      <c r="K8" s="62">
        <v>142.1481718862324</v>
      </c>
      <c r="L8" s="62">
        <v>145.9216207551388</v>
      </c>
      <c r="M8" s="62">
        <v>147.36847092905657</v>
      </c>
      <c r="N8" s="62">
        <v>148.66541281402999</v>
      </c>
      <c r="O8" s="62">
        <v>150.97216496057169</v>
      </c>
      <c r="P8" s="62">
        <v>154.52869639091659</v>
      </c>
      <c r="Q8" s="62">
        <v>159.72600368641383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11.383938076191264</v>
      </c>
      <c r="D9" s="150">
        <v>9.1482053062386832</v>
      </c>
      <c r="E9" s="150">
        <v>11.759310303840781</v>
      </c>
      <c r="F9" s="150">
        <v>13.65724557834365</v>
      </c>
      <c r="G9" s="150">
        <v>16.402583463849762</v>
      </c>
      <c r="H9" s="150">
        <v>19.188391032078769</v>
      </c>
      <c r="I9" s="150">
        <v>18.929474419941858</v>
      </c>
      <c r="J9" s="150">
        <v>16.664134814049405</v>
      </c>
      <c r="K9" s="150">
        <v>15.418323030335312</v>
      </c>
      <c r="L9" s="150">
        <v>13.370014730269228</v>
      </c>
      <c r="M9" s="150">
        <v>12.830788250109066</v>
      </c>
      <c r="N9" s="150">
        <v>10.445147191212016</v>
      </c>
      <c r="O9" s="150">
        <v>14.066062450382528</v>
      </c>
      <c r="P9" s="150">
        <v>17.213777008688524</v>
      </c>
      <c r="Q9" s="150">
        <v>21.599890759347076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7.6842424607761188</v>
      </c>
      <c r="D10" s="149">
        <f t="shared" ref="D10:Q10" si="0">C8+D9-D8</f>
        <v>7.8763485222955154</v>
      </c>
      <c r="E10" s="149">
        <f t="shared" si="0"/>
        <v>8.073257235352898</v>
      </c>
      <c r="F10" s="149">
        <f t="shared" si="0"/>
        <v>8.2750886662367549</v>
      </c>
      <c r="G10" s="149">
        <f t="shared" si="0"/>
        <v>8.4819658828926521</v>
      </c>
      <c r="H10" s="149">
        <f t="shared" si="0"/>
        <v>8.6940150299649304</v>
      </c>
      <c r="I10" s="149">
        <f t="shared" si="0"/>
        <v>8.9113654057141503</v>
      </c>
      <c r="J10" s="149">
        <f t="shared" si="0"/>
        <v>9.1341495408569244</v>
      </c>
      <c r="K10" s="149">
        <f t="shared" si="0"/>
        <v>9.3625032793783589</v>
      </c>
      <c r="L10" s="149">
        <f t="shared" si="0"/>
        <v>9.5965658613628193</v>
      </c>
      <c r="M10" s="149">
        <f t="shared" si="0"/>
        <v>11.383938076191299</v>
      </c>
      <c r="N10" s="149">
        <f t="shared" si="0"/>
        <v>9.1482053062385944</v>
      </c>
      <c r="O10" s="149">
        <f t="shared" si="0"/>
        <v>11.759310303840834</v>
      </c>
      <c r="P10" s="149">
        <f t="shared" si="0"/>
        <v>13.657245578343634</v>
      </c>
      <c r="Q10" s="149">
        <f t="shared" si="0"/>
        <v>16.402583463849851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8760.0000000000036</v>
      </c>
      <c r="D12" s="146">
        <v>8760</v>
      </c>
      <c r="E12" s="146">
        <v>8760.0000000000018</v>
      </c>
      <c r="F12" s="146">
        <v>8759.9999999999982</v>
      </c>
      <c r="G12" s="146">
        <v>8760.0000000000018</v>
      </c>
      <c r="H12" s="146">
        <v>8760</v>
      </c>
      <c r="I12" s="146">
        <v>8760</v>
      </c>
      <c r="J12" s="146">
        <v>8759.9999999999964</v>
      </c>
      <c r="K12" s="146">
        <v>8760</v>
      </c>
      <c r="L12" s="146">
        <v>8760.0000000000018</v>
      </c>
      <c r="M12" s="146">
        <v>8760</v>
      </c>
      <c r="N12" s="146">
        <v>8759.9999999999945</v>
      </c>
      <c r="O12" s="146">
        <v>8760.0000000000018</v>
      </c>
      <c r="P12" s="146">
        <v>8759.9999999999982</v>
      </c>
      <c r="Q12" s="146">
        <v>8760.0000000000018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725.7617152422639</v>
      </c>
      <c r="C14" s="143">
        <f>IF(C5=0,0,C5/C8*1000)</f>
        <v>718.50419474046839</v>
      </c>
      <c r="D14" s="143">
        <f t="shared" ref="D14:Q14" si="1">IF(D5=0,0,D5/D8*1000)</f>
        <v>711.58903061071635</v>
      </c>
      <c r="E14" s="143">
        <f t="shared" si="1"/>
        <v>702.5891300329655</v>
      </c>
      <c r="F14" s="143">
        <f t="shared" si="1"/>
        <v>692.24961598825735</v>
      </c>
      <c r="G14" s="143">
        <f t="shared" si="1"/>
        <v>680.33454805512611</v>
      </c>
      <c r="H14" s="143">
        <f t="shared" si="1"/>
        <v>667.12686111916969</v>
      </c>
      <c r="I14" s="143">
        <f t="shared" si="1"/>
        <v>654.03032671580559</v>
      </c>
      <c r="J14" s="143">
        <f t="shared" si="1"/>
        <v>641.6060175872301</v>
      </c>
      <c r="K14" s="143">
        <f t="shared" si="1"/>
        <v>629.27487203952012</v>
      </c>
      <c r="L14" s="143">
        <f t="shared" si="1"/>
        <v>617.25217125422603</v>
      </c>
      <c r="M14" s="143">
        <f t="shared" si="1"/>
        <v>607.79149667983086</v>
      </c>
      <c r="N14" s="143">
        <f t="shared" si="1"/>
        <v>599.93160710118502</v>
      </c>
      <c r="O14" s="143">
        <f t="shared" si="1"/>
        <v>588.19580290406725</v>
      </c>
      <c r="P14" s="143">
        <f t="shared" si="1"/>
        <v>572.43516838993582</v>
      </c>
      <c r="Q14" s="143">
        <f t="shared" si="1"/>
        <v>551.29395247813102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668.5190512944813</v>
      </c>
      <c r="D15" s="141">
        <v>655.91930992889343</v>
      </c>
      <c r="E15" s="141">
        <v>648.80517693382103</v>
      </c>
      <c r="F15" s="141">
        <v>640.82464523400949</v>
      </c>
      <c r="G15" s="141">
        <v>631.09015278338552</v>
      </c>
      <c r="H15" s="141">
        <v>619.32104413711511</v>
      </c>
      <c r="I15" s="141">
        <v>605.78311621507089</v>
      </c>
      <c r="J15" s="141">
        <v>591.88199228703434</v>
      </c>
      <c r="K15" s="141">
        <v>579.02192204727612</v>
      </c>
      <c r="L15" s="141">
        <v>567.31311241493961</v>
      </c>
      <c r="M15" s="141">
        <v>554.07708470088301</v>
      </c>
      <c r="N15" s="141">
        <v>538.07389490662979</v>
      </c>
      <c r="O15" s="141">
        <v>514.82887859444838</v>
      </c>
      <c r="P15" s="141">
        <v>488.46723777324041</v>
      </c>
      <c r="Q15" s="141">
        <v>460.64253571030378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16.665825411048235</v>
      </c>
      <c r="C3" s="154">
        <v>17.943925754819681</v>
      </c>
      <c r="D3" s="154">
        <v>19.6710020983402</v>
      </c>
      <c r="E3" s="154">
        <v>22.006546435658326</v>
      </c>
      <c r="F3" s="154">
        <v>24.60800103052798</v>
      </c>
      <c r="G3" s="154">
        <v>27.678236177284916</v>
      </c>
      <c r="H3" s="154">
        <v>31.082186697525348</v>
      </c>
      <c r="I3" s="154">
        <v>34.71076050998203</v>
      </c>
      <c r="J3" s="154">
        <v>37.713933902071389</v>
      </c>
      <c r="K3" s="154">
        <v>39.343682413454104</v>
      </c>
      <c r="L3" s="154">
        <v>41.164546068461661</v>
      </c>
      <c r="M3" s="154">
        <v>43.380373026342802</v>
      </c>
      <c r="N3" s="154">
        <v>44.764403366684199</v>
      </c>
      <c r="O3" s="154">
        <v>46.022866956309137</v>
      </c>
      <c r="P3" s="154">
        <v>47.627539270713783</v>
      </c>
      <c r="Q3" s="154">
        <v>49.2788138241458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222.06017383213296</v>
      </c>
      <c r="C5" s="143">
        <v>237.9532697743382</v>
      </c>
      <c r="D5" s="143">
        <v>259.72351388842668</v>
      </c>
      <c r="E5" s="143">
        <v>289.4000304517848</v>
      </c>
      <c r="F5" s="143">
        <v>322.41391864061438</v>
      </c>
      <c r="G5" s="143">
        <v>361.39130175946252</v>
      </c>
      <c r="H5" s="143">
        <v>404.52876923282332</v>
      </c>
      <c r="I5" s="143">
        <v>450.38667238731483</v>
      </c>
      <c r="J5" s="143">
        <v>487.95756775018839</v>
      </c>
      <c r="K5" s="143">
        <v>507.6696178193813</v>
      </c>
      <c r="L5" s="143">
        <v>529.80454358057204</v>
      </c>
      <c r="M5" s="143">
        <v>557.41585815125552</v>
      </c>
      <c r="N5" s="143">
        <v>574.30869570172808</v>
      </c>
      <c r="O5" s="143">
        <v>589.58001743563261</v>
      </c>
      <c r="P5" s="143">
        <v>609.27185515138819</v>
      </c>
      <c r="Q5" s="143">
        <v>629.53844864958046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40.836753287618137</v>
      </c>
      <c r="C6" s="152">
        <f>1000000*C8/SER_summary!C$8</f>
        <v>42.61599157250555</v>
      </c>
      <c r="D6" s="152">
        <f>1000000*D8/SER_summary!D$8</f>
        <v>44.964353480806984</v>
      </c>
      <c r="E6" s="152">
        <f>1000000*E8/SER_summary!E$8</f>
        <v>48.305466766508751</v>
      </c>
      <c r="F6" s="152">
        <f>1000000*F8/SER_summary!F$8</f>
        <v>51.8960869305552</v>
      </c>
      <c r="G6" s="152">
        <f>1000000*G8/SER_summary!G$8</f>
        <v>56.312016448154701</v>
      </c>
      <c r="H6" s="152">
        <f>1000000*H8/SER_summary!H$8</f>
        <v>61.015752739474728</v>
      </c>
      <c r="I6" s="152">
        <f>1000000*I8/SER_summary!I$8</f>
        <v>65.521132076693348</v>
      </c>
      <c r="J6" s="152">
        <f>1000000*J8/SER_summary!J$8</f>
        <v>69.225879562723634</v>
      </c>
      <c r="K6" s="152">
        <f>1000000*K8/SER_summary!K$8</f>
        <v>71.704614908059</v>
      </c>
      <c r="L6" s="152">
        <f>1000000*L8/SER_summary!L$8</f>
        <v>74.236580976268485</v>
      </c>
      <c r="M6" s="152">
        <f>1000000*M8/SER_summary!M$8</f>
        <v>76.616907023484131</v>
      </c>
      <c r="N6" s="152">
        <f>1000000*N8/SER_summary!N$8</f>
        <v>78.48489423081395</v>
      </c>
      <c r="O6" s="152">
        <f>1000000*O8/SER_summary!O$8</f>
        <v>80.078110464153141</v>
      </c>
      <c r="P6" s="152">
        <f>1000000*P8/SER_summary!P$8</f>
        <v>82.258131075273894</v>
      </c>
      <c r="Q6" s="152">
        <f>1000000*Q8/SER_summary!Q$8</f>
        <v>84.24400331710379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4.1401384761670554</v>
      </c>
      <c r="C8" s="62">
        <v>4.4739684483699325</v>
      </c>
      <c r="D8" s="62">
        <v>4.929720327462082</v>
      </c>
      <c r="E8" s="62">
        <v>5.5515935207370584</v>
      </c>
      <c r="F8" s="62">
        <v>6.2508197919545028</v>
      </c>
      <c r="G8" s="62">
        <v>7.0835400355129448</v>
      </c>
      <c r="H8" s="62">
        <v>8.0156566585521745</v>
      </c>
      <c r="I8" s="62">
        <v>9.0191159059236465</v>
      </c>
      <c r="J8" s="62">
        <v>9.8602695165410879</v>
      </c>
      <c r="K8" s="62">
        <v>10.329763848167605</v>
      </c>
      <c r="L8" s="62">
        <v>10.86464994861468</v>
      </c>
      <c r="M8" s="62">
        <v>11.53746941958514</v>
      </c>
      <c r="N8" s="62">
        <v>11.987540333655433</v>
      </c>
      <c r="O8" s="62">
        <v>12.419116105847056</v>
      </c>
      <c r="P8" s="62">
        <v>12.9787248545561</v>
      </c>
      <c r="Q8" s="62">
        <v>13.579379846524997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0.60983920394734714</v>
      </c>
      <c r="D9" s="150">
        <v>0.73176111083661977</v>
      </c>
      <c r="E9" s="150">
        <v>0.89788242501944815</v>
      </c>
      <c r="F9" s="150">
        <v>0.97523550296191353</v>
      </c>
      <c r="G9" s="150">
        <v>1.1087294753029124</v>
      </c>
      <c r="H9" s="150">
        <v>1.2081258547836993</v>
      </c>
      <c r="I9" s="150">
        <v>1.2794684791159432</v>
      </c>
      <c r="J9" s="150">
        <v>1.1171628423619111</v>
      </c>
      <c r="K9" s="150">
        <v>0.74550356337098833</v>
      </c>
      <c r="L9" s="150">
        <v>0.81089533219154664</v>
      </c>
      <c r="M9" s="150">
        <v>0.94882870271492703</v>
      </c>
      <c r="N9" s="150">
        <v>0.72608014581476688</v>
      </c>
      <c r="O9" s="150">
        <v>0.70758500393609192</v>
      </c>
      <c r="P9" s="150">
        <v>0.83561798045351465</v>
      </c>
      <c r="Q9" s="150">
        <v>0.87666422371336539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0.27600923174447001</v>
      </c>
      <c r="D10" s="149">
        <f t="shared" ref="D10:Q10" si="0">C8+D9-D8</f>
        <v>0.27600923174447001</v>
      </c>
      <c r="E10" s="149">
        <f t="shared" si="0"/>
        <v>0.27600923174447178</v>
      </c>
      <c r="F10" s="149">
        <f t="shared" si="0"/>
        <v>0.27600923174446912</v>
      </c>
      <c r="G10" s="149">
        <f t="shared" si="0"/>
        <v>0.2760092317444709</v>
      </c>
      <c r="H10" s="149">
        <f t="shared" si="0"/>
        <v>0.27600923174446912</v>
      </c>
      <c r="I10" s="149">
        <f t="shared" si="0"/>
        <v>0.2760092317444709</v>
      </c>
      <c r="J10" s="149">
        <f t="shared" si="0"/>
        <v>0.27600923174446912</v>
      </c>
      <c r="K10" s="149">
        <f t="shared" si="0"/>
        <v>0.2760092317444709</v>
      </c>
      <c r="L10" s="149">
        <f t="shared" si="0"/>
        <v>0.2760092317444709</v>
      </c>
      <c r="M10" s="149">
        <f t="shared" si="0"/>
        <v>0.27600923174446734</v>
      </c>
      <c r="N10" s="149">
        <f t="shared" si="0"/>
        <v>0.27600923174447267</v>
      </c>
      <c r="O10" s="149">
        <f t="shared" si="0"/>
        <v>0.27600923174446912</v>
      </c>
      <c r="P10" s="149">
        <f t="shared" si="0"/>
        <v>0.2760092317444709</v>
      </c>
      <c r="Q10" s="149">
        <f t="shared" si="0"/>
        <v>0.27600923174446912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872.68538174172318</v>
      </c>
      <c r="C12" s="146">
        <v>876.85409690953156</v>
      </c>
      <c r="D12" s="146">
        <v>880.67722138204113</v>
      </c>
      <c r="E12" s="146">
        <v>884.20887321181101</v>
      </c>
      <c r="F12" s="146">
        <v>887.49129712838499</v>
      </c>
      <c r="G12" s="146">
        <v>890.55811244742483</v>
      </c>
      <c r="H12" s="146">
        <v>893.43651933098351</v>
      </c>
      <c r="I12" s="146">
        <v>896.14884064558851</v>
      </c>
      <c r="J12" s="146">
        <v>898.71362619151796</v>
      </c>
      <c r="K12" s="146">
        <v>901.14646054902278</v>
      </c>
      <c r="L12" s="146">
        <v>903.46056526632867</v>
      </c>
      <c r="M12" s="146">
        <v>904.93109370760146</v>
      </c>
      <c r="N12" s="146">
        <v>906.33542920895013</v>
      </c>
      <c r="O12" s="146">
        <v>907.67936487851114</v>
      </c>
      <c r="P12" s="146">
        <v>908.96796149148167</v>
      </c>
      <c r="Q12" s="146">
        <v>910.20566623154218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53.635929114553797</v>
      </c>
      <c r="C14" s="143">
        <f>IF(C5=0,0,C5/C8)</f>
        <v>53.186175208954651</v>
      </c>
      <c r="D14" s="143">
        <f t="shared" ref="D14:Q14" si="1">IF(D5=0,0,D5/D8)</f>
        <v>52.685243104275145</v>
      </c>
      <c r="E14" s="143">
        <f t="shared" si="1"/>
        <v>52.129182255649468</v>
      </c>
      <c r="F14" s="143">
        <f t="shared" si="1"/>
        <v>51.579461474092852</v>
      </c>
      <c r="G14" s="143">
        <f t="shared" si="1"/>
        <v>51.01845968931449</v>
      </c>
      <c r="H14" s="143">
        <f t="shared" si="1"/>
        <v>50.467327439882041</v>
      </c>
      <c r="I14" s="143">
        <f t="shared" si="1"/>
        <v>49.936898148909066</v>
      </c>
      <c r="J14" s="143">
        <f t="shared" si="1"/>
        <v>49.487244434000054</v>
      </c>
      <c r="K14" s="143">
        <f t="shared" si="1"/>
        <v>49.146294657010642</v>
      </c>
      <c r="L14" s="143">
        <f t="shared" si="1"/>
        <v>48.76406935210332</v>
      </c>
      <c r="M14" s="143">
        <f t="shared" si="1"/>
        <v>48.313528545958988</v>
      </c>
      <c r="N14" s="143">
        <f t="shared" si="1"/>
        <v>47.908801949081798</v>
      </c>
      <c r="O14" s="143">
        <f t="shared" si="1"/>
        <v>47.473589296588656</v>
      </c>
      <c r="P14" s="143">
        <f t="shared" si="1"/>
        <v>46.943891790533421</v>
      </c>
      <c r="Q14" s="143">
        <f t="shared" si="1"/>
        <v>46.359882098053333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50.336395778295142</v>
      </c>
      <c r="D15" s="141">
        <v>49.981141606558133</v>
      </c>
      <c r="E15" s="141">
        <v>49.539368310058471</v>
      </c>
      <c r="F15" s="141">
        <v>49.032156471343932</v>
      </c>
      <c r="G15" s="141">
        <v>48.507229135370181</v>
      </c>
      <c r="H15" s="141">
        <v>47.959803883630414</v>
      </c>
      <c r="I15" s="141">
        <v>47.411808679503544</v>
      </c>
      <c r="J15" s="141">
        <v>46.882070335378152</v>
      </c>
      <c r="K15" s="141">
        <v>46.29898950707716</v>
      </c>
      <c r="L15" s="141">
        <v>45.553274120061744</v>
      </c>
      <c r="M15" s="141">
        <v>44.702827853043452</v>
      </c>
      <c r="N15" s="141">
        <v>43.65475260821664</v>
      </c>
      <c r="O15" s="141">
        <v>42.504198301848135</v>
      </c>
      <c r="P15" s="141">
        <v>41.281841836197721</v>
      </c>
      <c r="Q15" s="141">
        <v>40.004603973056746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12.679459643259541</v>
      </c>
      <c r="C3" s="154">
        <v>12.883857534155338</v>
      </c>
      <c r="D3" s="154">
        <v>13.350268769022518</v>
      </c>
      <c r="E3" s="154">
        <v>14.425994772849082</v>
      </c>
      <c r="F3" s="154">
        <v>16.382487892161258</v>
      </c>
      <c r="G3" s="154">
        <v>18.784238912226229</v>
      </c>
      <c r="H3" s="154">
        <v>22.283158132939224</v>
      </c>
      <c r="I3" s="154">
        <v>25.313534210727418</v>
      </c>
      <c r="J3" s="154">
        <v>28.060888792479481</v>
      </c>
      <c r="K3" s="154">
        <v>30.675326508792988</v>
      </c>
      <c r="L3" s="154">
        <v>32.3388078047089</v>
      </c>
      <c r="M3" s="154">
        <v>33.56410342518825</v>
      </c>
      <c r="N3" s="154">
        <v>34.759968087964353</v>
      </c>
      <c r="O3" s="154">
        <v>35.875725591694803</v>
      </c>
      <c r="P3" s="154">
        <v>36.929174081811453</v>
      </c>
      <c r="Q3" s="154">
        <v>37.875212251140454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93.268426543324253</v>
      </c>
      <c r="C5" s="143">
        <v>93.668710360413442</v>
      </c>
      <c r="D5" s="143">
        <v>95.428514636211176</v>
      </c>
      <c r="E5" s="143">
        <v>101.27164276995192</v>
      </c>
      <c r="F5" s="143">
        <v>112.89374679552606</v>
      </c>
      <c r="G5" s="143">
        <v>127.40708767477368</v>
      </c>
      <c r="H5" s="143">
        <v>148.79698084826717</v>
      </c>
      <c r="I5" s="143">
        <v>166.72471599314821</v>
      </c>
      <c r="J5" s="143">
        <v>182.98013423787492</v>
      </c>
      <c r="K5" s="143">
        <v>198.23460159734091</v>
      </c>
      <c r="L5" s="143">
        <v>207.08655840487299</v>
      </c>
      <c r="M5" s="143">
        <v>212.00649314271018</v>
      </c>
      <c r="N5" s="143">
        <v>216.97164951224519</v>
      </c>
      <c r="O5" s="143">
        <v>221.3627618663088</v>
      </c>
      <c r="P5" s="143">
        <v>225.1793558112974</v>
      </c>
      <c r="Q5" s="143">
        <v>228.02123360997535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2.8254562048000108E-2</v>
      </c>
      <c r="C6" s="152">
        <f>1000*C8/SER_summary!C$3</f>
        <v>2.8940013818028597E-2</v>
      </c>
      <c r="D6" s="152">
        <f>1000*D8/SER_summary!D$3</f>
        <v>3.1134495594603545E-2</v>
      </c>
      <c r="E6" s="152">
        <f>1000*E8/SER_summary!E$3</f>
        <v>3.41958452236217E-2</v>
      </c>
      <c r="F6" s="152">
        <f>1000*F8/SER_summary!F$3</f>
        <v>3.9686207136528304E-2</v>
      </c>
      <c r="G6" s="152">
        <f>1000*G8/SER_summary!G$3</f>
        <v>4.67252644936011E-2</v>
      </c>
      <c r="H6" s="152">
        <f>1000*H8/SER_summary!H$3</f>
        <v>5.6840360434131966E-2</v>
      </c>
      <c r="I6" s="152">
        <f>1000*I8/SER_summary!I$3</f>
        <v>6.6348418373252713E-2</v>
      </c>
      <c r="J6" s="152">
        <f>1000*J8/SER_summary!J$3</f>
        <v>7.6182119411072155E-2</v>
      </c>
      <c r="K6" s="152">
        <f>1000*K8/SER_summary!K$3</f>
        <v>8.7193644142701365E-2</v>
      </c>
      <c r="L6" s="152">
        <f>1000*L8/SER_summary!L$3</f>
        <v>9.6650684600777304E-2</v>
      </c>
      <c r="M6" s="152">
        <f>1000*M8/SER_summary!M$3</f>
        <v>0.10650092925785529</v>
      </c>
      <c r="N6" s="152">
        <f>1000*N8/SER_summary!N$3</f>
        <v>0.11791662642474013</v>
      </c>
      <c r="O6" s="152">
        <f>1000*O8/SER_summary!O$3</f>
        <v>0.13208814405397235</v>
      </c>
      <c r="P6" s="152">
        <f>1000*P8/SER_summary!P$3</f>
        <v>0.15131046002512594</v>
      </c>
      <c r="Q6" s="152">
        <f>1000*Q8/SER_summary!Q$3</f>
        <v>0.17599990658393802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231.42961416947492</v>
      </c>
      <c r="C8" s="62">
        <v>235.84571652958186</v>
      </c>
      <c r="D8" s="62">
        <v>244.99158595225029</v>
      </c>
      <c r="E8" s="62">
        <v>266.91587506805052</v>
      </c>
      <c r="F8" s="62">
        <v>307.37550814486082</v>
      </c>
      <c r="G8" s="62">
        <v>359.25060700336013</v>
      </c>
      <c r="H8" s="62">
        <v>433.65619752571382</v>
      </c>
      <c r="I8" s="62">
        <v>502.43487640783468</v>
      </c>
      <c r="J8" s="62">
        <v>572.73732609667934</v>
      </c>
      <c r="K8" s="62">
        <v>651.08531685720402</v>
      </c>
      <c r="L8" s="62">
        <v>717.31876484677252</v>
      </c>
      <c r="M8" s="62">
        <v>784.85124960164569</v>
      </c>
      <c r="N8" s="62">
        <v>864.00153513839007</v>
      </c>
      <c r="O8" s="62">
        <v>962.20295394465234</v>
      </c>
      <c r="P8" s="62">
        <v>1096.3467200634745</v>
      </c>
      <c r="Q8" s="62">
        <v>1267.5861751990253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50.241474470394401</v>
      </c>
      <c r="D9" s="150">
        <v>55.200368393507254</v>
      </c>
      <c r="E9" s="150">
        <v>68.209060581493418</v>
      </c>
      <c r="F9" s="150">
        <v>86.975828399831826</v>
      </c>
      <c r="G9" s="150">
        <v>98.623875158135945</v>
      </c>
      <c r="H9" s="150">
        <v>124.64706499274821</v>
      </c>
      <c r="I9" s="150">
        <v>123.97904727562815</v>
      </c>
      <c r="J9" s="150">
        <v>138.51151027033811</v>
      </c>
      <c r="K9" s="150">
        <v>165.32381916035663</v>
      </c>
      <c r="L9" s="150">
        <v>164.85732314770436</v>
      </c>
      <c r="M9" s="150">
        <v>192.17954974762145</v>
      </c>
      <c r="N9" s="150">
        <v>203.12933281237241</v>
      </c>
      <c r="O9" s="150">
        <v>236.71292907660046</v>
      </c>
      <c r="P9" s="150">
        <v>299.46758527917871</v>
      </c>
      <c r="Q9" s="150">
        <v>336.09677828325522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45.825372110287447</v>
      </c>
      <c r="D10" s="149">
        <f t="shared" ref="D10:Q10" si="0">C8+D9-D8</f>
        <v>46.054498970838807</v>
      </c>
      <c r="E10" s="149">
        <f t="shared" si="0"/>
        <v>46.284771465693154</v>
      </c>
      <c r="F10" s="149">
        <f t="shared" si="0"/>
        <v>46.51619532302152</v>
      </c>
      <c r="G10" s="149">
        <f t="shared" si="0"/>
        <v>46.748776299636631</v>
      </c>
      <c r="H10" s="149">
        <f t="shared" si="0"/>
        <v>50.241474470394508</v>
      </c>
      <c r="I10" s="149">
        <f t="shared" si="0"/>
        <v>55.20036839350729</v>
      </c>
      <c r="J10" s="149">
        <f t="shared" si="0"/>
        <v>68.209060581493418</v>
      </c>
      <c r="K10" s="149">
        <f t="shared" si="0"/>
        <v>86.975828399831926</v>
      </c>
      <c r="L10" s="149">
        <f t="shared" si="0"/>
        <v>98.623875158135888</v>
      </c>
      <c r="M10" s="149">
        <f t="shared" si="0"/>
        <v>124.64706499274826</v>
      </c>
      <c r="N10" s="149">
        <f t="shared" si="0"/>
        <v>123.97904727562798</v>
      </c>
      <c r="O10" s="149">
        <f t="shared" si="0"/>
        <v>138.51151027033825</v>
      </c>
      <c r="P10" s="149">
        <f t="shared" si="0"/>
        <v>165.32381916035638</v>
      </c>
      <c r="Q10" s="149">
        <f t="shared" si="0"/>
        <v>164.85732314770439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1580.7662111541945</v>
      </c>
      <c r="C12" s="146">
        <v>1599.3846433066421</v>
      </c>
      <c r="D12" s="146">
        <v>1626.7222009323978</v>
      </c>
      <c r="E12" s="146">
        <v>1656.3780410547265</v>
      </c>
      <c r="F12" s="146">
        <v>1687.3746391171976</v>
      </c>
      <c r="G12" s="146">
        <v>1714.3581780776547</v>
      </c>
      <c r="H12" s="146">
        <v>1741.3423877337727</v>
      </c>
      <c r="I12" s="146">
        <v>1765.4456287516873</v>
      </c>
      <c r="J12" s="146">
        <v>1783.1957874702257</v>
      </c>
      <c r="K12" s="146">
        <v>1799.3319039731382</v>
      </c>
      <c r="L12" s="146">
        <v>1815.823546387719</v>
      </c>
      <c r="M12" s="146">
        <v>1840.8882982805458</v>
      </c>
      <c r="N12" s="146">
        <v>1862.8501758181778</v>
      </c>
      <c r="O12" s="146">
        <v>1884.506664022244</v>
      </c>
      <c r="P12" s="146">
        <v>1906.9643369578921</v>
      </c>
      <c r="Q12" s="146">
        <v>1931.4404970460444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403.00990380178473</v>
      </c>
      <c r="C14" s="143">
        <f>IF(C5=0,0,C5/C8*1000)</f>
        <v>397.16095648769044</v>
      </c>
      <c r="D14" s="143">
        <f t="shared" ref="D14:Q14" si="1">IF(D5=0,0,D5/D8*1000)</f>
        <v>389.51751859270189</v>
      </c>
      <c r="E14" s="143">
        <f t="shared" si="1"/>
        <v>379.41408597046768</v>
      </c>
      <c r="F14" s="143">
        <f t="shared" si="1"/>
        <v>367.28283094800503</v>
      </c>
      <c r="G14" s="143">
        <f t="shared" si="1"/>
        <v>354.64682645221535</v>
      </c>
      <c r="H14" s="143">
        <f t="shared" si="1"/>
        <v>343.12199778822298</v>
      </c>
      <c r="I14" s="143">
        <f t="shared" si="1"/>
        <v>331.83348493868289</v>
      </c>
      <c r="J14" s="143">
        <f t="shared" si="1"/>
        <v>319.48351521791238</v>
      </c>
      <c r="K14" s="143">
        <f t="shared" si="1"/>
        <v>304.46793448548578</v>
      </c>
      <c r="L14" s="143">
        <f t="shared" si="1"/>
        <v>288.69530333436774</v>
      </c>
      <c r="M14" s="143">
        <f t="shared" si="1"/>
        <v>270.12315168041698</v>
      </c>
      <c r="N14" s="143">
        <f t="shared" si="1"/>
        <v>251.12414815037582</v>
      </c>
      <c r="O14" s="143">
        <f t="shared" si="1"/>
        <v>230.05828547793251</v>
      </c>
      <c r="P14" s="143">
        <f t="shared" si="1"/>
        <v>205.39064119994842</v>
      </c>
      <c r="Q14" s="143">
        <f t="shared" si="1"/>
        <v>179.88617900015629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375.5535207083858</v>
      </c>
      <c r="D15" s="141">
        <v>368.1175337602466</v>
      </c>
      <c r="E15" s="141">
        <v>359.13629686117815</v>
      </c>
      <c r="F15" s="141">
        <v>349.16127833039195</v>
      </c>
      <c r="G15" s="141">
        <v>338.18951714415391</v>
      </c>
      <c r="H15" s="141">
        <v>322.97796822390285</v>
      </c>
      <c r="I15" s="141">
        <v>308.5034081244699</v>
      </c>
      <c r="J15" s="141">
        <v>294.21213872267549</v>
      </c>
      <c r="K15" s="141">
        <v>275.96180041754178</v>
      </c>
      <c r="L15" s="141">
        <v>256.01239132296939</v>
      </c>
      <c r="M15" s="141">
        <v>235.0832364504852</v>
      </c>
      <c r="N15" s="141">
        <v>212.73695133930437</v>
      </c>
      <c r="O15" s="141">
        <v>190.70728499920386</v>
      </c>
      <c r="P15" s="141">
        <v>165.09183351612035</v>
      </c>
      <c r="Q15" s="141">
        <v>134.03102390603749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2622.3300003321929</v>
      </c>
      <c r="C3" s="174">
        <v>2622.0462622358</v>
      </c>
      <c r="D3" s="174">
        <v>2557.6336223826934</v>
      </c>
      <c r="E3" s="174">
        <v>2533.9737756761187</v>
      </c>
      <c r="F3" s="174">
        <v>2514.3839411288373</v>
      </c>
      <c r="G3" s="174">
        <v>2322.1013815033534</v>
      </c>
      <c r="H3" s="174">
        <v>2105.7826141971404</v>
      </c>
      <c r="I3" s="174">
        <v>1707.6236637071934</v>
      </c>
      <c r="J3" s="174">
        <v>2311.4170023364736</v>
      </c>
      <c r="K3" s="174">
        <v>1596.5114166313367</v>
      </c>
      <c r="L3" s="174">
        <v>1589.9</v>
      </c>
      <c r="M3" s="174">
        <v>1783.6394743273986</v>
      </c>
      <c r="N3" s="174">
        <v>1774.5736606728644</v>
      </c>
      <c r="O3" s="174">
        <v>1804.5766419263775</v>
      </c>
      <c r="P3" s="174">
        <v>1805.87157999889</v>
      </c>
      <c r="Q3" s="174">
        <v>1693.5454709817393</v>
      </c>
    </row>
    <row r="5" spans="1:17" x14ac:dyDescent="0.25">
      <c r="A5" s="162" t="s">
        <v>154</v>
      </c>
      <c r="B5" s="174">
        <v>1960.8549983596183</v>
      </c>
      <c r="C5" s="174">
        <v>1705.6267643549932</v>
      </c>
      <c r="D5" s="174">
        <v>1734.2903441955327</v>
      </c>
      <c r="E5" s="174">
        <v>1757.1080733601264</v>
      </c>
      <c r="F5" s="174">
        <v>1710.1149892996057</v>
      </c>
      <c r="G5" s="174">
        <v>1879.1694955889932</v>
      </c>
      <c r="H5" s="174">
        <v>1857.827184700471</v>
      </c>
      <c r="I5" s="174">
        <v>1709.0511039987084</v>
      </c>
      <c r="J5" s="174">
        <v>1215.8747937548092</v>
      </c>
      <c r="K5" s="174">
        <v>1192.5215047396762</v>
      </c>
      <c r="L5" s="174">
        <v>1247.9811376411494</v>
      </c>
      <c r="M5" s="174">
        <v>1386.8368271414831</v>
      </c>
      <c r="N5" s="174">
        <v>1360.2202589075737</v>
      </c>
      <c r="O5" s="174">
        <v>1338.0064070764008</v>
      </c>
      <c r="P5" s="174">
        <v>1333.4799832585461</v>
      </c>
      <c r="Q5" s="174">
        <v>1265.8666820194087</v>
      </c>
    </row>
    <row r="6" spans="1:17" x14ac:dyDescent="0.25">
      <c r="A6" s="173" t="s">
        <v>153</v>
      </c>
      <c r="B6" s="172">
        <v>2131.3641286517586</v>
      </c>
      <c r="C6" s="172">
        <v>2110.398704193979</v>
      </c>
      <c r="D6" s="172">
        <v>2075.3845451180937</v>
      </c>
      <c r="E6" s="172">
        <v>2029.1511706478502</v>
      </c>
      <c r="F6" s="172">
        <v>1903.9101332479222</v>
      </c>
      <c r="G6" s="172">
        <v>2031.2847250887364</v>
      </c>
      <c r="H6" s="172">
        <v>1957.7756370458424</v>
      </c>
      <c r="I6" s="172">
        <v>1799.0782250001366</v>
      </c>
      <c r="J6" s="172">
        <v>2312.0545783660382</v>
      </c>
      <c r="K6" s="172">
        <v>2135.0961895009336</v>
      </c>
      <c r="L6" s="172">
        <v>1862.3959111872075</v>
      </c>
      <c r="M6" s="172">
        <v>1537.1930853454692</v>
      </c>
      <c r="N6" s="172">
        <v>1451.0806428600042</v>
      </c>
      <c r="O6" s="172">
        <v>1441.2461517690524</v>
      </c>
      <c r="P6" s="172">
        <v>1456.5789838914402</v>
      </c>
      <c r="Q6" s="172">
        <v>1402.3785211868399</v>
      </c>
    </row>
    <row r="7" spans="1:17" x14ac:dyDescent="0.25">
      <c r="A7" s="171" t="s">
        <v>152</v>
      </c>
      <c r="B7" s="170"/>
      <c r="C7" s="170">
        <v>0</v>
      </c>
      <c r="D7" s="170">
        <v>0</v>
      </c>
      <c r="E7" s="170">
        <v>0</v>
      </c>
      <c r="F7" s="170">
        <v>0</v>
      </c>
      <c r="G7" s="170">
        <v>127.37459184081469</v>
      </c>
      <c r="H7" s="170">
        <v>170.55708525923944</v>
      </c>
      <c r="I7" s="170">
        <v>166.41144782934592</v>
      </c>
      <c r="J7" s="170">
        <v>512.97635336590156</v>
      </c>
      <c r="K7" s="170">
        <v>0</v>
      </c>
      <c r="L7" s="170">
        <v>0</v>
      </c>
      <c r="M7" s="170">
        <v>0</v>
      </c>
      <c r="N7" s="170">
        <v>0</v>
      </c>
      <c r="O7" s="170">
        <v>132.26978966967016</v>
      </c>
      <c r="P7" s="170">
        <v>137.01887806611228</v>
      </c>
      <c r="Q7" s="170">
        <v>128.70272840414151</v>
      </c>
    </row>
    <row r="8" spans="1:17" x14ac:dyDescent="0.25">
      <c r="A8" s="169" t="s">
        <v>151</v>
      </c>
      <c r="B8" s="168"/>
      <c r="C8" s="168">
        <f t="shared" ref="C8:Q8" si="0">IF(B6=0,0,B6+C7-C6)</f>
        <v>20.965424457779591</v>
      </c>
      <c r="D8" s="168">
        <f t="shared" si="0"/>
        <v>35.014159075885345</v>
      </c>
      <c r="E8" s="168">
        <f t="shared" si="0"/>
        <v>46.233374470243461</v>
      </c>
      <c r="F8" s="168">
        <f t="shared" si="0"/>
        <v>125.24103739992802</v>
      </c>
      <c r="G8" s="168">
        <f t="shared" si="0"/>
        <v>4.5474735088646412E-13</v>
      </c>
      <c r="H8" s="168">
        <f t="shared" si="0"/>
        <v>244.06617330213339</v>
      </c>
      <c r="I8" s="168">
        <f t="shared" si="0"/>
        <v>325.10885987505162</v>
      </c>
      <c r="J8" s="168">
        <f t="shared" si="0"/>
        <v>0</v>
      </c>
      <c r="K8" s="168">
        <f t="shared" si="0"/>
        <v>176.95838886510455</v>
      </c>
      <c r="L8" s="168">
        <f t="shared" si="0"/>
        <v>272.70027831372613</v>
      </c>
      <c r="M8" s="168">
        <f t="shared" si="0"/>
        <v>325.20282584173833</v>
      </c>
      <c r="N8" s="168">
        <f t="shared" si="0"/>
        <v>86.112442485464953</v>
      </c>
      <c r="O8" s="168">
        <f t="shared" si="0"/>
        <v>142.10428076062203</v>
      </c>
      <c r="P8" s="168">
        <f t="shared" si="0"/>
        <v>121.68604594372437</v>
      </c>
      <c r="Q8" s="168">
        <f t="shared" si="0"/>
        <v>182.90319110874179</v>
      </c>
    </row>
    <row r="9" spans="1:17" x14ac:dyDescent="0.25">
      <c r="A9" s="167" t="s">
        <v>150</v>
      </c>
      <c r="B9" s="166">
        <f>B6-B5</f>
        <v>170.5091302921403</v>
      </c>
      <c r="C9" s="166">
        <f t="shared" ref="C9:Q9" si="1">C6-C5</f>
        <v>404.77193983898587</v>
      </c>
      <c r="D9" s="166">
        <f t="shared" si="1"/>
        <v>341.09420092256096</v>
      </c>
      <c r="E9" s="166">
        <f t="shared" si="1"/>
        <v>272.04309728772387</v>
      </c>
      <c r="F9" s="166">
        <f t="shared" si="1"/>
        <v>193.79514394831654</v>
      </c>
      <c r="G9" s="166">
        <f t="shared" si="1"/>
        <v>152.11522949974324</v>
      </c>
      <c r="H9" s="166">
        <f t="shared" si="1"/>
        <v>99.948452345371379</v>
      </c>
      <c r="I9" s="166">
        <f t="shared" si="1"/>
        <v>90.027121001428213</v>
      </c>
      <c r="J9" s="166">
        <f t="shared" si="1"/>
        <v>1096.179784611229</v>
      </c>
      <c r="K9" s="166">
        <f t="shared" si="1"/>
        <v>942.57468476125746</v>
      </c>
      <c r="L9" s="166">
        <f t="shared" si="1"/>
        <v>614.41477354605809</v>
      </c>
      <c r="M9" s="166">
        <f t="shared" si="1"/>
        <v>150.35625820398604</v>
      </c>
      <c r="N9" s="166">
        <f t="shared" si="1"/>
        <v>90.860383952430539</v>
      </c>
      <c r="O9" s="166">
        <f t="shared" si="1"/>
        <v>103.23974469265158</v>
      </c>
      <c r="P9" s="166">
        <f t="shared" si="1"/>
        <v>123.0990006328941</v>
      </c>
      <c r="Q9" s="166">
        <f t="shared" si="1"/>
        <v>136.51183916743116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317.62532424472852</v>
      </c>
      <c r="C12" s="163">
        <f t="shared" ref="C12:Q12" si="2">SUM(C13:C14,C18:C19,C25:C26)</f>
        <v>274.9923399999999</v>
      </c>
      <c r="D12" s="163">
        <f t="shared" si="2"/>
        <v>279.42509999999999</v>
      </c>
      <c r="E12" s="163">
        <f t="shared" si="2"/>
        <v>282.95283999999998</v>
      </c>
      <c r="F12" s="163">
        <f t="shared" si="2"/>
        <v>276.12691000000001</v>
      </c>
      <c r="G12" s="163">
        <f t="shared" si="2"/>
        <v>303.90191710664061</v>
      </c>
      <c r="H12" s="163">
        <f t="shared" si="2"/>
        <v>295.33222000000001</v>
      </c>
      <c r="I12" s="163">
        <f t="shared" si="2"/>
        <v>266.77732999999989</v>
      </c>
      <c r="J12" s="163">
        <f t="shared" si="2"/>
        <v>187.58285999999998</v>
      </c>
      <c r="K12" s="163">
        <f t="shared" si="2"/>
        <v>184.59593000000001</v>
      </c>
      <c r="L12" s="163">
        <f t="shared" si="2"/>
        <v>184.78282164311474</v>
      </c>
      <c r="M12" s="163">
        <f t="shared" si="2"/>
        <v>204.88206985324035</v>
      </c>
      <c r="N12" s="163">
        <f t="shared" si="2"/>
        <v>200.19875056396475</v>
      </c>
      <c r="O12" s="163">
        <f t="shared" si="2"/>
        <v>194.14160428743332</v>
      </c>
      <c r="P12" s="163">
        <f t="shared" si="2"/>
        <v>190.49039746716389</v>
      </c>
      <c r="Q12" s="163">
        <f t="shared" si="2"/>
        <v>185.7923998003495</v>
      </c>
    </row>
    <row r="13" spans="1:17" x14ac:dyDescent="0.25">
      <c r="A13" s="54" t="s">
        <v>38</v>
      </c>
      <c r="B13" s="53">
        <v>1.1227408856672847</v>
      </c>
      <c r="C13" s="53">
        <v>0.79979999999999973</v>
      </c>
      <c r="D13" s="53">
        <v>2.1992299999999996</v>
      </c>
      <c r="E13" s="53">
        <v>1.3006099999999994</v>
      </c>
      <c r="F13" s="53">
        <v>2.9012599999999993</v>
      </c>
      <c r="G13" s="53">
        <v>5.1824351857547093</v>
      </c>
      <c r="H13" s="53">
        <v>6.3008799999999994</v>
      </c>
      <c r="I13" s="53">
        <v>8.203069999999995</v>
      </c>
      <c r="J13" s="53">
        <v>6.7056000000000004</v>
      </c>
      <c r="K13" s="53">
        <v>5.3943999999999992</v>
      </c>
      <c r="L13" s="53">
        <v>4.1318794186955037</v>
      </c>
      <c r="M13" s="53">
        <v>4.9684420837380667</v>
      </c>
      <c r="N13" s="53">
        <v>4.4180444988969088</v>
      </c>
      <c r="O13" s="53">
        <v>6.7896226644541384</v>
      </c>
      <c r="P13" s="53">
        <v>5.6855029952209915</v>
      </c>
      <c r="Q13" s="53">
        <v>6.8170148007651461</v>
      </c>
    </row>
    <row r="14" spans="1:17" x14ac:dyDescent="0.25">
      <c r="A14" s="51" t="s">
        <v>37</v>
      </c>
      <c r="B14" s="50">
        <f>SUM(B15:B17)</f>
        <v>269.32733571058299</v>
      </c>
      <c r="C14" s="50">
        <f t="shared" ref="C14:Q14" si="3">SUM(C15:C17)</f>
        <v>244.00248999999988</v>
      </c>
      <c r="D14" s="50">
        <f t="shared" si="3"/>
        <v>245.33520999999996</v>
      </c>
      <c r="E14" s="50">
        <f t="shared" si="3"/>
        <v>246.25120999999999</v>
      </c>
      <c r="F14" s="50">
        <f t="shared" si="3"/>
        <v>234.52778000000004</v>
      </c>
      <c r="G14" s="50">
        <f t="shared" si="3"/>
        <v>250.31602665988731</v>
      </c>
      <c r="H14" s="50">
        <f t="shared" si="3"/>
        <v>237.11823999999996</v>
      </c>
      <c r="I14" s="50">
        <f t="shared" si="3"/>
        <v>204.85790999999995</v>
      </c>
      <c r="J14" s="50">
        <f t="shared" si="3"/>
        <v>119.12651000000001</v>
      </c>
      <c r="K14" s="50">
        <f t="shared" si="3"/>
        <v>127.62627999999999</v>
      </c>
      <c r="L14" s="50">
        <f t="shared" si="3"/>
        <v>124.51887459688649</v>
      </c>
      <c r="M14" s="50">
        <f t="shared" si="3"/>
        <v>134.65915059967543</v>
      </c>
      <c r="N14" s="50">
        <f t="shared" si="3"/>
        <v>135.56465817371685</v>
      </c>
      <c r="O14" s="50">
        <f t="shared" si="3"/>
        <v>123.43637393181012</v>
      </c>
      <c r="P14" s="50">
        <f t="shared" si="3"/>
        <v>126.56662537006206</v>
      </c>
      <c r="Q14" s="50">
        <f t="shared" si="3"/>
        <v>130.50744804095882</v>
      </c>
    </row>
    <row r="15" spans="1:17" x14ac:dyDescent="0.25">
      <c r="A15" s="52" t="s">
        <v>66</v>
      </c>
      <c r="B15" s="50">
        <v>1.0987778036129834</v>
      </c>
      <c r="C15" s="50">
        <v>1.0995200000000001</v>
      </c>
      <c r="D15" s="50">
        <v>1.0995599999999999</v>
      </c>
      <c r="E15" s="50">
        <v>2.2064699999999995</v>
      </c>
      <c r="F15" s="50">
        <v>0</v>
      </c>
      <c r="G15" s="50">
        <v>3.7494506877171183</v>
      </c>
      <c r="H15" s="50">
        <v>2.5009300000000003</v>
      </c>
      <c r="I15" s="50">
        <v>2.2000699999999993</v>
      </c>
      <c r="J15" s="50">
        <v>3.3015900000000005</v>
      </c>
      <c r="K15" s="50">
        <v>5.4951499999999971</v>
      </c>
      <c r="L15" s="50">
        <v>3.2960345439828527</v>
      </c>
      <c r="M15" s="50">
        <v>3.2960590806817254</v>
      </c>
      <c r="N15" s="50">
        <v>2.1973667038261193</v>
      </c>
      <c r="O15" s="50">
        <v>2.1973968994350002</v>
      </c>
      <c r="P15" s="50">
        <v>3.2964273674944584</v>
      </c>
      <c r="Q15" s="50">
        <v>2.1976826579417805</v>
      </c>
    </row>
    <row r="16" spans="1:17" x14ac:dyDescent="0.25">
      <c r="A16" s="52" t="s">
        <v>147</v>
      </c>
      <c r="B16" s="50">
        <v>251.0310240747888</v>
      </c>
      <c r="C16" s="50">
        <v>230.50604999999987</v>
      </c>
      <c r="D16" s="50">
        <v>235.63745999999998</v>
      </c>
      <c r="E16" s="50">
        <v>233.54628</v>
      </c>
      <c r="F16" s="50">
        <v>219.24680000000004</v>
      </c>
      <c r="G16" s="50">
        <v>227.46051899951939</v>
      </c>
      <c r="H16" s="50">
        <v>227.00070999999994</v>
      </c>
      <c r="I16" s="50">
        <v>195.96802999999994</v>
      </c>
      <c r="J16" s="50">
        <v>110.09408000000001</v>
      </c>
      <c r="K16" s="50">
        <v>121.13204</v>
      </c>
      <c r="L16" s="50">
        <v>121.22284005290363</v>
      </c>
      <c r="M16" s="50">
        <v>131.36309151899371</v>
      </c>
      <c r="N16" s="50">
        <v>133.36729146989074</v>
      </c>
      <c r="O16" s="50">
        <v>121.23897703237512</v>
      </c>
      <c r="P16" s="50">
        <v>123.2701980025676</v>
      </c>
      <c r="Q16" s="50">
        <v>128.30976538301704</v>
      </c>
    </row>
    <row r="17" spans="1:17" x14ac:dyDescent="0.25">
      <c r="A17" s="52" t="s">
        <v>146</v>
      </c>
      <c r="B17" s="50">
        <v>17.197533832181218</v>
      </c>
      <c r="C17" s="50">
        <v>12.396919999999993</v>
      </c>
      <c r="D17" s="50">
        <v>8.5981899999999865</v>
      </c>
      <c r="E17" s="50">
        <v>10.498459999999994</v>
      </c>
      <c r="F17" s="50">
        <v>15.280979999999996</v>
      </c>
      <c r="G17" s="50">
        <v>19.106056972650794</v>
      </c>
      <c r="H17" s="50">
        <v>7.6166000000000063</v>
      </c>
      <c r="I17" s="50">
        <v>6.6898099999999943</v>
      </c>
      <c r="J17" s="50">
        <v>5.7308400000000006</v>
      </c>
      <c r="K17" s="50">
        <v>0.99908999999999504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</row>
    <row r="18" spans="1:17" x14ac:dyDescent="0.25">
      <c r="A18" s="51" t="s">
        <v>41</v>
      </c>
      <c r="B18" s="50">
        <v>12.89812267498499</v>
      </c>
      <c r="C18" s="50">
        <v>14.395379999999998</v>
      </c>
      <c r="D18" s="50">
        <v>14.996979999999999</v>
      </c>
      <c r="E18" s="50">
        <v>16.601990000000001</v>
      </c>
      <c r="F18" s="50">
        <v>21.499310000000001</v>
      </c>
      <c r="G18" s="50">
        <v>26.550652691302083</v>
      </c>
      <c r="H18" s="50">
        <v>32.007170000000002</v>
      </c>
      <c r="I18" s="50">
        <v>32.408379999999994</v>
      </c>
      <c r="J18" s="50">
        <v>34.73563</v>
      </c>
      <c r="K18" s="50">
        <v>25.990069999999999</v>
      </c>
      <c r="L18" s="50">
        <v>24.505476114769021</v>
      </c>
      <c r="M18" s="50">
        <v>27.558905434012495</v>
      </c>
      <c r="N18" s="50">
        <v>22.550342664362336</v>
      </c>
      <c r="O18" s="50">
        <v>20.469282009089319</v>
      </c>
      <c r="P18" s="50">
        <v>21.259974335311483</v>
      </c>
      <c r="Q18" s="50">
        <v>15.502916800445698</v>
      </c>
    </row>
    <row r="19" spans="1:17" x14ac:dyDescent="0.25">
      <c r="A19" s="51" t="s">
        <v>64</v>
      </c>
      <c r="B19" s="50">
        <f>SUM(B20:B24)</f>
        <v>14.594720119599367</v>
      </c>
      <c r="C19" s="50">
        <f t="shared" ref="C19:Q19" si="4">SUM(C20:C24)</f>
        <v>1.5993899999999996</v>
      </c>
      <c r="D19" s="50">
        <f t="shared" si="4"/>
        <v>2.3994499999999994</v>
      </c>
      <c r="E19" s="50">
        <f t="shared" si="4"/>
        <v>3.1998700000000002</v>
      </c>
      <c r="F19" s="50">
        <f t="shared" si="4"/>
        <v>3.3999499999999996</v>
      </c>
      <c r="G19" s="50">
        <f t="shared" si="4"/>
        <v>5.3020309100574687</v>
      </c>
      <c r="H19" s="50">
        <f t="shared" si="4"/>
        <v>3.0011299999999994</v>
      </c>
      <c r="I19" s="50">
        <f t="shared" si="4"/>
        <v>2.3012000000000001</v>
      </c>
      <c r="J19" s="50">
        <f t="shared" si="4"/>
        <v>2.10141</v>
      </c>
      <c r="K19" s="50">
        <f t="shared" si="4"/>
        <v>3.6973099999999994</v>
      </c>
      <c r="L19" s="50">
        <f t="shared" si="4"/>
        <v>3.3437446356016358</v>
      </c>
      <c r="M19" s="50">
        <f t="shared" si="4"/>
        <v>3.5826521217680498</v>
      </c>
      <c r="N19" s="50">
        <f t="shared" si="4"/>
        <v>3.9886787900449523</v>
      </c>
      <c r="O19" s="50">
        <f t="shared" si="4"/>
        <v>11.84681874346257</v>
      </c>
      <c r="P19" s="50">
        <f t="shared" si="4"/>
        <v>6.8796313521656058</v>
      </c>
      <c r="Q19" s="50">
        <f t="shared" si="4"/>
        <v>11.227072216230226</v>
      </c>
    </row>
    <row r="20" spans="1:17" x14ac:dyDescent="0.25">
      <c r="A20" s="52" t="s">
        <v>34</v>
      </c>
      <c r="B20" s="50">
        <v>14.594720119599367</v>
      </c>
      <c r="C20" s="50">
        <v>1.5993899999999996</v>
      </c>
      <c r="D20" s="50">
        <v>2.3994499999999994</v>
      </c>
      <c r="E20" s="50">
        <v>3.1998700000000002</v>
      </c>
      <c r="F20" s="50">
        <v>3.3999499999999996</v>
      </c>
      <c r="G20" s="50">
        <v>5.3020309100574687</v>
      </c>
      <c r="H20" s="50">
        <v>3.0011299999999994</v>
      </c>
      <c r="I20" s="50">
        <v>2.3012000000000001</v>
      </c>
      <c r="J20" s="50">
        <v>2.10141</v>
      </c>
      <c r="K20" s="50">
        <v>3.6973099999999994</v>
      </c>
      <c r="L20" s="50">
        <v>3.3437446356016358</v>
      </c>
      <c r="M20" s="50">
        <v>3.5826521217680498</v>
      </c>
      <c r="N20" s="50">
        <v>3.9886787900449523</v>
      </c>
      <c r="O20" s="50">
        <v>5.5173602529584631</v>
      </c>
      <c r="P20" s="50">
        <v>6.8796313521656058</v>
      </c>
      <c r="Q20" s="50">
        <v>11.227072216230226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6.3294584905041065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7.165989665348603E-2</v>
      </c>
      <c r="C25" s="50">
        <v>0.19993999999999998</v>
      </c>
      <c r="D25" s="50">
        <v>0.19992999999999994</v>
      </c>
      <c r="E25" s="50">
        <v>0.40000999999999987</v>
      </c>
      <c r="F25" s="50">
        <v>0.3000000000000001</v>
      </c>
      <c r="G25" s="50">
        <v>0.31047927296530731</v>
      </c>
      <c r="H25" s="50">
        <v>0</v>
      </c>
      <c r="I25" s="50">
        <v>0.60026999999999975</v>
      </c>
      <c r="J25" s="50">
        <v>0.40030000000000004</v>
      </c>
      <c r="K25" s="50">
        <v>0.19988999999999998</v>
      </c>
      <c r="L25" s="50">
        <v>8.8611119426881153</v>
      </c>
      <c r="M25" s="50">
        <v>9.7925494323201008</v>
      </c>
      <c r="N25" s="50">
        <v>10.628577369726141</v>
      </c>
      <c r="O25" s="50">
        <v>9.8405349049231479</v>
      </c>
      <c r="P25" s="50">
        <v>9.3878994270040081</v>
      </c>
      <c r="Q25" s="50">
        <v>2.7470703512196719</v>
      </c>
    </row>
    <row r="26" spans="1:17" x14ac:dyDescent="0.25">
      <c r="A26" s="49" t="s">
        <v>30</v>
      </c>
      <c r="B26" s="48">
        <v>19.610744957240435</v>
      </c>
      <c r="C26" s="48">
        <v>13.995339999999999</v>
      </c>
      <c r="D26" s="48">
        <v>14.294299999999996</v>
      </c>
      <c r="E26" s="48">
        <v>15.199149999999996</v>
      </c>
      <c r="F26" s="48">
        <v>13.498609999999999</v>
      </c>
      <c r="G26" s="48">
        <v>16.240292386673744</v>
      </c>
      <c r="H26" s="48">
        <v>16.904800000000002</v>
      </c>
      <c r="I26" s="48">
        <v>18.406499999999994</v>
      </c>
      <c r="J26" s="48">
        <v>24.513409999999997</v>
      </c>
      <c r="K26" s="48">
        <v>21.687980000000003</v>
      </c>
      <c r="L26" s="48">
        <v>19.421734934473985</v>
      </c>
      <c r="M26" s="48">
        <v>24.320370181726187</v>
      </c>
      <c r="N26" s="48">
        <v>23.048449067217543</v>
      </c>
      <c r="O26" s="48">
        <v>21.758972033694061</v>
      </c>
      <c r="P26" s="48">
        <v>20.710763987399734</v>
      </c>
      <c r="Q26" s="48">
        <v>18.990877590729944</v>
      </c>
    </row>
    <row r="28" spans="1:17" x14ac:dyDescent="0.25">
      <c r="A28" s="162" t="s">
        <v>112</v>
      </c>
      <c r="B28" s="161">
        <f>AGR_emi!B5</f>
        <v>872.33896675251003</v>
      </c>
      <c r="C28" s="161">
        <f>AGR_emi!C5</f>
        <v>795.33310583210391</v>
      </c>
      <c r="D28" s="161">
        <f>AGR_emi!D5</f>
        <v>806.19232203226795</v>
      </c>
      <c r="E28" s="161">
        <f>AGR_emi!E5</f>
        <v>808.76707579058393</v>
      </c>
      <c r="F28" s="161">
        <f>AGR_emi!F5</f>
        <v>791.87799535437603</v>
      </c>
      <c r="G28" s="161">
        <f>AGR_emi!G5</f>
        <v>860.71421129121541</v>
      </c>
      <c r="H28" s="161">
        <f>AGR_emi!H5</f>
        <v>836.01984651811199</v>
      </c>
      <c r="I28" s="161">
        <f>AGR_emi!I5</f>
        <v>744.30011367226803</v>
      </c>
      <c r="J28" s="161">
        <f>AGR_emi!J5</f>
        <v>477.33574861371602</v>
      </c>
      <c r="K28" s="161">
        <f>AGR_emi!K5</f>
        <v>476.51286405603594</v>
      </c>
      <c r="L28" s="161">
        <f>AGR_emi!L5</f>
        <v>458.98523383933019</v>
      </c>
      <c r="M28" s="161">
        <f>AGR_emi!M5</f>
        <v>500.88512996772613</v>
      </c>
      <c r="N28" s="161">
        <f>AGR_emi!N5</f>
        <v>490.14025421966238</v>
      </c>
      <c r="O28" s="161">
        <f>AGR_emi!O5</f>
        <v>457.70717165433325</v>
      </c>
      <c r="P28" s="161">
        <f>AGR_emi!P5</f>
        <v>463.95800039692165</v>
      </c>
      <c r="Q28" s="161">
        <f>AGR_emi!Q5</f>
        <v>467.80130107400731</v>
      </c>
    </row>
    <row r="30" spans="1:17" x14ac:dyDescent="0.25">
      <c r="A30" s="160" t="s">
        <v>145</v>
      </c>
      <c r="B30" s="159">
        <f t="shared" ref="B30:Q30" si="5">IF(B$12=0,"",B$12/B$3*1000)</f>
        <v>121.12332322952953</v>
      </c>
      <c r="C30" s="159">
        <f t="shared" si="5"/>
        <v>104.87699777101412</v>
      </c>
      <c r="D30" s="159">
        <f t="shared" si="5"/>
        <v>109.25141801181334</v>
      </c>
      <c r="E30" s="159">
        <f t="shared" si="5"/>
        <v>111.66368125672574</v>
      </c>
      <c r="F30" s="159">
        <f t="shared" si="5"/>
        <v>109.8189124911577</v>
      </c>
      <c r="G30" s="159">
        <f t="shared" si="5"/>
        <v>130.87366448655709</v>
      </c>
      <c r="H30" s="159">
        <f t="shared" si="5"/>
        <v>140.24819941473379</v>
      </c>
      <c r="I30" s="159">
        <f t="shared" si="5"/>
        <v>156.22723886411561</v>
      </c>
      <c r="J30" s="159">
        <f t="shared" si="5"/>
        <v>81.154919173123517</v>
      </c>
      <c r="K30" s="159">
        <f t="shared" si="5"/>
        <v>115.62455994802731</v>
      </c>
      <c r="L30" s="159">
        <f t="shared" si="5"/>
        <v>116.22292071395354</v>
      </c>
      <c r="M30" s="159">
        <f t="shared" si="5"/>
        <v>114.8674229305787</v>
      </c>
      <c r="N30" s="159">
        <f t="shared" si="5"/>
        <v>112.81512568379689</v>
      </c>
      <c r="O30" s="159">
        <f t="shared" si="5"/>
        <v>107.58290879803698</v>
      </c>
      <c r="P30" s="159">
        <f t="shared" si="5"/>
        <v>105.48391124649129</v>
      </c>
      <c r="Q30" s="159">
        <f t="shared" si="5"/>
        <v>109.70617735622217</v>
      </c>
    </row>
    <row r="31" spans="1:17" x14ac:dyDescent="0.25">
      <c r="A31" s="158" t="s">
        <v>144</v>
      </c>
      <c r="B31" s="157">
        <f t="shared" ref="B31:Q31" si="6">IF(B$12=0,"",B$12/B$5*1000)</f>
        <v>161.98307601043555</v>
      </c>
      <c r="C31" s="157">
        <f t="shared" si="6"/>
        <v>161.2265624267406</v>
      </c>
      <c r="D31" s="157">
        <f t="shared" si="6"/>
        <v>161.11783181818615</v>
      </c>
      <c r="E31" s="157">
        <f t="shared" si="6"/>
        <v>161.03325930254701</v>
      </c>
      <c r="F31" s="157">
        <f t="shared" si="6"/>
        <v>161.46686727369746</v>
      </c>
      <c r="G31" s="157">
        <f t="shared" si="6"/>
        <v>161.72139757483015</v>
      </c>
      <c r="H31" s="157">
        <f t="shared" si="6"/>
        <v>158.96646492855314</v>
      </c>
      <c r="I31" s="157">
        <f t="shared" si="6"/>
        <v>156.09675414375525</v>
      </c>
      <c r="J31" s="157">
        <f t="shared" si="6"/>
        <v>154.27810574205188</v>
      </c>
      <c r="K31" s="157">
        <f t="shared" si="6"/>
        <v>154.79463411462481</v>
      </c>
      <c r="L31" s="157">
        <f t="shared" si="6"/>
        <v>148.06539623858328</v>
      </c>
      <c r="M31" s="157">
        <f t="shared" si="6"/>
        <v>147.73336404365514</v>
      </c>
      <c r="N31" s="157">
        <f t="shared" si="6"/>
        <v>147.18112691892216</v>
      </c>
      <c r="O31" s="157">
        <f t="shared" si="6"/>
        <v>145.09766415217752</v>
      </c>
      <c r="P31" s="157">
        <f t="shared" si="6"/>
        <v>142.85208616455853</v>
      </c>
      <c r="Q31" s="157">
        <f t="shared" si="6"/>
        <v>146.77090600406598</v>
      </c>
    </row>
    <row r="32" spans="1:17" x14ac:dyDescent="0.25">
      <c r="A32" s="158" t="s">
        <v>143</v>
      </c>
      <c r="B32" s="157">
        <f>IF(AGR_ued!B$5=0,"",AGR_ued!B$5/B$5*1000)</f>
        <v>54.831705276501538</v>
      </c>
      <c r="C32" s="157">
        <f>IF(AGR_ued!C$5=0,"",AGR_ued!C$5/C$5*1000)</f>
        <v>54.831705276501545</v>
      </c>
      <c r="D32" s="157">
        <f>IF(AGR_ued!D$5=0,"",AGR_ued!D$5/D$5*1000)</f>
        <v>54.831705276501545</v>
      </c>
      <c r="E32" s="157">
        <f>IF(AGR_ued!E$5=0,"",AGR_ued!E$5/E$5*1000)</f>
        <v>54.831705276501545</v>
      </c>
      <c r="F32" s="157">
        <f>IF(AGR_ued!F$5=0,"",AGR_ued!F$5/F$5*1000)</f>
        <v>54.831705276501559</v>
      </c>
      <c r="G32" s="157">
        <f>IF(AGR_ued!G$5=0,"",AGR_ued!G$5/G$5*1000)</f>
        <v>54.831705276501545</v>
      </c>
      <c r="H32" s="157">
        <f>IF(AGR_ued!H$5=0,"",AGR_ued!H$5/H$5*1000)</f>
        <v>54.831705276501552</v>
      </c>
      <c r="I32" s="157">
        <f>IF(AGR_ued!I$5=0,"",AGR_ued!I$5/I$5*1000)</f>
        <v>54.831705276501545</v>
      </c>
      <c r="J32" s="157">
        <f>IF(AGR_ued!J$5=0,"",AGR_ued!J$5/J$5*1000)</f>
        <v>54.831705276501538</v>
      </c>
      <c r="K32" s="157">
        <f>IF(AGR_ued!K$5=0,"",AGR_ued!K$5/K$5*1000)</f>
        <v>54.831705276501538</v>
      </c>
      <c r="L32" s="157">
        <f>IF(AGR_ued!L$5=0,"",AGR_ued!L$5/L$5*1000)</f>
        <v>54.83170527650153</v>
      </c>
      <c r="M32" s="157">
        <f>IF(AGR_ued!M$5=0,"",AGR_ued!M$5/M$5*1000)</f>
        <v>54.831705276501538</v>
      </c>
      <c r="N32" s="157">
        <f>IF(AGR_ued!N$5=0,"",AGR_ued!N$5/N$5*1000)</f>
        <v>54.831705276501545</v>
      </c>
      <c r="O32" s="157">
        <f>IF(AGR_ued!O$5=0,"",AGR_ued!O$5/O$5*1000)</f>
        <v>54.83170527650153</v>
      </c>
      <c r="P32" s="157">
        <f>IF(AGR_ued!P$5=0,"",AGR_ued!P$5/P$5*1000)</f>
        <v>54.831705276501552</v>
      </c>
      <c r="Q32" s="157">
        <f>IF(AGR_ued!Q$5=0,"",AGR_ued!Q$5/Q$5*1000)</f>
        <v>54.831705276501545</v>
      </c>
    </row>
    <row r="33" spans="1:17" x14ac:dyDescent="0.25">
      <c r="A33" s="156" t="s">
        <v>142</v>
      </c>
      <c r="B33" s="155">
        <f t="shared" ref="B33:Q33" si="7">IF(B$12=0,"",B$28/B$12)</f>
        <v>2.746440224269957</v>
      </c>
      <c r="C33" s="155">
        <f t="shared" si="7"/>
        <v>2.8922009457867235</v>
      </c>
      <c r="D33" s="155">
        <f t="shared" si="7"/>
        <v>2.8851821902623209</v>
      </c>
      <c r="E33" s="155">
        <f t="shared" si="7"/>
        <v>2.8583105078237914</v>
      </c>
      <c r="F33" s="155">
        <f t="shared" si="7"/>
        <v>2.8678045010331519</v>
      </c>
      <c r="G33" s="155">
        <f t="shared" si="7"/>
        <v>2.8322105351812792</v>
      </c>
      <c r="H33" s="155">
        <f t="shared" si="7"/>
        <v>2.8307776459951168</v>
      </c>
      <c r="I33" s="155">
        <f t="shared" si="7"/>
        <v>2.7899676245814002</v>
      </c>
      <c r="J33" s="155">
        <f t="shared" si="7"/>
        <v>2.544666120421216</v>
      </c>
      <c r="K33" s="155">
        <f t="shared" si="7"/>
        <v>2.5813833709986778</v>
      </c>
      <c r="L33" s="155">
        <f t="shared" si="7"/>
        <v>2.4839172264930753</v>
      </c>
      <c r="M33" s="155">
        <f t="shared" si="7"/>
        <v>2.4447484854409982</v>
      </c>
      <c r="N33" s="155">
        <f t="shared" si="7"/>
        <v>2.4482682975739127</v>
      </c>
      <c r="O33" s="155">
        <f t="shared" si="7"/>
        <v>2.3575944647942748</v>
      </c>
      <c r="P33" s="155">
        <f t="shared" si="7"/>
        <v>2.4355978388721522</v>
      </c>
      <c r="Q33" s="155">
        <f t="shared" si="7"/>
        <v>2.5178710301212619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317.62532424472857</v>
      </c>
      <c r="C5" s="55">
        <f t="shared" ref="C5:Q5" si="0">SUM(C6:C9,C16:C17,C25:C27)</f>
        <v>274.9923399999999</v>
      </c>
      <c r="D5" s="55">
        <f t="shared" si="0"/>
        <v>279.42509999999993</v>
      </c>
      <c r="E5" s="55">
        <f t="shared" si="0"/>
        <v>282.95283999999998</v>
      </c>
      <c r="F5" s="55">
        <f t="shared" si="0"/>
        <v>276.12690999999995</v>
      </c>
      <c r="G5" s="55">
        <f t="shared" si="0"/>
        <v>303.90191710664061</v>
      </c>
      <c r="H5" s="55">
        <f t="shared" si="0"/>
        <v>295.33222000000001</v>
      </c>
      <c r="I5" s="55">
        <f t="shared" si="0"/>
        <v>266.77732999999995</v>
      </c>
      <c r="J5" s="55">
        <f t="shared" si="0"/>
        <v>187.58286000000001</v>
      </c>
      <c r="K5" s="55">
        <f t="shared" si="0"/>
        <v>184.59592999999998</v>
      </c>
      <c r="L5" s="55">
        <f t="shared" si="0"/>
        <v>184.78282164311477</v>
      </c>
      <c r="M5" s="55">
        <f t="shared" si="0"/>
        <v>204.88206985324032</v>
      </c>
      <c r="N5" s="55">
        <f t="shared" si="0"/>
        <v>200.19875056396472</v>
      </c>
      <c r="O5" s="55">
        <f t="shared" si="0"/>
        <v>194.14160428743341</v>
      </c>
      <c r="P5" s="55">
        <f t="shared" si="0"/>
        <v>190.49039746716386</v>
      </c>
      <c r="Q5" s="55">
        <f t="shared" si="0"/>
        <v>185.7923998003495</v>
      </c>
    </row>
    <row r="6" spans="1:17" x14ac:dyDescent="0.25">
      <c r="A6" s="185" t="s">
        <v>162</v>
      </c>
      <c r="B6" s="206">
        <v>3.8437060116191248</v>
      </c>
      <c r="C6" s="206">
        <v>2.74308664</v>
      </c>
      <c r="D6" s="206">
        <v>2.8016827999999996</v>
      </c>
      <c r="E6" s="206">
        <v>2.9790333999999992</v>
      </c>
      <c r="F6" s="206">
        <v>2.6457275599999992</v>
      </c>
      <c r="G6" s="206">
        <v>3.1830973077880533</v>
      </c>
      <c r="H6" s="206">
        <v>3.3133407999999993</v>
      </c>
      <c r="I6" s="206">
        <v>3.6076739999999998</v>
      </c>
      <c r="J6" s="206">
        <v>4.8046283600000006</v>
      </c>
      <c r="K6" s="206">
        <v>4.2508440799999994</v>
      </c>
      <c r="L6" s="206">
        <v>3.8066600471569023</v>
      </c>
      <c r="M6" s="206">
        <v>4.7667925556183333</v>
      </c>
      <c r="N6" s="206">
        <v>4.5174960171746381</v>
      </c>
      <c r="O6" s="206">
        <v>4.2647585186040349</v>
      </c>
      <c r="P6" s="206">
        <v>4.0593097415303463</v>
      </c>
      <c r="Q6" s="206">
        <v>3.7222120077830683</v>
      </c>
    </row>
    <row r="7" spans="1:17" x14ac:dyDescent="0.25">
      <c r="A7" s="183" t="s">
        <v>161</v>
      </c>
      <c r="B7" s="205">
        <v>3.4593354104572112</v>
      </c>
      <c r="C7" s="205">
        <v>2.4687779759999988</v>
      </c>
      <c r="D7" s="205">
        <v>2.5215145199999993</v>
      </c>
      <c r="E7" s="205">
        <v>2.6811300599999996</v>
      </c>
      <c r="F7" s="205">
        <v>2.3811548039999995</v>
      </c>
      <c r="G7" s="205">
        <v>2.8647875770092481</v>
      </c>
      <c r="H7" s="205">
        <v>2.9820067199999993</v>
      </c>
      <c r="I7" s="205">
        <v>3.2469065999999995</v>
      </c>
      <c r="J7" s="205">
        <v>4.3241655239999996</v>
      </c>
      <c r="K7" s="205">
        <v>3.8257596720000011</v>
      </c>
      <c r="L7" s="205">
        <v>3.4259940424412108</v>
      </c>
      <c r="M7" s="205">
        <v>4.2901133000564995</v>
      </c>
      <c r="N7" s="205">
        <v>4.0657464154571752</v>
      </c>
      <c r="O7" s="205">
        <v>3.8382826667436323</v>
      </c>
      <c r="P7" s="205">
        <v>3.6533787673773133</v>
      </c>
      <c r="Q7" s="205">
        <v>3.3499908070047626</v>
      </c>
    </row>
    <row r="8" spans="1:17" x14ac:dyDescent="0.25">
      <c r="A8" s="183" t="s">
        <v>160</v>
      </c>
      <c r="B8" s="205">
        <v>2.4984089075524305</v>
      </c>
      <c r="C8" s="205">
        <v>1.7830063160000005</v>
      </c>
      <c r="D8" s="205">
        <v>1.8210938199999995</v>
      </c>
      <c r="E8" s="205">
        <v>1.9363717099999997</v>
      </c>
      <c r="F8" s="205">
        <v>1.7197229139999997</v>
      </c>
      <c r="G8" s="205">
        <v>2.0690132500622362</v>
      </c>
      <c r="H8" s="205">
        <v>2.1536715200000001</v>
      </c>
      <c r="I8" s="205">
        <v>2.3449880999999997</v>
      </c>
      <c r="J8" s="205">
        <v>3.1230084340000008</v>
      </c>
      <c r="K8" s="205">
        <v>2.7630486519999993</v>
      </c>
      <c r="L8" s="205">
        <v>2.4743290306519858</v>
      </c>
      <c r="M8" s="205">
        <v>3.0984151611519151</v>
      </c>
      <c r="N8" s="205">
        <v>2.9363724111635148</v>
      </c>
      <c r="O8" s="205">
        <v>2.7720930370926236</v>
      </c>
      <c r="P8" s="205">
        <v>2.638551331994726</v>
      </c>
      <c r="Q8" s="205">
        <v>2.4194378050589949</v>
      </c>
    </row>
    <row r="9" spans="1:17" x14ac:dyDescent="0.25">
      <c r="A9" s="181" t="s">
        <v>159</v>
      </c>
      <c r="B9" s="204">
        <f>SUM(B10:B15)</f>
        <v>65.619102162637134</v>
      </c>
      <c r="C9" s="204">
        <f t="shared" ref="C9:Q9" si="1">SUM(C10:C15)</f>
        <v>57.57529319999999</v>
      </c>
      <c r="D9" s="204">
        <f t="shared" si="1"/>
        <v>58.484721399999991</v>
      </c>
      <c r="E9" s="204">
        <f t="shared" si="1"/>
        <v>59.217819599999999</v>
      </c>
      <c r="F9" s="204">
        <f t="shared" si="1"/>
        <v>58.012225999999998</v>
      </c>
      <c r="G9" s="204">
        <f t="shared" si="1"/>
        <v>63.527731271305655</v>
      </c>
      <c r="H9" s="204">
        <f t="shared" si="1"/>
        <v>61.2540324</v>
      </c>
      <c r="I9" s="204">
        <f t="shared" si="1"/>
        <v>55.109793199999984</v>
      </c>
      <c r="J9" s="204">
        <f t="shared" si="1"/>
        <v>36.18751300000001</v>
      </c>
      <c r="K9" s="204">
        <f t="shared" si="1"/>
        <v>35.995663199999989</v>
      </c>
      <c r="L9" s="204">
        <f t="shared" si="1"/>
        <v>43.291106391197687</v>
      </c>
      <c r="M9" s="204">
        <f t="shared" si="1"/>
        <v>47.361762484942787</v>
      </c>
      <c r="N9" s="204">
        <f t="shared" si="1"/>
        <v>47.263356677670785</v>
      </c>
      <c r="O9" s="204">
        <f t="shared" si="1"/>
        <v>45.599796321662723</v>
      </c>
      <c r="P9" s="204">
        <f t="shared" si="1"/>
        <v>44.674080918611217</v>
      </c>
      <c r="Q9" s="204">
        <f t="shared" si="1"/>
        <v>38.839049760067638</v>
      </c>
    </row>
    <row r="10" spans="1:17" x14ac:dyDescent="0.25">
      <c r="A10" s="202" t="s">
        <v>35</v>
      </c>
      <c r="B10" s="203">
        <v>61.144640782683553</v>
      </c>
      <c r="C10" s="203">
        <v>52.688925364347263</v>
      </c>
      <c r="D10" s="203">
        <v>53.417381986743813</v>
      </c>
      <c r="E10" s="203">
        <v>53.481872717983741</v>
      </c>
      <c r="F10" s="203">
        <v>51.097235932364555</v>
      </c>
      <c r="G10" s="203">
        <v>55.168963767605952</v>
      </c>
      <c r="H10" s="203">
        <v>51.879678561404582</v>
      </c>
      <c r="I10" s="203">
        <v>45.186293877809575</v>
      </c>
      <c r="J10" s="203">
        <v>26.668618419545616</v>
      </c>
      <c r="K10" s="203">
        <v>28.47133136696765</v>
      </c>
      <c r="L10" s="203">
        <v>27.513905067238351</v>
      </c>
      <c r="M10" s="203">
        <v>29.796951869087707</v>
      </c>
      <c r="N10" s="203">
        <v>30.015237336064693</v>
      </c>
      <c r="O10" s="203">
        <v>29.66400212567936</v>
      </c>
      <c r="P10" s="203">
        <v>29.039793892471884</v>
      </c>
      <c r="Q10" s="203">
        <v>31.239324602940833</v>
      </c>
    </row>
    <row r="11" spans="1:17" x14ac:dyDescent="0.25">
      <c r="A11" s="202" t="s">
        <v>166</v>
      </c>
      <c r="B11" s="201">
        <v>4.0105865841552859</v>
      </c>
      <c r="C11" s="201">
        <v>4.4065210356527329</v>
      </c>
      <c r="D11" s="201">
        <v>4.5815234132561784</v>
      </c>
      <c r="E11" s="201">
        <v>5.0319538820162508</v>
      </c>
      <c r="F11" s="201">
        <v>6.3450178676354501</v>
      </c>
      <c r="G11" s="201">
        <v>7.7234823830009178</v>
      </c>
      <c r="H11" s="201">
        <v>9.0362578385954162</v>
      </c>
      <c r="I11" s="201">
        <v>8.9550993221904065</v>
      </c>
      <c r="J11" s="201">
        <v>8.6283263804543875</v>
      </c>
      <c r="K11" s="201">
        <v>6.890682233032333</v>
      </c>
      <c r="L11" s="201">
        <v>6.5276546825817441</v>
      </c>
      <c r="M11" s="201">
        <v>7.2858537799004548</v>
      </c>
      <c r="N11" s="201">
        <v>6.1585729905355944</v>
      </c>
      <c r="O11" s="201">
        <v>5.660079850386337</v>
      </c>
      <c r="P11" s="201">
        <v>5.8321723193873352</v>
      </c>
      <c r="Q11" s="201">
        <v>4.4728372540925418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7.1659896653486044E-2</v>
      </c>
      <c r="C14" s="201">
        <v>0.19993999999999998</v>
      </c>
      <c r="D14" s="201">
        <v>0.19992999999999994</v>
      </c>
      <c r="E14" s="201">
        <v>0.40000999999999987</v>
      </c>
      <c r="F14" s="201">
        <v>0.3000000000000001</v>
      </c>
      <c r="G14" s="201">
        <v>0.31047927296530736</v>
      </c>
      <c r="H14" s="201">
        <v>0</v>
      </c>
      <c r="I14" s="201">
        <v>0.60026999999999997</v>
      </c>
      <c r="J14" s="201">
        <v>0.40030000000000004</v>
      </c>
      <c r="K14" s="201">
        <v>0.19988999999999998</v>
      </c>
      <c r="L14" s="201">
        <v>8.8611119426881153</v>
      </c>
      <c r="M14" s="201">
        <v>9.7925494323201008</v>
      </c>
      <c r="N14" s="201">
        <v>10.628577369726143</v>
      </c>
      <c r="O14" s="201">
        <v>9.8405349049231479</v>
      </c>
      <c r="P14" s="201">
        <v>9.3878994270040064</v>
      </c>
      <c r="Q14" s="201">
        <v>2.7470703512196719</v>
      </c>
    </row>
    <row r="15" spans="1:17" x14ac:dyDescent="0.25">
      <c r="A15" s="202" t="s">
        <v>30</v>
      </c>
      <c r="B15" s="201">
        <v>0.39221489914480862</v>
      </c>
      <c r="C15" s="201">
        <v>0.27990680000000007</v>
      </c>
      <c r="D15" s="201">
        <v>0.28588599999999992</v>
      </c>
      <c r="E15" s="201">
        <v>0.303983</v>
      </c>
      <c r="F15" s="201">
        <v>0.26997219999999994</v>
      </c>
      <c r="G15" s="201">
        <v>0.32480584773347504</v>
      </c>
      <c r="H15" s="201">
        <v>0.33809599999999984</v>
      </c>
      <c r="I15" s="201">
        <v>0.3681299999999999</v>
      </c>
      <c r="J15" s="201">
        <v>0.49026819999999999</v>
      </c>
      <c r="K15" s="201">
        <v>0.43375959999999986</v>
      </c>
      <c r="L15" s="201">
        <v>0.38843469868947977</v>
      </c>
      <c r="M15" s="201">
        <v>0.48640740363452362</v>
      </c>
      <c r="N15" s="201">
        <v>0.46096898134435094</v>
      </c>
      <c r="O15" s="201">
        <v>0.43517944067388098</v>
      </c>
      <c r="P15" s="201">
        <v>0.41421527974799455</v>
      </c>
      <c r="Q15" s="201">
        <v>0.37981755181459892</v>
      </c>
    </row>
    <row r="16" spans="1:17" x14ac:dyDescent="0.25">
      <c r="A16" s="198" t="s">
        <v>158</v>
      </c>
      <c r="B16" s="197">
        <v>100.41240962991552</v>
      </c>
      <c r="C16" s="197">
        <v>92.202420000000004</v>
      </c>
      <c r="D16" s="197">
        <v>94.254983999999993</v>
      </c>
      <c r="E16" s="197">
        <v>93.418512000000007</v>
      </c>
      <c r="F16" s="197">
        <v>87.69871999999998</v>
      </c>
      <c r="G16" s="197">
        <v>90.98420759980776</v>
      </c>
      <c r="H16" s="197">
        <v>90.800283999999976</v>
      </c>
      <c r="I16" s="197">
        <v>78.387212000000005</v>
      </c>
      <c r="J16" s="197">
        <v>44.037631999999995</v>
      </c>
      <c r="K16" s="197">
        <v>48.452815999999991</v>
      </c>
      <c r="L16" s="197">
        <v>48.489136021161457</v>
      </c>
      <c r="M16" s="197">
        <v>52.545236607597481</v>
      </c>
      <c r="N16" s="197">
        <v>53.346916587956279</v>
      </c>
      <c r="O16" s="197">
        <v>51.027374209151695</v>
      </c>
      <c r="P16" s="197">
        <v>49.308079201027034</v>
      </c>
      <c r="Q16" s="197">
        <v>51.323906153206806</v>
      </c>
    </row>
    <row r="17" spans="1:17" x14ac:dyDescent="0.25">
      <c r="A17" s="198" t="s">
        <v>157</v>
      </c>
      <c r="B17" s="197">
        <f>SUM(B18:B24)</f>
        <v>102.25155950510563</v>
      </c>
      <c r="C17" s="197">
        <f t="shared" ref="C17:Q17" si="2">SUM(C18:C24)</f>
        <v>83.99995959999994</v>
      </c>
      <c r="D17" s="197">
        <f t="shared" si="2"/>
        <v>84.734470599999966</v>
      </c>
      <c r="E17" s="197">
        <f t="shared" si="2"/>
        <v>87.395787799999994</v>
      </c>
      <c r="F17" s="197">
        <f t="shared" si="2"/>
        <v>90.877710199999981</v>
      </c>
      <c r="G17" s="197">
        <f t="shared" si="2"/>
        <v>106.17922941664459</v>
      </c>
      <c r="H17" s="197">
        <f t="shared" si="2"/>
        <v>99.471114400000005</v>
      </c>
      <c r="I17" s="197">
        <f t="shared" si="2"/>
        <v>91.725791199999975</v>
      </c>
      <c r="J17" s="197">
        <f t="shared" si="2"/>
        <v>70.123283600000008</v>
      </c>
      <c r="K17" s="197">
        <f t="shared" si="2"/>
        <v>64.357385599999986</v>
      </c>
      <c r="L17" s="197">
        <f t="shared" si="2"/>
        <v>59.422538188622653</v>
      </c>
      <c r="M17" s="197">
        <f t="shared" si="2"/>
        <v>65.377537000329156</v>
      </c>
      <c r="N17" s="197">
        <f t="shared" si="2"/>
        <v>60.996922236077573</v>
      </c>
      <c r="O17" s="197">
        <f t="shared" si="2"/>
        <v>60.88242890085327</v>
      </c>
      <c r="P17" s="197">
        <f t="shared" si="2"/>
        <v>61.419264879565752</v>
      </c>
      <c r="Q17" s="197">
        <f t="shared" si="2"/>
        <v>61.621212002197659</v>
      </c>
    </row>
    <row r="18" spans="1:17" x14ac:dyDescent="0.25">
      <c r="A18" s="200" t="s">
        <v>38</v>
      </c>
      <c r="B18" s="199">
        <v>1.1227408856672845</v>
      </c>
      <c r="C18" s="199">
        <v>0.79979999999999973</v>
      </c>
      <c r="D18" s="199">
        <v>2.1992299999999991</v>
      </c>
      <c r="E18" s="199">
        <v>1.3006099999999994</v>
      </c>
      <c r="F18" s="199">
        <v>2.9012599999999993</v>
      </c>
      <c r="G18" s="199">
        <v>5.1824351857547093</v>
      </c>
      <c r="H18" s="199">
        <v>6.3008799999999985</v>
      </c>
      <c r="I18" s="199">
        <v>8.2030699999999985</v>
      </c>
      <c r="J18" s="199">
        <v>6.7056000000000004</v>
      </c>
      <c r="K18" s="199">
        <v>5.3943999999999983</v>
      </c>
      <c r="L18" s="199">
        <v>4.1318794186955037</v>
      </c>
      <c r="M18" s="199">
        <v>4.9684420837380685</v>
      </c>
      <c r="N18" s="199">
        <v>4.4180444988969079</v>
      </c>
      <c r="O18" s="199">
        <v>6.7896226644541384</v>
      </c>
      <c r="P18" s="199">
        <v>5.6855029952209915</v>
      </c>
      <c r="Q18" s="199">
        <v>6.8170148007651461</v>
      </c>
    </row>
    <row r="19" spans="1:17" x14ac:dyDescent="0.25">
      <c r="A19" s="200" t="s">
        <v>36</v>
      </c>
      <c r="B19" s="199">
        <v>1.0987778036129829</v>
      </c>
      <c r="C19" s="199">
        <v>1.0995200000000001</v>
      </c>
      <c r="D19" s="199">
        <v>1.0995599999999999</v>
      </c>
      <c r="E19" s="199">
        <v>2.2064699999999995</v>
      </c>
      <c r="F19" s="199">
        <v>0</v>
      </c>
      <c r="G19" s="199">
        <v>3.7494506877171174</v>
      </c>
      <c r="H19" s="199">
        <v>2.5009299999999999</v>
      </c>
      <c r="I19" s="199">
        <v>2.2000699999999993</v>
      </c>
      <c r="J19" s="199">
        <v>3.3015900000000005</v>
      </c>
      <c r="K19" s="199">
        <v>5.495149999999998</v>
      </c>
      <c r="L19" s="199">
        <v>3.2960345439828527</v>
      </c>
      <c r="M19" s="199">
        <v>3.2960590806817254</v>
      </c>
      <c r="N19" s="199">
        <v>2.1973667038261193</v>
      </c>
      <c r="O19" s="199">
        <v>2.1973968994350002</v>
      </c>
      <c r="P19" s="199">
        <v>3.2964273674944584</v>
      </c>
      <c r="Q19" s="199">
        <v>2.197682657941781</v>
      </c>
    </row>
    <row r="20" spans="1:17" x14ac:dyDescent="0.25">
      <c r="A20" s="200" t="s">
        <v>35</v>
      </c>
      <c r="B20" s="199">
        <v>59.350250773215059</v>
      </c>
      <c r="C20" s="199">
        <v>58.115470635652692</v>
      </c>
      <c r="D20" s="199">
        <v>60.022584013256164</v>
      </c>
      <c r="E20" s="199">
        <v>58.620341682016246</v>
      </c>
      <c r="F20" s="199">
        <v>54.141228067635438</v>
      </c>
      <c r="G20" s="199">
        <v>54.012085352163332</v>
      </c>
      <c r="H20" s="199">
        <v>57.080662238595409</v>
      </c>
      <c r="I20" s="199">
        <v>48.878360522190405</v>
      </c>
      <c r="J20" s="199">
        <v>26.176539980454397</v>
      </c>
      <c r="K20" s="199">
        <v>29.67204783303232</v>
      </c>
      <c r="L20" s="199">
        <v>30.673058158155396</v>
      </c>
      <c r="M20" s="199">
        <v>33.25733206002927</v>
      </c>
      <c r="N20" s="199">
        <v>34.001062569482848</v>
      </c>
      <c r="O20" s="199">
        <v>31.568846925302672</v>
      </c>
      <c r="P20" s="199">
        <v>30.129901148760553</v>
      </c>
      <c r="Q20" s="199">
        <v>30.349362780907352</v>
      </c>
    </row>
    <row r="21" spans="1:17" x14ac:dyDescent="0.25">
      <c r="A21" s="200" t="s">
        <v>167</v>
      </c>
      <c r="B21" s="199">
        <v>17.197533832181215</v>
      </c>
      <c r="C21" s="199">
        <v>12.396919999999993</v>
      </c>
      <c r="D21" s="199">
        <v>8.5981899999999882</v>
      </c>
      <c r="E21" s="199">
        <v>10.498459999999994</v>
      </c>
      <c r="F21" s="199">
        <v>15.280979999999996</v>
      </c>
      <c r="G21" s="199">
        <v>19.106056972650794</v>
      </c>
      <c r="H21" s="199">
        <v>7.6166000000000054</v>
      </c>
      <c r="I21" s="199">
        <v>6.6898099999999951</v>
      </c>
      <c r="J21" s="199">
        <v>5.7308400000000006</v>
      </c>
      <c r="K21" s="199">
        <v>0.99908999999999515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8.8875360908297054</v>
      </c>
      <c r="C22" s="199">
        <v>9.9888589643472638</v>
      </c>
      <c r="D22" s="199">
        <v>10.415456586743819</v>
      </c>
      <c r="E22" s="199">
        <v>11.570036117983749</v>
      </c>
      <c r="F22" s="199">
        <v>15.154292132364553</v>
      </c>
      <c r="G22" s="199">
        <v>18.827170308301159</v>
      </c>
      <c r="H22" s="199">
        <v>22.970912161404581</v>
      </c>
      <c r="I22" s="199">
        <v>23.453280677809591</v>
      </c>
      <c r="J22" s="199">
        <v>26.107303619545608</v>
      </c>
      <c r="K22" s="199">
        <v>19.09938776696767</v>
      </c>
      <c r="L22" s="199">
        <v>17.977821432187266</v>
      </c>
      <c r="M22" s="199">
        <v>20.273051654112042</v>
      </c>
      <c r="N22" s="199">
        <v>16.39176967382674</v>
      </c>
      <c r="O22" s="199">
        <v>14.809202158702984</v>
      </c>
      <c r="P22" s="199">
        <v>15.427802015924149</v>
      </c>
      <c r="Q22" s="199">
        <v>11.030079546353157</v>
      </c>
    </row>
    <row r="23" spans="1:17" x14ac:dyDescent="0.25">
      <c r="A23" s="200" t="s">
        <v>165</v>
      </c>
      <c r="B23" s="199">
        <v>14.594720119599369</v>
      </c>
      <c r="C23" s="199">
        <v>1.5993899999999996</v>
      </c>
      <c r="D23" s="199">
        <v>2.399449999999999</v>
      </c>
      <c r="E23" s="199">
        <v>3.1998700000000007</v>
      </c>
      <c r="F23" s="199">
        <v>3.3999499999999996</v>
      </c>
      <c r="G23" s="199">
        <v>5.3020309100574687</v>
      </c>
      <c r="H23" s="199">
        <v>3.0011299999999994</v>
      </c>
      <c r="I23" s="199">
        <v>2.3011999999999997</v>
      </c>
      <c r="J23" s="199">
        <v>2.1014099999999996</v>
      </c>
      <c r="K23" s="199">
        <v>3.6973099999999994</v>
      </c>
      <c r="L23" s="199">
        <v>3.3437446356016358</v>
      </c>
      <c r="M23" s="199">
        <v>3.5826521217680503</v>
      </c>
      <c r="N23" s="199">
        <v>3.9886787900449527</v>
      </c>
      <c r="O23" s="199">
        <v>5.5173602529584649</v>
      </c>
      <c r="P23" s="199">
        <v>6.8796313521656058</v>
      </c>
      <c r="Q23" s="199">
        <v>11.227072216230228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30.123722888974651</v>
      </c>
      <c r="C25" s="197">
        <v>27.499234000000001</v>
      </c>
      <c r="D25" s="197">
        <v>27.942510000000002</v>
      </c>
      <c r="E25" s="197">
        <v>28.025553600000002</v>
      </c>
      <c r="F25" s="197">
        <v>26.309615999999998</v>
      </c>
      <c r="G25" s="197">
        <v>27.295262279942328</v>
      </c>
      <c r="H25" s="197">
        <v>27.240085199999996</v>
      </c>
      <c r="I25" s="197">
        <v>23.516163599999988</v>
      </c>
      <c r="J25" s="197">
        <v>13.211289600000001</v>
      </c>
      <c r="K25" s="197">
        <v>14.5358448</v>
      </c>
      <c r="L25" s="197">
        <v>14.546740806348438</v>
      </c>
      <c r="M25" s="197">
        <v>15.763570982279242</v>
      </c>
      <c r="N25" s="197">
        <v>16.004074976386889</v>
      </c>
      <c r="O25" s="197">
        <v>15.308212262745512</v>
      </c>
      <c r="P25" s="197">
        <v>14.792423760308111</v>
      </c>
      <c r="Q25" s="197">
        <v>15.39717184596204</v>
      </c>
    </row>
    <row r="26" spans="1:17" x14ac:dyDescent="0.25">
      <c r="A26" s="198" t="s">
        <v>155</v>
      </c>
      <c r="B26" s="197">
        <v>3.8437060116191244</v>
      </c>
      <c r="C26" s="197">
        <v>2.7430866399999991</v>
      </c>
      <c r="D26" s="197">
        <v>2.8016827999999991</v>
      </c>
      <c r="E26" s="197">
        <v>2.9790333999999992</v>
      </c>
      <c r="F26" s="197">
        <v>2.6457275599999996</v>
      </c>
      <c r="G26" s="197">
        <v>3.1830973077880538</v>
      </c>
      <c r="H26" s="197">
        <v>3.3133408000000002</v>
      </c>
      <c r="I26" s="197">
        <v>3.6076739999999972</v>
      </c>
      <c r="J26" s="197">
        <v>4.8046283600000006</v>
      </c>
      <c r="K26" s="197">
        <v>4.2508440799999985</v>
      </c>
      <c r="L26" s="197">
        <v>3.806660047156901</v>
      </c>
      <c r="M26" s="197">
        <v>4.7667925556183324</v>
      </c>
      <c r="N26" s="197">
        <v>4.5174960171746372</v>
      </c>
      <c r="O26" s="197">
        <v>4.2647585186040358</v>
      </c>
      <c r="P26" s="197">
        <v>4.0593097415303472</v>
      </c>
      <c r="Q26" s="197">
        <v>3.7222120077830683</v>
      </c>
    </row>
    <row r="27" spans="1:17" x14ac:dyDescent="0.25">
      <c r="A27" s="196" t="s">
        <v>45</v>
      </c>
      <c r="B27" s="195">
        <v>5.5733737168477306</v>
      </c>
      <c r="C27" s="195">
        <v>3.9774756280000001</v>
      </c>
      <c r="D27" s="195">
        <v>4.0624400600000001</v>
      </c>
      <c r="E27" s="195">
        <v>4.3195984299999992</v>
      </c>
      <c r="F27" s="195">
        <v>3.8363049620000003</v>
      </c>
      <c r="G27" s="195">
        <v>4.6154910962926792</v>
      </c>
      <c r="H27" s="195">
        <v>4.8043441600000012</v>
      </c>
      <c r="I27" s="195">
        <v>5.2311272999999998</v>
      </c>
      <c r="J27" s="195">
        <v>6.9667111219999986</v>
      </c>
      <c r="K27" s="195">
        <v>6.1637239160000012</v>
      </c>
      <c r="L27" s="195">
        <v>5.5196570683775059</v>
      </c>
      <c r="M27" s="195">
        <v>6.9118492056465826</v>
      </c>
      <c r="N27" s="195">
        <v>6.5503692249032257</v>
      </c>
      <c r="O27" s="195">
        <v>6.1838998519758528</v>
      </c>
      <c r="P27" s="195">
        <v>5.885999125219004</v>
      </c>
      <c r="Q27" s="195">
        <v>5.3972074112854527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1.0000000000000002</v>
      </c>
      <c r="H31" s="194">
        <f t="shared" si="3"/>
        <v>0.99999999999999989</v>
      </c>
      <c r="I31" s="194">
        <f t="shared" si="3"/>
        <v>0.99999999999999989</v>
      </c>
      <c r="J31" s="194">
        <f t="shared" si="3"/>
        <v>1.0000000000000002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0.99999999999999978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1.2101383983657331E-2</v>
      </c>
      <c r="C32" s="193">
        <f t="shared" si="4"/>
        <v>9.9751383620358333E-3</v>
      </c>
      <c r="D32" s="193">
        <f t="shared" si="4"/>
        <v>1.0026596751687662E-2</v>
      </c>
      <c r="E32" s="193">
        <f t="shared" si="4"/>
        <v>1.052837426901246E-2</v>
      </c>
      <c r="F32" s="193">
        <f t="shared" si="4"/>
        <v>9.5815636368074362E-3</v>
      </c>
      <c r="G32" s="193">
        <f t="shared" si="4"/>
        <v>1.0474094201488994E-2</v>
      </c>
      <c r="H32" s="193">
        <f t="shared" si="4"/>
        <v>1.1219029200403529E-2</v>
      </c>
      <c r="I32" s="193">
        <f t="shared" si="4"/>
        <v>1.3523165555334107E-2</v>
      </c>
      <c r="J32" s="193">
        <f t="shared" si="4"/>
        <v>2.561336552817246E-2</v>
      </c>
      <c r="K32" s="193">
        <f t="shared" si="4"/>
        <v>2.302783208708881E-2</v>
      </c>
      <c r="L32" s="193">
        <f t="shared" si="4"/>
        <v>2.0600724749776776E-2</v>
      </c>
      <c r="M32" s="193">
        <f t="shared" si="4"/>
        <v>2.3266030839266941E-2</v>
      </c>
      <c r="N32" s="193">
        <f t="shared" si="4"/>
        <v>2.2565055997845855E-2</v>
      </c>
      <c r="O32" s="193">
        <f t="shared" si="4"/>
        <v>2.1967257014575359E-2</v>
      </c>
      <c r="P32" s="193">
        <f t="shared" si="4"/>
        <v>2.1309786716309821E-2</v>
      </c>
      <c r="Q32" s="193">
        <f t="shared" si="4"/>
        <v>2.0034253348268912E-2</v>
      </c>
    </row>
    <row r="33" spans="1:17" x14ac:dyDescent="0.25">
      <c r="A33" s="183" t="s">
        <v>161</v>
      </c>
      <c r="B33" s="192">
        <f t="shared" ref="B33:Q33" si="5">IF(B$7=0,0,B$7/B$5)</f>
        <v>1.0891245585291594E-2</v>
      </c>
      <c r="C33" s="192">
        <f t="shared" si="5"/>
        <v>8.9776245258322458E-3</v>
      </c>
      <c r="D33" s="192">
        <f t="shared" si="5"/>
        <v>9.0239370765188946E-3</v>
      </c>
      <c r="E33" s="192">
        <f t="shared" si="5"/>
        <v>9.4755368421112155E-3</v>
      </c>
      <c r="F33" s="192">
        <f t="shared" si="5"/>
        <v>8.6234072731266927E-3</v>
      </c>
      <c r="G33" s="192">
        <f t="shared" si="5"/>
        <v>9.4266847813400945E-3</v>
      </c>
      <c r="H33" s="192">
        <f t="shared" si="5"/>
        <v>1.0097126280363177E-2</v>
      </c>
      <c r="I33" s="192">
        <f t="shared" si="5"/>
        <v>1.2170848999800695E-2</v>
      </c>
      <c r="J33" s="192">
        <f t="shared" si="5"/>
        <v>2.3052028975355209E-2</v>
      </c>
      <c r="K33" s="192">
        <f t="shared" si="5"/>
        <v>2.0725048878379938E-2</v>
      </c>
      <c r="L33" s="192">
        <f t="shared" si="5"/>
        <v>1.8540652274799091E-2</v>
      </c>
      <c r="M33" s="192">
        <f t="shared" si="5"/>
        <v>2.0939427755340245E-2</v>
      </c>
      <c r="N33" s="192">
        <f t="shared" si="5"/>
        <v>2.0308550398061273E-2</v>
      </c>
      <c r="O33" s="192">
        <f t="shared" si="5"/>
        <v>1.9770531313117828E-2</v>
      </c>
      <c r="P33" s="192">
        <f t="shared" si="5"/>
        <v>1.9178808044678846E-2</v>
      </c>
      <c r="Q33" s="192">
        <f t="shared" si="5"/>
        <v>1.8030828013442027E-2</v>
      </c>
    </row>
    <row r="34" spans="1:17" x14ac:dyDescent="0.25">
      <c r="A34" s="183" t="s">
        <v>160</v>
      </c>
      <c r="B34" s="192">
        <f t="shared" ref="B34:Q34" si="6">IF(B$8=0,0,B$8/B$5)</f>
        <v>7.8658995893772631E-3</v>
      </c>
      <c r="C34" s="192">
        <f t="shared" si="6"/>
        <v>6.4838399353232936E-3</v>
      </c>
      <c r="D34" s="192">
        <f t="shared" si="6"/>
        <v>6.5172878885969799E-3</v>
      </c>
      <c r="E34" s="192">
        <f t="shared" si="6"/>
        <v>6.8434432748580992E-3</v>
      </c>
      <c r="F34" s="192">
        <f t="shared" si="6"/>
        <v>6.2280163639248341E-3</v>
      </c>
      <c r="G34" s="192">
        <f t="shared" si="6"/>
        <v>6.8081612309678517E-3</v>
      </c>
      <c r="H34" s="192">
        <f t="shared" si="6"/>
        <v>7.2923689802622954E-3</v>
      </c>
      <c r="I34" s="192">
        <f t="shared" si="6"/>
        <v>8.7900576109671696E-3</v>
      </c>
      <c r="J34" s="192">
        <f t="shared" si="6"/>
        <v>1.66486875933121E-2</v>
      </c>
      <c r="K34" s="192">
        <f t="shared" si="6"/>
        <v>1.4968090856607724E-2</v>
      </c>
      <c r="L34" s="192">
        <f t="shared" si="6"/>
        <v>1.33904710873549E-2</v>
      </c>
      <c r="M34" s="192">
        <f t="shared" si="6"/>
        <v>1.5122920045523505E-2</v>
      </c>
      <c r="N34" s="192">
        <f t="shared" si="6"/>
        <v>1.4667286398599804E-2</v>
      </c>
      <c r="O34" s="192">
        <f t="shared" si="6"/>
        <v>1.4278717059473986E-2</v>
      </c>
      <c r="P34" s="192">
        <f t="shared" si="6"/>
        <v>1.3851361365601389E-2</v>
      </c>
      <c r="Q34" s="192">
        <f t="shared" si="6"/>
        <v>1.3022264676374795E-2</v>
      </c>
    </row>
    <row r="35" spans="1:17" x14ac:dyDescent="0.25">
      <c r="A35" s="181" t="s">
        <v>159</v>
      </c>
      <c r="B35" s="191">
        <f t="shared" ref="B35:Q35" si="7">IF(B$9=0,0,B$9/B$5)</f>
        <v>0.20659279079421883</v>
      </c>
      <c r="C35" s="191">
        <f t="shared" si="7"/>
        <v>0.20937053446652373</v>
      </c>
      <c r="D35" s="191">
        <f t="shared" si="7"/>
        <v>0.20930375045047853</v>
      </c>
      <c r="E35" s="191">
        <f t="shared" si="7"/>
        <v>0.2092851218598831</v>
      </c>
      <c r="F35" s="191">
        <f t="shared" si="7"/>
        <v>0.2100926200926958</v>
      </c>
      <c r="G35" s="191">
        <f t="shared" si="7"/>
        <v>0.20904024520850087</v>
      </c>
      <c r="H35" s="191">
        <f t="shared" si="7"/>
        <v>0.20740721212199603</v>
      </c>
      <c r="I35" s="191">
        <f t="shared" si="7"/>
        <v>0.2065759980430121</v>
      </c>
      <c r="J35" s="191">
        <f t="shared" si="7"/>
        <v>0.19291481641766209</v>
      </c>
      <c r="K35" s="191">
        <f t="shared" si="7"/>
        <v>0.19499705762743519</v>
      </c>
      <c r="L35" s="191">
        <f t="shared" si="7"/>
        <v>0.23428101165599213</v>
      </c>
      <c r="M35" s="191">
        <f t="shared" si="7"/>
        <v>0.2311659703500098</v>
      </c>
      <c r="N35" s="191">
        <f t="shared" si="7"/>
        <v>0.23608217606018403</v>
      </c>
      <c r="O35" s="191">
        <f t="shared" si="7"/>
        <v>0.23487905381759716</v>
      </c>
      <c r="P35" s="191">
        <f t="shared" si="7"/>
        <v>0.23452143264235667</v>
      </c>
      <c r="Q35" s="191">
        <f t="shared" si="7"/>
        <v>0.20904541736800678</v>
      </c>
    </row>
    <row r="36" spans="1:17" x14ac:dyDescent="0.25">
      <c r="A36" s="179" t="s">
        <v>158</v>
      </c>
      <c r="B36" s="190">
        <f t="shared" ref="B36:Q36" si="8">IF(B$16=0,0,B$16/B$5)</f>
        <v>0.31613477253012828</v>
      </c>
      <c r="C36" s="190">
        <f t="shared" si="8"/>
        <v>0.33529086664741292</v>
      </c>
      <c r="D36" s="190">
        <f t="shared" si="8"/>
        <v>0.33731752802450465</v>
      </c>
      <c r="E36" s="190">
        <f t="shared" si="8"/>
        <v>0.33015576730030349</v>
      </c>
      <c r="F36" s="190">
        <f t="shared" si="8"/>
        <v>0.31760294568899494</v>
      </c>
      <c r="G36" s="190">
        <f t="shared" si="8"/>
        <v>0.29938675104797374</v>
      </c>
      <c r="H36" s="190">
        <f t="shared" si="8"/>
        <v>0.30745133057273594</v>
      </c>
      <c r="I36" s="190">
        <f t="shared" si="8"/>
        <v>0.29383010917756774</v>
      </c>
      <c r="J36" s="190">
        <f t="shared" si="8"/>
        <v>0.23476362392598127</v>
      </c>
      <c r="K36" s="190">
        <f t="shared" si="8"/>
        <v>0.26248041330055327</v>
      </c>
      <c r="L36" s="190">
        <f t="shared" si="8"/>
        <v>0.26241149252938806</v>
      </c>
      <c r="M36" s="190">
        <f t="shared" si="8"/>
        <v>0.25646576416001809</v>
      </c>
      <c r="N36" s="190">
        <f t="shared" si="8"/>
        <v>0.26646977784664849</v>
      </c>
      <c r="O36" s="190">
        <f t="shared" si="8"/>
        <v>0.26283585322393799</v>
      </c>
      <c r="P36" s="190">
        <f t="shared" si="8"/>
        <v>0.25884810917845141</v>
      </c>
      <c r="Q36" s="190">
        <f t="shared" si="8"/>
        <v>0.27624330278503811</v>
      </c>
    </row>
    <row r="37" spans="1:17" x14ac:dyDescent="0.25">
      <c r="A37" s="179" t="s">
        <v>157</v>
      </c>
      <c r="B37" s="190">
        <f t="shared" ref="B37:Q37" si="9">IF(B$17=0,0,B$17/B$5)</f>
        <v>0.32192508499832767</v>
      </c>
      <c r="C37" s="190">
        <f t="shared" si="9"/>
        <v>0.30546290707588425</v>
      </c>
      <c r="D37" s="190">
        <f t="shared" si="9"/>
        <v>0.30324573776657854</v>
      </c>
      <c r="E37" s="190">
        <f t="shared" si="9"/>
        <v>0.30887050930466009</v>
      </c>
      <c r="F37" s="190">
        <f t="shared" si="9"/>
        <v>0.32911573232757357</v>
      </c>
      <c r="G37" s="190">
        <f t="shared" si="9"/>
        <v>0.34938650742168831</v>
      </c>
      <c r="H37" s="190">
        <f t="shared" si="9"/>
        <v>0.3368109121314295</v>
      </c>
      <c r="I37" s="190">
        <f t="shared" si="9"/>
        <v>0.34382903224947936</v>
      </c>
      <c r="J37" s="190">
        <f t="shared" si="9"/>
        <v>0.37382564483770003</v>
      </c>
      <c r="K37" s="190">
        <f t="shared" si="9"/>
        <v>0.34863924464640145</v>
      </c>
      <c r="L37" s="190">
        <f t="shared" si="9"/>
        <v>0.32158042430691935</v>
      </c>
      <c r="M37" s="190">
        <f t="shared" si="9"/>
        <v>0.31909838204563207</v>
      </c>
      <c r="N37" s="190">
        <f t="shared" si="9"/>
        <v>0.30468183274994359</v>
      </c>
      <c r="O37" s="190">
        <f t="shared" si="9"/>
        <v>0.31359805191840651</v>
      </c>
      <c r="P37" s="190">
        <f t="shared" si="9"/>
        <v>0.32242709184410734</v>
      </c>
      <c r="Q37" s="190">
        <f t="shared" si="9"/>
        <v>0.33166702227009903</v>
      </c>
    </row>
    <row r="38" spans="1:17" x14ac:dyDescent="0.25">
      <c r="A38" s="179" t="s">
        <v>156</v>
      </c>
      <c r="B38" s="190">
        <f t="shared" ref="B38:Q38" si="10">IF(B$25=0,0,B$25/B$5)</f>
        <v>9.4840431759038488E-2</v>
      </c>
      <c r="C38" s="190">
        <f t="shared" si="10"/>
        <v>0.10000000000000005</v>
      </c>
      <c r="D38" s="190">
        <f t="shared" si="10"/>
        <v>0.10000000000000003</v>
      </c>
      <c r="E38" s="190">
        <f t="shared" si="10"/>
        <v>9.9046730190091054E-2</v>
      </c>
      <c r="F38" s="190">
        <f t="shared" si="10"/>
        <v>9.5280883706698502E-2</v>
      </c>
      <c r="G38" s="190">
        <f t="shared" si="10"/>
        <v>8.9816025314392117E-2</v>
      </c>
      <c r="H38" s="190">
        <f t="shared" si="10"/>
        <v>9.2235399171820789E-2</v>
      </c>
      <c r="I38" s="190">
        <f t="shared" si="10"/>
        <v>8.8149032753270268E-2</v>
      </c>
      <c r="J38" s="190">
        <f t="shared" si="10"/>
        <v>7.0429087177794392E-2</v>
      </c>
      <c r="K38" s="190">
        <f t="shared" si="10"/>
        <v>7.874412399016599E-2</v>
      </c>
      <c r="L38" s="190">
        <f t="shared" si="10"/>
        <v>7.8723447758816428E-2</v>
      </c>
      <c r="M38" s="190">
        <f t="shared" si="10"/>
        <v>7.6939729248005406E-2</v>
      </c>
      <c r="N38" s="190">
        <f t="shared" si="10"/>
        <v>7.9940933353994575E-2</v>
      </c>
      <c r="O38" s="190">
        <f t="shared" si="10"/>
        <v>7.8850755967181413E-2</v>
      </c>
      <c r="P38" s="190">
        <f t="shared" si="10"/>
        <v>7.7654432753535424E-2</v>
      </c>
      <c r="Q38" s="190">
        <f t="shared" si="10"/>
        <v>8.2872990835511431E-2</v>
      </c>
    </row>
    <row r="39" spans="1:17" x14ac:dyDescent="0.25">
      <c r="A39" s="179" t="s">
        <v>155</v>
      </c>
      <c r="B39" s="190">
        <f t="shared" ref="B39:Q39" si="11">IF(B$26=0,0,B$26/B$5)</f>
        <v>1.2101383983657329E-2</v>
      </c>
      <c r="C39" s="190">
        <f t="shared" si="11"/>
        <v>9.9751383620358298E-3</v>
      </c>
      <c r="D39" s="190">
        <f t="shared" si="11"/>
        <v>1.002659675168766E-2</v>
      </c>
      <c r="E39" s="190">
        <f t="shared" si="11"/>
        <v>1.052837426901246E-2</v>
      </c>
      <c r="F39" s="190">
        <f t="shared" si="11"/>
        <v>9.5815636368074379E-3</v>
      </c>
      <c r="G39" s="190">
        <f t="shared" si="11"/>
        <v>1.0474094201488995E-2</v>
      </c>
      <c r="H39" s="190">
        <f t="shared" si="11"/>
        <v>1.1219029200403532E-2</v>
      </c>
      <c r="I39" s="190">
        <f t="shared" si="11"/>
        <v>1.3523165555334098E-2</v>
      </c>
      <c r="J39" s="190">
        <f t="shared" si="11"/>
        <v>2.561336552817246E-2</v>
      </c>
      <c r="K39" s="190">
        <f t="shared" si="11"/>
        <v>2.3027832087088803E-2</v>
      </c>
      <c r="L39" s="190">
        <f t="shared" si="11"/>
        <v>2.0600724749776769E-2</v>
      </c>
      <c r="M39" s="190">
        <f t="shared" si="11"/>
        <v>2.3266030839266937E-2</v>
      </c>
      <c r="N39" s="190">
        <f t="shared" si="11"/>
        <v>2.2565055997845848E-2</v>
      </c>
      <c r="O39" s="190">
        <f t="shared" si="11"/>
        <v>2.1967257014575362E-2</v>
      </c>
      <c r="P39" s="190">
        <f t="shared" si="11"/>
        <v>2.1309786716309825E-2</v>
      </c>
      <c r="Q39" s="190">
        <f t="shared" si="11"/>
        <v>2.0034253348268912E-2</v>
      </c>
    </row>
    <row r="40" spans="1:17" x14ac:dyDescent="0.25">
      <c r="A40" s="177" t="s">
        <v>45</v>
      </c>
      <c r="B40" s="189">
        <f t="shared" ref="B40:Q40" si="12">IF(B$27=0,0,B$27/B$5)</f>
        <v>1.754700677630313E-2</v>
      </c>
      <c r="C40" s="189">
        <f t="shared" si="12"/>
        <v>1.446395062495196E-2</v>
      </c>
      <c r="D40" s="189">
        <f t="shared" si="12"/>
        <v>1.4538565289947113E-2</v>
      </c>
      <c r="E40" s="189">
        <f t="shared" si="12"/>
        <v>1.5266142690068067E-2</v>
      </c>
      <c r="F40" s="189">
        <f t="shared" si="12"/>
        <v>1.3893267273370789E-2</v>
      </c>
      <c r="G40" s="189">
        <f t="shared" si="12"/>
        <v>1.5187436592159048E-2</v>
      </c>
      <c r="H40" s="189">
        <f t="shared" si="12"/>
        <v>1.6267592340585123E-2</v>
      </c>
      <c r="I40" s="189">
        <f t="shared" si="12"/>
        <v>1.9608590055234458E-2</v>
      </c>
      <c r="J40" s="189">
        <f t="shared" si="12"/>
        <v>3.713938001585005E-2</v>
      </c>
      <c r="K40" s="189">
        <f t="shared" si="12"/>
        <v>3.3390356526278787E-2</v>
      </c>
      <c r="L40" s="189">
        <f t="shared" si="12"/>
        <v>2.9871050887176311E-2</v>
      </c>
      <c r="M40" s="189">
        <f t="shared" si="12"/>
        <v>3.3735744716937063E-2</v>
      </c>
      <c r="N40" s="189">
        <f t="shared" si="12"/>
        <v>3.2719331196876492E-2</v>
      </c>
      <c r="O40" s="189">
        <f t="shared" si="12"/>
        <v>3.1852522671134281E-2</v>
      </c>
      <c r="P40" s="189">
        <f t="shared" si="12"/>
        <v>3.0899190738649249E-2</v>
      </c>
      <c r="Q40" s="189">
        <f t="shared" si="12"/>
        <v>2.9049667354989941E-2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161.98307601043561</v>
      </c>
      <c r="C44" s="186">
        <f t="shared" si="13"/>
        <v>161.22656242674063</v>
      </c>
      <c r="D44" s="186">
        <f t="shared" si="13"/>
        <v>161.11783181818612</v>
      </c>
      <c r="E44" s="186">
        <f t="shared" si="13"/>
        <v>161.03325930254698</v>
      </c>
      <c r="F44" s="186">
        <f t="shared" si="13"/>
        <v>161.46686727369746</v>
      </c>
      <c r="G44" s="186">
        <f t="shared" si="13"/>
        <v>161.72139757483015</v>
      </c>
      <c r="H44" s="186">
        <f t="shared" si="13"/>
        <v>158.96646492855311</v>
      </c>
      <c r="I44" s="186">
        <f t="shared" si="13"/>
        <v>156.09675414375528</v>
      </c>
      <c r="J44" s="186">
        <f t="shared" si="13"/>
        <v>154.27810574205191</v>
      </c>
      <c r="K44" s="186">
        <f t="shared" si="13"/>
        <v>154.79463411462481</v>
      </c>
      <c r="L44" s="186">
        <f t="shared" si="13"/>
        <v>148.06539623858328</v>
      </c>
      <c r="M44" s="186">
        <f t="shared" si="13"/>
        <v>147.73336404365511</v>
      </c>
      <c r="N44" s="186">
        <f t="shared" si="13"/>
        <v>147.1811269189221</v>
      </c>
      <c r="O44" s="186">
        <f t="shared" si="13"/>
        <v>145.09766415217757</v>
      </c>
      <c r="P44" s="186">
        <f t="shared" si="13"/>
        <v>142.85208616455847</v>
      </c>
      <c r="Q44" s="186">
        <f t="shared" si="13"/>
        <v>146.77090600406595</v>
      </c>
    </row>
    <row r="45" spans="1:17" x14ac:dyDescent="0.25">
      <c r="A45" s="185" t="s">
        <v>162</v>
      </c>
      <c r="B45" s="184">
        <f>IF(B$6=0,0,B$6/AGR!B$5*1000)</f>
        <v>1.9602194016562331</v>
      </c>
      <c r="C45" s="184">
        <f>IF(C$6=0,0,C$6/AGR!C$5*1000)</f>
        <v>1.6082572678421454</v>
      </c>
      <c r="D45" s="184">
        <f>IF(D$6=0,0,D$6/AGR!D$5*1000)</f>
        <v>1.6154635291471839</v>
      </c>
      <c r="E45" s="184">
        <f>IF(E$6=0,0,E$6/AGR!E$5*1000)</f>
        <v>1.6954184236961469</v>
      </c>
      <c r="F45" s="184">
        <f>IF(F$6=0,0,F$6/AGR!F$5*1000)</f>
        <v>1.5471050640188719</v>
      </c>
      <c r="G45" s="184">
        <f>IF(G$6=0,0,G$6/AGR!G$5*1000)</f>
        <v>1.693885152595225</v>
      </c>
      <c r="H45" s="184">
        <f>IF(H$6=0,0,H$6/AGR!H$5*1000)</f>
        <v>1.783449411918361</v>
      </c>
      <c r="I45" s="184">
        <f>IF(I$6=0,0,I$6/AGR!I$5*1000)</f>
        <v>2.110922248936288</v>
      </c>
      <c r="J45" s="184">
        <f>IF(J$6=0,0,J$6/AGR!J$5*1000)</f>
        <v>3.9515815153652176</v>
      </c>
      <c r="K45" s="184">
        <f>IF(K$6=0,0,K$6/AGR!K$5*1000)</f>
        <v>3.5645848423739293</v>
      </c>
      <c r="L45" s="184">
        <f>IF(L$6=0,0,L$6/AGR!L$5*1000)</f>
        <v>3.0502544728776884</v>
      </c>
      <c r="M45" s="184">
        <f>IF(M$6=0,0,M$6/AGR!M$5*1000)</f>
        <v>3.43716900382833</v>
      </c>
      <c r="N45" s="184">
        <f>IF(N$6=0,0,N$6/AGR!N$5*1000)</f>
        <v>3.3211503707515355</v>
      </c>
      <c r="O45" s="184">
        <f>IF(O$6=0,0,O$6/AGR!O$5*1000)</f>
        <v>3.1873976806454221</v>
      </c>
      <c r="P45" s="184">
        <f>IF(P$6=0,0,P$6/AGR!P$5*1000)</f>
        <v>3.0441474881466548</v>
      </c>
      <c r="Q45" s="184">
        <f>IF(Q$6=0,0,Q$6/AGR!Q$5*1000)</f>
        <v>2.9404455150404205</v>
      </c>
    </row>
    <row r="46" spans="1:17" x14ac:dyDescent="0.25">
      <c r="A46" s="183" t="s">
        <v>161</v>
      </c>
      <c r="B46" s="182">
        <f>IF(B$7=0,0,B$7/AGR!B$5*1000)</f>
        <v>1.7641974614906091</v>
      </c>
      <c r="C46" s="182">
        <f>IF(C$7=0,0,C$7/AGR!C$5*1000)</f>
        <v>1.4474315410579301</v>
      </c>
      <c r="D46" s="182">
        <f>IF(D$7=0,0,D$7/AGR!D$5*1000)</f>
        <v>1.4539171762324654</v>
      </c>
      <c r="E46" s="182">
        <f>IF(E$7=0,0,E$7/AGR!E$5*1000)</f>
        <v>1.5258765813265325</v>
      </c>
      <c r="F46" s="182">
        <f>IF(F$7=0,0,F$7/AGR!F$5*1000)</f>
        <v>1.3923945576169852</v>
      </c>
      <c r="G46" s="182">
        <f>IF(G$7=0,0,G$7/AGR!G$5*1000)</f>
        <v>1.5244966373357025</v>
      </c>
      <c r="H46" s="182">
        <f>IF(H$7=0,0,H$7/AGR!H$5*1000)</f>
        <v>1.605104470726525</v>
      </c>
      <c r="I46" s="182">
        <f>IF(I$7=0,0,I$7/AGR!I$5*1000)</f>
        <v>1.8998300240426593</v>
      </c>
      <c r="J46" s="182">
        <f>IF(J$7=0,0,J$7/AGR!J$5*1000)</f>
        <v>3.5564233638286953</v>
      </c>
      <c r="K46" s="182">
        <f>IF(K$7=0,0,K$7/AGR!K$5*1000)</f>
        <v>3.2081263581365378</v>
      </c>
      <c r="L46" s="182">
        <f>IF(L$7=0,0,L$7/AGR!L$5*1000)</f>
        <v>2.7452290255899188</v>
      </c>
      <c r="M46" s="182">
        <f>IF(M$7=0,0,M$7/AGR!M$5*1000)</f>
        <v>3.0934521034454967</v>
      </c>
      <c r="N46" s="182">
        <f>IF(N$7=0,0,N$7/AGR!N$5*1000)</f>
        <v>2.9890353336763829</v>
      </c>
      <c r="O46" s="182">
        <f>IF(O$7=0,0,O$7/AGR!O$5*1000)</f>
        <v>2.8686579125808809</v>
      </c>
      <c r="P46" s="182">
        <f>IF(P$7=0,0,P$7/AGR!P$5*1000)</f>
        <v>2.7397327393319904</v>
      </c>
      <c r="Q46" s="182">
        <f>IF(Q$7=0,0,Q$7/AGR!Q$5*1000)</f>
        <v>2.6464009635363794</v>
      </c>
    </row>
    <row r="47" spans="1:17" x14ac:dyDescent="0.25">
      <c r="A47" s="183" t="s">
        <v>160</v>
      </c>
      <c r="B47" s="182">
        <f>IF(B$8=0,0,B$8/AGR!B$5*1000)</f>
        <v>1.2741426110765512</v>
      </c>
      <c r="C47" s="182">
        <f>IF(C$8=0,0,C$8/AGR!C$5*1000)</f>
        <v>1.0453672240973946</v>
      </c>
      <c r="D47" s="182">
        <f>IF(D$8=0,0,D$8/AGR!D$5*1000)</f>
        <v>1.0500512939456694</v>
      </c>
      <c r="E47" s="182">
        <f>IF(E$8=0,0,E$8/AGR!E$5*1000)</f>
        <v>1.1020219754024956</v>
      </c>
      <c r="F47" s="182">
        <f>IF(F$8=0,0,F$8/AGR!F$5*1000)</f>
        <v>1.0056182916122669</v>
      </c>
      <c r="G47" s="182">
        <f>IF(G$8=0,0,G$8/AGR!G$5*1000)</f>
        <v>1.1010253491868969</v>
      </c>
      <c r="H47" s="182">
        <f>IF(H$8=0,0,H$8/AGR!H$5*1000)</f>
        <v>1.159242117746935</v>
      </c>
      <c r="I47" s="182">
        <f>IF(I$8=0,0,I$8/AGR!I$5*1000)</f>
        <v>1.3720994618085873</v>
      </c>
      <c r="J47" s="182">
        <f>IF(J$8=0,0,J$8/AGR!J$5*1000)</f>
        <v>2.5685279849873921</v>
      </c>
      <c r="K47" s="182">
        <f>IF(K$8=0,0,K$8/AGR!K$5*1000)</f>
        <v>2.3169801475430534</v>
      </c>
      <c r="L47" s="182">
        <f>IF(L$8=0,0,L$8/AGR!L$5*1000)</f>
        <v>1.982665407370497</v>
      </c>
      <c r="M47" s="182">
        <f>IF(M$8=0,0,M$8/AGR!M$5*1000)</f>
        <v>2.2341598524884132</v>
      </c>
      <c r="N47" s="182">
        <f>IF(N$8=0,0,N$8/AGR!N$5*1000)</f>
        <v>2.1587477409884985</v>
      </c>
      <c r="O47" s="182">
        <f>IF(O$8=0,0,O$8/AGR!O$5*1000)</f>
        <v>2.0718084924195255</v>
      </c>
      <c r="P47" s="182">
        <f>IF(P$8=0,0,P$8/AGR!P$5*1000)</f>
        <v>1.9786958672953261</v>
      </c>
      <c r="Q47" s="182">
        <f>IF(Q$8=0,0,Q$8/AGR!Q$5*1000)</f>
        <v>1.9112895847762736</v>
      </c>
    </row>
    <row r="48" spans="1:17" x14ac:dyDescent="0.25">
      <c r="A48" s="181" t="s">
        <v>159</v>
      </c>
      <c r="B48" s="180">
        <f>IF(B$9=0,0,B$9/AGR!B$5*1000)</f>
        <v>33.464535734427969</v>
      </c>
      <c r="C48" s="180">
        <f>IF(C$9=0,0,C$9/AGR!C$5*1000)</f>
        <v>33.756091545487031</v>
      </c>
      <c r="D48" s="180">
        <f>IF(D$9=0,0,D$9/AGR!D$5*1000)</f>
        <v>33.72256646399579</v>
      </c>
      <c r="E48" s="180">
        <f>IF(E$9=0,0,E$9/AGR!E$5*1000)</f>
        <v>33.701865296627702</v>
      </c>
      <c r="F48" s="180">
        <f>IF(F$9=0,0,F$9/AGR!F$5*1000)</f>
        <v>33.922997203690656</v>
      </c>
      <c r="G48" s="180">
        <f>IF(G$9=0,0,G$9/AGR!G$5*1000)</f>
        <v>33.806280604503954</v>
      </c>
      <c r="H48" s="180">
        <f>IF(H$9=0,0,H$9/AGR!H$5*1000)</f>
        <v>32.970791311720262</v>
      </c>
      <c r="I48" s="180">
        <f>IF(I$9=0,0,I$9/AGR!I$5*1000)</f>
        <v>32.245842778520938</v>
      </c>
      <c r="J48" s="180">
        <f>IF(J$9=0,0,J$9/AGR!J$5*1000)</f>
        <v>29.762532446492603</v>
      </c>
      <c r="K48" s="180">
        <f>IF(K$9=0,0,K$9/AGR!K$5*1000)</f>
        <v>30.184498188867238</v>
      </c>
      <c r="L48" s="180">
        <f>IF(L$9=0,0,L$9/AGR!L$5*1000)</f>
        <v>34.688910822020631</v>
      </c>
      <c r="M48" s="180">
        <f>IF(M$9=0,0,M$9/AGR!M$5*1000)</f>
        <v>34.150926452222777</v>
      </c>
      <c r="N48" s="180">
        <f>IF(N$9=0,0,N$9/AGR!N$5*1000)</f>
        <v>34.746840718009267</v>
      </c>
      <c r="O48" s="180">
        <f>IF(O$9=0,0,O$9/AGR!O$5*1000)</f>
        <v>34.080402067206961</v>
      </c>
      <c r="P48" s="180">
        <f>IF(P$9=0,0,P$9/AGR!P$5*1000)</f>
        <v>33.501875903261642</v>
      </c>
      <c r="Q48" s="180">
        <f>IF(Q$9=0,0,Q$9/AGR!Q$5*1000)</f>
        <v>30.681785303100462</v>
      </c>
    </row>
    <row r="49" spans="1:17" x14ac:dyDescent="0.25">
      <c r="A49" s="179" t="s">
        <v>158</v>
      </c>
      <c r="B49" s="178">
        <f>IF(B$16=0,0,B$16/AGR!B$5*1000)</f>
        <v>51.208482888289531</v>
      </c>
      <c r="C49" s="178">
        <f>IF(C$16=0,0,C$16/AGR!C$5*1000)</f>
        <v>54.057793842645083</v>
      </c>
      <c r="D49" s="178">
        <f>IF(D$16=0,0,D$16/AGR!D$5*1000)</f>
        <v>54.347868749578424</v>
      </c>
      <c r="E49" s="178">
        <f>IF(E$16=0,0,E$16/AGR!E$5*1000)</f>
        <v>53.166059285901135</v>
      </c>
      <c r="F49" s="178">
        <f>IF(F$16=0,0,F$16/AGR!F$5*1000)</f>
        <v>51.282352677300281</v>
      </c>
      <c r="G49" s="178">
        <f>IF(G$16=0,0,G$16/AGR!G$5*1000)</f>
        <v>48.41724379486606</v>
      </c>
      <c r="H49" s="178">
        <f>IF(H$16=0,0,H$16/AGR!H$5*1000)</f>
        <v>48.874451158727823</v>
      </c>
      <c r="I49" s="178">
        <f>IF(I$16=0,0,I$16/AGR!I$5*1000)</f>
        <v>45.865926312323573</v>
      </c>
      <c r="J49" s="178">
        <f>IF(J$16=0,0,J$16/AGR!J$5*1000)</f>
        <v>36.218887196439844</v>
      </c>
      <c r="K49" s="178">
        <f>IF(K$16=0,0,K$16/AGR!K$5*1000)</f>
        <v>40.630559539114635</v>
      </c>
      <c r="L49" s="178">
        <f>IF(L$16=0,0,L$16/AGR!L$5*1000)</f>
        <v>38.854061618921889</v>
      </c>
      <c r="M49" s="178">
        <f>IF(M$16=0,0,M$16/AGR!M$5*1000)</f>
        <v>37.888550101386144</v>
      </c>
      <c r="N49" s="178">
        <f>IF(N$16=0,0,N$16/AGR!N$5*1000)</f>
        <v>39.219322193304563</v>
      </c>
      <c r="O49" s="178">
        <f>IF(O$16=0,0,O$16/AGR!O$5*1000)</f>
        <v>38.13686835823799</v>
      </c>
      <c r="P49" s="178">
        <f>IF(P$16=0,0,P$16/AGR!P$5*1000)</f>
        <v>36.976992395893184</v>
      </c>
      <c r="Q49" s="178">
        <f>IF(Q$16=0,0,Q$16/AGR!Q$5*1000)</f>
        <v>40.544479827315563</v>
      </c>
    </row>
    <row r="50" spans="1:17" x14ac:dyDescent="0.25">
      <c r="A50" s="179" t="s">
        <v>157</v>
      </c>
      <c r="B50" s="178">
        <f>IF(B$17=0,0,B$17/AGR!B$5*1000)</f>
        <v>52.146415512950043</v>
      </c>
      <c r="C50" s="178">
        <f>IF(C$17=0,0,C$17/AGR!C$5*1000)</f>
        <v>49.248734456723717</v>
      </c>
      <c r="D50" s="178">
        <f>IF(D$17=0,0,D$17/AGR!D$5*1000)</f>
        <v>48.858295777057364</v>
      </c>
      <c r="E50" s="178">
        <f>IF(E$17=0,0,E$17/AGR!E$5*1000)</f>
        <v>49.738424815767083</v>
      </c>
      <c r="F50" s="178">
        <f>IF(F$17=0,0,F$17/AGR!F$5*1000)</f>
        <v>53.141286269422054</v>
      </c>
      <c r="G50" s="178">
        <f>IF(G$17=0,0,G$17/AGR!G$5*1000)</f>
        <v>56.5032742740242</v>
      </c>
      <c r="H50" s="178">
        <f>IF(H$17=0,0,H$17/AGR!H$5*1000)</f>
        <v>53.54164005089487</v>
      </c>
      <c r="I50" s="178">
        <f>IF(I$17=0,0,I$17/AGR!I$5*1000)</f>
        <v>53.670595914532285</v>
      </c>
      <c r="J50" s="178">
        <f>IF(J$17=0,0,J$17/AGR!J$5*1000)</f>
        <v>57.673112363361426</v>
      </c>
      <c r="K50" s="178">
        <f>IF(K$17=0,0,K$17/AGR!K$5*1000)</f>
        <v>53.967484313038874</v>
      </c>
      <c r="L50" s="178">
        <f>IF(L$17=0,0,L$17/AGR!L$5*1000)</f>
        <v>47.614932947575767</v>
      </c>
      <c r="M50" s="178">
        <f>IF(M$17=0,0,M$17/AGR!M$5*1000)</f>
        <v>47.1414774404887</v>
      </c>
      <c r="N50" s="178">
        <f>IF(N$17=0,0,N$17/AGR!N$5*1000)</f>
        <v>44.843415495859254</v>
      </c>
      <c r="O50" s="178">
        <f>IF(O$17=0,0,O$17/AGR!O$5*1000)</f>
        <v>45.502344816034096</v>
      </c>
      <c r="P50" s="178">
        <f>IF(P$17=0,0,P$17/AGR!P$5*1000)</f>
        <v>46.059382705902436</v>
      </c>
      <c r="Q50" s="178">
        <f>IF(Q$17=0,0,Q$17/AGR!Q$5*1000)</f>
        <v>48.679069350253158</v>
      </c>
    </row>
    <row r="51" spans="1:17" x14ac:dyDescent="0.25">
      <c r="A51" s="179" t="s">
        <v>156</v>
      </c>
      <c r="B51" s="178">
        <f>IF(B$25=0,0,B$25/AGR!B$5*1000)</f>
        <v>15.362544866486859</v>
      </c>
      <c r="C51" s="178">
        <f>IF(C$25=0,0,C$25/AGR!C$5*1000)</f>
        <v>16.122656242674068</v>
      </c>
      <c r="D51" s="178">
        <f>IF(D$25=0,0,D$25/AGR!D$5*1000)</f>
        <v>16.111783181818616</v>
      </c>
      <c r="E51" s="178">
        <f>IF(E$25=0,0,E$25/AGR!E$5*1000)</f>
        <v>15.949817785770342</v>
      </c>
      <c r="F51" s="178">
        <f>IF(F$25=0,0,F$25/AGR!F$5*1000)</f>
        <v>15.384705803190087</v>
      </c>
      <c r="G51" s="178">
        <f>IF(G$25=0,0,G$25/AGR!G$5*1000)</f>
        <v>14.525173138459817</v>
      </c>
      <c r="H51" s="178">
        <f>IF(H$25=0,0,H$25/AGR!H$5*1000)</f>
        <v>14.662335347618347</v>
      </c>
      <c r="I51" s="178">
        <f>IF(I$25=0,0,I$25/AGR!I$5*1000)</f>
        <v>13.759777893697063</v>
      </c>
      <c r="J51" s="178">
        <f>IF(J$25=0,0,J$25/AGR!J$5*1000)</f>
        <v>10.865666158931957</v>
      </c>
      <c r="K51" s="178">
        <f>IF(K$25=0,0,K$25/AGR!K$5*1000)</f>
        <v>12.189167861734393</v>
      </c>
      <c r="L51" s="178">
        <f>IF(L$25=0,0,L$25/AGR!L$5*1000)</f>
        <v>11.656218485676568</v>
      </c>
      <c r="M51" s="178">
        <f>IF(M$25=0,0,M$25/AGR!M$5*1000)</f>
        <v>11.366565030415842</v>
      </c>
      <c r="N51" s="178">
        <f>IF(N$25=0,0,N$25/AGR!N$5*1000)</f>
        <v>11.765796657991372</v>
      </c>
      <c r="O51" s="178">
        <f>IF(O$25=0,0,O$25/AGR!O$5*1000)</f>
        <v>11.441060507471402</v>
      </c>
      <c r="P51" s="178">
        <f>IF(P$25=0,0,P$25/AGR!P$5*1000)</f>
        <v>11.093097718767956</v>
      </c>
      <c r="Q51" s="178">
        <f>IF(Q$25=0,0,Q$25/AGR!Q$5*1000)</f>
        <v>12.163343948194669</v>
      </c>
    </row>
    <row r="52" spans="1:17" x14ac:dyDescent="0.25">
      <c r="A52" s="179" t="s">
        <v>155</v>
      </c>
      <c r="B52" s="178">
        <f>IF(B$26=0,0,B$26/AGR!B$5*1000)</f>
        <v>1.9602194016562327</v>
      </c>
      <c r="C52" s="178">
        <f>IF(C$26=0,0,C$26/AGR!C$5*1000)</f>
        <v>1.6082572678421447</v>
      </c>
      <c r="D52" s="178">
        <f>IF(D$26=0,0,D$26/AGR!D$5*1000)</f>
        <v>1.6154635291471837</v>
      </c>
      <c r="E52" s="178">
        <f>IF(E$26=0,0,E$26/AGR!E$5*1000)</f>
        <v>1.6954184236961469</v>
      </c>
      <c r="F52" s="178">
        <f>IF(F$26=0,0,F$26/AGR!F$5*1000)</f>
        <v>1.5471050640188724</v>
      </c>
      <c r="G52" s="178">
        <f>IF(G$26=0,0,G$26/AGR!G$5*1000)</f>
        <v>1.693885152595225</v>
      </c>
      <c r="H52" s="178">
        <f>IF(H$26=0,0,H$26/AGR!H$5*1000)</f>
        <v>1.7834494119183615</v>
      </c>
      <c r="I52" s="178">
        <f>IF(I$26=0,0,I$26/AGR!I$5*1000)</f>
        <v>2.1109222489362867</v>
      </c>
      <c r="J52" s="178">
        <f>IF(J$26=0,0,J$26/AGR!J$5*1000)</f>
        <v>3.9515815153652176</v>
      </c>
      <c r="K52" s="178">
        <f>IF(K$26=0,0,K$26/AGR!K$5*1000)</f>
        <v>3.5645848423739284</v>
      </c>
      <c r="L52" s="178">
        <f>IF(L$26=0,0,L$26/AGR!L$5*1000)</f>
        <v>3.0502544728776875</v>
      </c>
      <c r="M52" s="178">
        <f>IF(M$26=0,0,M$26/AGR!M$5*1000)</f>
        <v>3.4371690038283291</v>
      </c>
      <c r="N52" s="178">
        <f>IF(N$26=0,0,N$26/AGR!N$5*1000)</f>
        <v>3.3211503707515351</v>
      </c>
      <c r="O52" s="178">
        <f>IF(O$26=0,0,O$26/AGR!O$5*1000)</f>
        <v>3.1873976806454229</v>
      </c>
      <c r="P52" s="178">
        <f>IF(P$26=0,0,P$26/AGR!P$5*1000)</f>
        <v>3.0441474881466557</v>
      </c>
      <c r="Q52" s="178">
        <f>IF(Q$26=0,0,Q$26/AGR!Q$5*1000)</f>
        <v>2.9404455150404205</v>
      </c>
    </row>
    <row r="53" spans="1:17" x14ac:dyDescent="0.25">
      <c r="A53" s="177" t="s">
        <v>45</v>
      </c>
      <c r="B53" s="176">
        <f>IF(B$27=0,0,B$27/AGR!B$5*1000)</f>
        <v>2.8423181324015374</v>
      </c>
      <c r="C53" s="176">
        <f>IF(C$27=0,0,C$27/AGR!C$5*1000)</f>
        <v>2.3319730383711108</v>
      </c>
      <c r="D53" s="176">
        <f>IF(D$27=0,0,D$27/AGR!D$5*1000)</f>
        <v>2.3424221172634172</v>
      </c>
      <c r="E53" s="176">
        <f>IF(E$27=0,0,E$27/AGR!E$5*1000)</f>
        <v>2.4583567143594132</v>
      </c>
      <c r="F53" s="176">
        <f>IF(F$27=0,0,F$27/AGR!F$5*1000)</f>
        <v>2.2433023428273655</v>
      </c>
      <c r="G53" s="176">
        <f>IF(G$27=0,0,G$27/AGR!G$5*1000)</f>
        <v>2.4561334712630769</v>
      </c>
      <c r="H53" s="176">
        <f>IF(H$27=0,0,H$27/AGR!H$5*1000)</f>
        <v>2.5860016472816247</v>
      </c>
      <c r="I53" s="176">
        <f>IF(I$27=0,0,I$27/AGR!I$5*1000)</f>
        <v>3.060837260957618</v>
      </c>
      <c r="J53" s="176">
        <f>IF(J$27=0,0,J$27/AGR!J$5*1000)</f>
        <v>5.7297931972795642</v>
      </c>
      <c r="K53" s="176">
        <f>IF(K$27=0,0,K$27/AGR!K$5*1000)</f>
        <v>5.1686480214421993</v>
      </c>
      <c r="L53" s="176">
        <f>IF(L$27=0,0,L$27/AGR!L$5*1000)</f>
        <v>4.4228689856726469</v>
      </c>
      <c r="M53" s="176">
        <f>IF(M$27=0,0,M$27/AGR!M$5*1000)</f>
        <v>4.9838950555510779</v>
      </c>
      <c r="N53" s="176">
        <f>IF(N$27=0,0,N$27/AGR!N$5*1000)</f>
        <v>4.8156680375897265</v>
      </c>
      <c r="O53" s="176">
        <f>IF(O$27=0,0,O$27/AGR!O$5*1000)</f>
        <v>4.6217266369358638</v>
      </c>
      <c r="P53" s="176">
        <f>IF(P$27=0,0,P$27/AGR!P$5*1000)</f>
        <v>4.41401385781265</v>
      </c>
      <c r="Q53" s="176">
        <f>IF(Q$27=0,0,Q$27/AGR!Q$5*1000)</f>
        <v>4.263645996808612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107.5170233600095</v>
      </c>
      <c r="C5" s="55">
        <f t="shared" ref="C5:Q5" si="0">SUM(C6:C9,C16:C17,C25:C27)</f>
        <v>93.522424054825933</v>
      </c>
      <c r="D5" s="55">
        <f t="shared" si="0"/>
        <v>95.094097016811872</v>
      </c>
      <c r="E5" s="55">
        <f t="shared" si="0"/>
        <v>96.345232017443905</v>
      </c>
      <c r="F5" s="55">
        <f t="shared" si="0"/>
        <v>93.768521082203591</v>
      </c>
      <c r="G5" s="55">
        <f t="shared" si="0"/>
        <v>103.03806794672775</v>
      </c>
      <c r="H5" s="55">
        <f t="shared" si="0"/>
        <v>101.86783264616884</v>
      </c>
      <c r="I5" s="55">
        <f t="shared" si="0"/>
        <v>93.710186436936766</v>
      </c>
      <c r="J5" s="55">
        <f t="shared" si="0"/>
        <v>66.668488344290793</v>
      </c>
      <c r="K5" s="55">
        <f t="shared" si="0"/>
        <v>65.387987683776061</v>
      </c>
      <c r="L5" s="55">
        <f t="shared" si="0"/>
        <v>68.428933929772597</v>
      </c>
      <c r="M5" s="55">
        <f t="shared" si="0"/>
        <v>76.042628172420308</v>
      </c>
      <c r="N5" s="55">
        <f t="shared" si="0"/>
        <v>74.583196347546703</v>
      </c>
      <c r="O5" s="55">
        <f t="shared" si="0"/>
        <v>73.365172970883947</v>
      </c>
      <c r="P5" s="55">
        <f t="shared" si="0"/>
        <v>73.116981434146822</v>
      </c>
      <c r="Q5" s="55">
        <f t="shared" si="0"/>
        <v>69.409628827831114</v>
      </c>
    </row>
    <row r="6" spans="1:17" x14ac:dyDescent="0.25">
      <c r="A6" s="185" t="s">
        <v>162</v>
      </c>
      <c r="B6" s="206">
        <v>1.63394369320411</v>
      </c>
      <c r="C6" s="206">
        <v>1.1660749031772157</v>
      </c>
      <c r="D6" s="206">
        <v>1.1909838909584245</v>
      </c>
      <c r="E6" s="206">
        <v>1.2663749051202742</v>
      </c>
      <c r="F6" s="206">
        <v>1.1246879567611074</v>
      </c>
      <c r="G6" s="206">
        <v>1.3531216370849342</v>
      </c>
      <c r="H6" s="206">
        <v>1.4260282204765273</v>
      </c>
      <c r="I6" s="206">
        <v>1.5748689997642489</v>
      </c>
      <c r="J6" s="206">
        <v>2.0973791588575197</v>
      </c>
      <c r="K6" s="206">
        <v>1.855634008068185</v>
      </c>
      <c r="L6" s="206">
        <v>1.6617329894298984</v>
      </c>
      <c r="M6" s="206">
        <v>2.0808625790884419</v>
      </c>
      <c r="N6" s="206">
        <v>1.9720363963059862</v>
      </c>
      <c r="O6" s="206">
        <v>1.8988362126178666</v>
      </c>
      <c r="P6" s="206">
        <v>1.8398152902770732</v>
      </c>
      <c r="Q6" s="206">
        <v>1.7064863530829173</v>
      </c>
    </row>
    <row r="7" spans="1:17" x14ac:dyDescent="0.25">
      <c r="A7" s="183" t="s">
        <v>161</v>
      </c>
      <c r="B7" s="205">
        <v>0.38502001276815861</v>
      </c>
      <c r="C7" s="205">
        <v>0.27477212095939541</v>
      </c>
      <c r="D7" s="205">
        <v>0.28064163704703748</v>
      </c>
      <c r="E7" s="205">
        <v>0.29840666123723997</v>
      </c>
      <c r="F7" s="205">
        <v>0.26501976370018193</v>
      </c>
      <c r="G7" s="205">
        <v>0.31884752954105205</v>
      </c>
      <c r="H7" s="205">
        <v>0.33602712623404984</v>
      </c>
      <c r="I7" s="205">
        <v>0.37109974163697401</v>
      </c>
      <c r="J7" s="205">
        <v>0.49422324274800838</v>
      </c>
      <c r="K7" s="205">
        <v>0.43725878220345327</v>
      </c>
      <c r="L7" s="205">
        <v>0.39156824036753801</v>
      </c>
      <c r="M7" s="205">
        <v>0.49033130095097693</v>
      </c>
      <c r="N7" s="205">
        <v>0.46468766435647135</v>
      </c>
      <c r="O7" s="205">
        <v>0.44743888413506427</v>
      </c>
      <c r="P7" s="205">
        <v>0.43353128354407977</v>
      </c>
      <c r="Q7" s="205">
        <v>0.40211385507676606</v>
      </c>
    </row>
    <row r="8" spans="1:17" x14ac:dyDescent="0.25">
      <c r="A8" s="183" t="s">
        <v>160</v>
      </c>
      <c r="B8" s="205">
        <v>1.5248539831781156</v>
      </c>
      <c r="C8" s="205">
        <v>1.0882222981056529</v>
      </c>
      <c r="D8" s="205">
        <v>1.1114682455597098</v>
      </c>
      <c r="E8" s="205">
        <v>1.1818258036069522</v>
      </c>
      <c r="F8" s="205">
        <v>1.0495985374726118</v>
      </c>
      <c r="G8" s="205">
        <v>1.2627809187153607</v>
      </c>
      <c r="H8" s="205">
        <v>1.330819918190657</v>
      </c>
      <c r="I8" s="205">
        <v>1.4697233920987181</v>
      </c>
      <c r="J8" s="205">
        <v>1.9573483333119623</v>
      </c>
      <c r="K8" s="205">
        <v>1.7317432175247411</v>
      </c>
      <c r="L8" s="205">
        <v>1.5507879362365073</v>
      </c>
      <c r="M8" s="205">
        <v>1.9419344775260436</v>
      </c>
      <c r="N8" s="205">
        <v>1.8403740388278873</v>
      </c>
      <c r="O8" s="205">
        <v>1.7720610411827129</v>
      </c>
      <c r="P8" s="205">
        <v>1.7169806311927445</v>
      </c>
      <c r="Q8" s="205">
        <v>1.5925533563735403</v>
      </c>
    </row>
    <row r="9" spans="1:17" x14ac:dyDescent="0.25">
      <c r="A9" s="181" t="s">
        <v>159</v>
      </c>
      <c r="B9" s="204">
        <f>SUM(B10:B15)</f>
        <v>36.207017786957557</v>
      </c>
      <c r="C9" s="204">
        <f t="shared" ref="C9:Q9" si="1">SUM(C10:C15)</f>
        <v>31.82596186338716</v>
      </c>
      <c r="D9" s="204">
        <f t="shared" si="1"/>
        <v>32.334890402946698</v>
      </c>
      <c r="E9" s="204">
        <f t="shared" si="1"/>
        <v>32.792192757379787</v>
      </c>
      <c r="F9" s="204">
        <f t="shared" si="1"/>
        <v>32.19162002414874</v>
      </c>
      <c r="G9" s="204">
        <f t="shared" si="1"/>
        <v>35.302382264976316</v>
      </c>
      <c r="H9" s="204">
        <f t="shared" si="1"/>
        <v>34.525282372065519</v>
      </c>
      <c r="I9" s="204">
        <f t="shared" si="1"/>
        <v>31.649316716706711</v>
      </c>
      <c r="J9" s="204">
        <f t="shared" si="1"/>
        <v>21.005311170645527</v>
      </c>
      <c r="K9" s="204">
        <f t="shared" si="1"/>
        <v>20.752218380839793</v>
      </c>
      <c r="L9" s="204">
        <f t="shared" si="1"/>
        <v>25.961589108883565</v>
      </c>
      <c r="M9" s="204">
        <f t="shared" si="1"/>
        <v>28.437805959929896</v>
      </c>
      <c r="N9" s="204">
        <f t="shared" si="1"/>
        <v>28.418411508579684</v>
      </c>
      <c r="O9" s="204">
        <f t="shared" si="1"/>
        <v>27.889368261863389</v>
      </c>
      <c r="P9" s="204">
        <f t="shared" si="1"/>
        <v>27.794683716819129</v>
      </c>
      <c r="Q9" s="204">
        <f t="shared" si="1"/>
        <v>23.656819330151549</v>
      </c>
    </row>
    <row r="10" spans="1:17" x14ac:dyDescent="0.25">
      <c r="A10" s="202" t="s">
        <v>35</v>
      </c>
      <c r="B10" s="203">
        <v>33.429560318614335</v>
      </c>
      <c r="C10" s="203">
        <v>28.806573823052773</v>
      </c>
      <c r="D10" s="203">
        <v>29.204842326819914</v>
      </c>
      <c r="E10" s="203">
        <v>29.240101292485257</v>
      </c>
      <c r="F10" s="203">
        <v>27.936350739003899</v>
      </c>
      <c r="G10" s="203">
        <v>30.162483226280383</v>
      </c>
      <c r="H10" s="203">
        <v>28.717367873817981</v>
      </c>
      <c r="I10" s="203">
        <v>25.369342607010573</v>
      </c>
      <c r="J10" s="203">
        <v>14.972799481422797</v>
      </c>
      <c r="K10" s="203">
        <v>15.984912634781081</v>
      </c>
      <c r="L10" s="203">
        <v>15.447376277307789</v>
      </c>
      <c r="M10" s="203">
        <v>16.729167535970845</v>
      </c>
      <c r="N10" s="203">
        <v>16.85172148591074</v>
      </c>
      <c r="O10" s="203">
        <v>16.98666597930994</v>
      </c>
      <c r="P10" s="203">
        <v>16.927815067244467</v>
      </c>
      <c r="Q10" s="203">
        <v>18.419960425859692</v>
      </c>
    </row>
    <row r="11" spans="1:17" x14ac:dyDescent="0.25">
      <c r="A11" s="202" t="s">
        <v>166</v>
      </c>
      <c r="B11" s="201">
        <v>2.4326258457611813</v>
      </c>
      <c r="C11" s="201">
        <v>2.672780336813724</v>
      </c>
      <c r="D11" s="201">
        <v>2.7789282276259266</v>
      </c>
      <c r="E11" s="201">
        <v>3.0521373398173934</v>
      </c>
      <c r="F11" s="201">
        <v>3.8485777909910022</v>
      </c>
      <c r="G11" s="201">
        <v>4.6846870077301714</v>
      </c>
      <c r="H11" s="201">
        <v>5.5492095210553556</v>
      </c>
      <c r="I11" s="201">
        <v>5.5778656731445064</v>
      </c>
      <c r="J11" s="201">
        <v>5.3743285029754126</v>
      </c>
      <c r="K11" s="201">
        <v>4.2920015188370417</v>
      </c>
      <c r="L11" s="201">
        <v>4.0658824285611352</v>
      </c>
      <c r="M11" s="201">
        <v>4.5381421507803577</v>
      </c>
      <c r="N11" s="201">
        <v>3.8359923931096063</v>
      </c>
      <c r="O11" s="201">
        <v>3.5958048579529192</v>
      </c>
      <c r="P11" s="201">
        <v>3.7716629595995546</v>
      </c>
      <c r="Q11" s="201">
        <v>2.9259392629476082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4.84073584518218E-2</v>
      </c>
      <c r="C14" s="201">
        <v>0.13506253428829659</v>
      </c>
      <c r="D14" s="201">
        <v>0.13505577913503625</v>
      </c>
      <c r="E14" s="201">
        <v>0.27021288556897827</v>
      </c>
      <c r="F14" s="201">
        <v>0.20265459781178846</v>
      </c>
      <c r="G14" s="201">
        <v>0.20973350730560283</v>
      </c>
      <c r="H14" s="201">
        <v>0</v>
      </c>
      <c r="I14" s="201">
        <v>0.4164012935832091</v>
      </c>
      <c r="J14" s="201">
        <v>0.27768410518826314</v>
      </c>
      <c r="K14" s="201">
        <v>0.13866169319530827</v>
      </c>
      <c r="L14" s="201">
        <v>6.1468647034183856</v>
      </c>
      <c r="M14" s="201">
        <v>6.7929935713855603</v>
      </c>
      <c r="N14" s="201">
        <v>7.372937787500943</v>
      </c>
      <c r="O14" s="201">
        <v>6.9624172999976341</v>
      </c>
      <c r="P14" s="201">
        <v>6.7614329315721147</v>
      </c>
      <c r="Q14" s="201">
        <v>2.0013349453937264</v>
      </c>
    </row>
    <row r="15" spans="1:17" x14ac:dyDescent="0.25">
      <c r="A15" s="202" t="s">
        <v>30</v>
      </c>
      <c r="B15" s="201">
        <v>0.29642426413022011</v>
      </c>
      <c r="C15" s="201">
        <v>0.21154516923236799</v>
      </c>
      <c r="D15" s="201">
        <v>0.21606406936582023</v>
      </c>
      <c r="E15" s="201">
        <v>0.229741239508161</v>
      </c>
      <c r="F15" s="201">
        <v>0.20403689634204925</v>
      </c>
      <c r="G15" s="201">
        <v>0.24547852366016376</v>
      </c>
      <c r="H15" s="201">
        <v>0.25870497719218383</v>
      </c>
      <c r="I15" s="201">
        <v>0.28570714296841915</v>
      </c>
      <c r="J15" s="201">
        <v>0.38049908105905389</v>
      </c>
      <c r="K15" s="201">
        <v>0.33664253402636113</v>
      </c>
      <c r="L15" s="201">
        <v>0.3014656995962568</v>
      </c>
      <c r="M15" s="201">
        <v>0.377502701793134</v>
      </c>
      <c r="N15" s="201">
        <v>0.35775984205839512</v>
      </c>
      <c r="O15" s="201">
        <v>0.3444801246028944</v>
      </c>
      <c r="P15" s="201">
        <v>0.33377275840299242</v>
      </c>
      <c r="Q15" s="201">
        <v>0.30958469595052174</v>
      </c>
    </row>
    <row r="16" spans="1:17" x14ac:dyDescent="0.25">
      <c r="A16" s="198" t="s">
        <v>158</v>
      </c>
      <c r="B16" s="197">
        <v>31.22378694468502</v>
      </c>
      <c r="C16" s="197">
        <v>28.67084584938257</v>
      </c>
      <c r="D16" s="197">
        <v>29.309101830516159</v>
      </c>
      <c r="E16" s="197">
        <v>29.048996295657915</v>
      </c>
      <c r="F16" s="197">
        <v>27.270395747835721</v>
      </c>
      <c r="G16" s="197">
        <v>28.292036053091774</v>
      </c>
      <c r="H16" s="197">
        <v>28.586466784982385</v>
      </c>
      <c r="I16" s="197">
        <v>25.030736493298765</v>
      </c>
      <c r="J16" s="197">
        <v>14.062170783429085</v>
      </c>
      <c r="K16" s="197">
        <v>15.472034770853822</v>
      </c>
      <c r="L16" s="197">
        <v>15.48363254115243</v>
      </c>
      <c r="M16" s="197">
        <v>16.778833408474945</v>
      </c>
      <c r="N16" s="197">
        <v>17.034827209355566</v>
      </c>
      <c r="O16" s="197">
        <v>16.619101617194193</v>
      </c>
      <c r="P16" s="197">
        <v>16.347501283314109</v>
      </c>
      <c r="Q16" s="197">
        <v>17.212053141228644</v>
      </c>
    </row>
    <row r="17" spans="1:17" x14ac:dyDescent="0.25">
      <c r="A17" s="198" t="s">
        <v>157</v>
      </c>
      <c r="B17" s="197">
        <f>SUM(B18:B24)</f>
        <v>25.83196795554035</v>
      </c>
      <c r="C17" s="197">
        <f t="shared" ref="C17:Q17" si="2">SUM(C18:C24)</f>
        <v>21.54668798345514</v>
      </c>
      <c r="D17" s="197">
        <f t="shared" si="2"/>
        <v>21.757346692426253</v>
      </c>
      <c r="E17" s="197">
        <f t="shared" si="2"/>
        <v>22.438054454543341</v>
      </c>
      <c r="F17" s="197">
        <f t="shared" si="2"/>
        <v>23.281487501910743</v>
      </c>
      <c r="G17" s="197">
        <f t="shared" si="2"/>
        <v>27.127974080775466</v>
      </c>
      <c r="H17" s="197">
        <f t="shared" si="2"/>
        <v>26.035126657480308</v>
      </c>
      <c r="I17" s="197">
        <f t="shared" si="2"/>
        <v>24.3547184702565</v>
      </c>
      <c r="J17" s="197">
        <f t="shared" si="2"/>
        <v>18.76754097527142</v>
      </c>
      <c r="K17" s="197">
        <f t="shared" si="2"/>
        <v>17.173017319799651</v>
      </c>
      <c r="L17" s="197">
        <f t="shared" si="2"/>
        <v>15.903994530501615</v>
      </c>
      <c r="M17" s="197">
        <f t="shared" si="2"/>
        <v>17.499829129161228</v>
      </c>
      <c r="N17" s="197">
        <f t="shared" si="2"/>
        <v>16.262700871348006</v>
      </c>
      <c r="O17" s="197">
        <f t="shared" si="2"/>
        <v>16.421582725677897</v>
      </c>
      <c r="P17" s="197">
        <f t="shared" si="2"/>
        <v>16.874749944013725</v>
      </c>
      <c r="Q17" s="197">
        <f t="shared" si="2"/>
        <v>16.887243502883035</v>
      </c>
    </row>
    <row r="18" spans="1:17" x14ac:dyDescent="0.25">
      <c r="A18" s="200" t="s">
        <v>38</v>
      </c>
      <c r="B18" s="199">
        <v>0.26029315354782756</v>
      </c>
      <c r="C18" s="199">
        <v>0.18542342838421016</v>
      </c>
      <c r="D18" s="199">
        <v>0.50986342386272387</v>
      </c>
      <c r="E18" s="199">
        <v>0.30152983894822155</v>
      </c>
      <c r="F18" s="199">
        <v>0.67262012482367317</v>
      </c>
      <c r="G18" s="199">
        <v>1.2014814947756935</v>
      </c>
      <c r="H18" s="199">
        <v>1.4789704737256364</v>
      </c>
      <c r="I18" s="199">
        <v>1.9529442635568004</v>
      </c>
      <c r="J18" s="199">
        <v>1.5964343902595577</v>
      </c>
      <c r="K18" s="199">
        <v>1.2842707102744215</v>
      </c>
      <c r="L18" s="199">
        <v>0.98369637324194292</v>
      </c>
      <c r="M18" s="199">
        <v>1.1828608638290854</v>
      </c>
      <c r="N18" s="199">
        <v>1.0518250679635051</v>
      </c>
      <c r="O18" s="199">
        <v>1.6486747345997492</v>
      </c>
      <c r="P18" s="199">
        <v>1.4053587727299264</v>
      </c>
      <c r="Q18" s="199">
        <v>1.704481273401071</v>
      </c>
    </row>
    <row r="19" spans="1:17" x14ac:dyDescent="0.25">
      <c r="A19" s="200" t="s">
        <v>36</v>
      </c>
      <c r="B19" s="199">
        <v>0.2826284049341013</v>
      </c>
      <c r="C19" s="199">
        <v>0.28281931321448384</v>
      </c>
      <c r="D19" s="199">
        <v>0.28282960204281687</v>
      </c>
      <c r="E19" s="199">
        <v>0.56754977629180237</v>
      </c>
      <c r="F19" s="199">
        <v>0</v>
      </c>
      <c r="G19" s="199">
        <v>0.96443636171395719</v>
      </c>
      <c r="H19" s="199">
        <v>0.65130221376547104</v>
      </c>
      <c r="I19" s="199">
        <v>0.581129140154514</v>
      </c>
      <c r="J19" s="199">
        <v>0.87208595992070326</v>
      </c>
      <c r="K19" s="199">
        <v>1.4514955408328263</v>
      </c>
      <c r="L19" s="199">
        <v>0.87061853507585207</v>
      </c>
      <c r="M19" s="199">
        <v>0.87062501622905142</v>
      </c>
      <c r="N19" s="199">
        <v>0.58041508824656995</v>
      </c>
      <c r="O19" s="199">
        <v>0.59199845594939948</v>
      </c>
      <c r="P19" s="199">
        <v>0.90403355478111358</v>
      </c>
      <c r="Q19" s="199">
        <v>0.60965719178873634</v>
      </c>
    </row>
    <row r="20" spans="1:17" x14ac:dyDescent="0.25">
      <c r="A20" s="200" t="s">
        <v>35</v>
      </c>
      <c r="B20" s="199">
        <v>15.266113542989741</v>
      </c>
      <c r="C20" s="199">
        <v>14.9485025213837</v>
      </c>
      <c r="D20" s="199">
        <v>15.439051575221711</v>
      </c>
      <c r="E20" s="199">
        <v>15.078365809540726</v>
      </c>
      <c r="F20" s="199">
        <v>13.926245032993853</v>
      </c>
      <c r="G20" s="199">
        <v>13.893026852245461</v>
      </c>
      <c r="H20" s="199">
        <v>14.865174826643022</v>
      </c>
      <c r="I20" s="199">
        <v>12.910789030541236</v>
      </c>
      <c r="J20" s="199">
        <v>6.9143028044842714</v>
      </c>
      <c r="K20" s="199">
        <v>7.8376104595915956</v>
      </c>
      <c r="L20" s="199">
        <v>8.1020185327549754</v>
      </c>
      <c r="M20" s="199">
        <v>8.7846317543887036</v>
      </c>
      <c r="N20" s="199">
        <v>8.9810816271043183</v>
      </c>
      <c r="O20" s="199">
        <v>8.504930830059612</v>
      </c>
      <c r="P20" s="199">
        <v>8.2630189001922112</v>
      </c>
      <c r="Q20" s="199">
        <v>8.4191897400301219</v>
      </c>
    </row>
    <row r="21" spans="1:17" x14ac:dyDescent="0.25">
      <c r="A21" s="200" t="s">
        <v>167</v>
      </c>
      <c r="B21" s="199">
        <v>4.1235960827194535</v>
      </c>
      <c r="C21" s="199">
        <v>2.9725128758942954</v>
      </c>
      <c r="D21" s="199">
        <v>2.0616597093782603</v>
      </c>
      <c r="E21" s="199">
        <v>2.5173032920323131</v>
      </c>
      <c r="F21" s="199">
        <v>3.6640479898461251</v>
      </c>
      <c r="G21" s="199">
        <v>4.5812185896798985</v>
      </c>
      <c r="H21" s="199">
        <v>1.8490394734751452</v>
      </c>
      <c r="I21" s="199">
        <v>1.6472289015653967</v>
      </c>
      <c r="J21" s="199">
        <v>1.4111021506211761</v>
      </c>
      <c r="K21" s="199">
        <v>0.24600548046431298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2.475464504406673</v>
      </c>
      <c r="C22" s="199">
        <v>2.7822183283485988</v>
      </c>
      <c r="D22" s="199">
        <v>2.9010394798032269</v>
      </c>
      <c r="E22" s="199">
        <v>3.2226269949355695</v>
      </c>
      <c r="F22" s="199">
        <v>4.2209575161990252</v>
      </c>
      <c r="G22" s="199">
        <v>5.2439721583474102</v>
      </c>
      <c r="H22" s="199">
        <v>6.4778167100772848</v>
      </c>
      <c r="I22" s="199">
        <v>6.708248642220636</v>
      </c>
      <c r="J22" s="199">
        <v>7.4673682741349996</v>
      </c>
      <c r="K22" s="199">
        <v>5.4629219602625039</v>
      </c>
      <c r="L22" s="199">
        <v>5.1421247999074691</v>
      </c>
      <c r="M22" s="199">
        <v>5.7986203764251911</v>
      </c>
      <c r="N22" s="199">
        <v>4.6884727202399796</v>
      </c>
      <c r="O22" s="199">
        <v>4.3202922344963</v>
      </c>
      <c r="P22" s="199">
        <v>4.5815717522082569</v>
      </c>
      <c r="Q22" s="199">
        <v>3.3133610364124002</v>
      </c>
    </row>
    <row r="23" spans="1:17" x14ac:dyDescent="0.25">
      <c r="A23" s="200" t="s">
        <v>165</v>
      </c>
      <c r="B23" s="199">
        <v>3.4238722669425545</v>
      </c>
      <c r="C23" s="199">
        <v>0.37521151622985505</v>
      </c>
      <c r="D23" s="199">
        <v>0.5629029021175106</v>
      </c>
      <c r="E23" s="199">
        <v>0.75067874279470659</v>
      </c>
      <c r="F23" s="199">
        <v>0.7976168380480656</v>
      </c>
      <c r="G23" s="199">
        <v>1.2438386240130432</v>
      </c>
      <c r="H23" s="199">
        <v>0.71282295979375077</v>
      </c>
      <c r="I23" s="199">
        <v>0.55437849221791868</v>
      </c>
      <c r="J23" s="199">
        <v>0.50624739585071121</v>
      </c>
      <c r="K23" s="199">
        <v>0.89071316837399317</v>
      </c>
      <c r="L23" s="199">
        <v>0.80553628952137557</v>
      </c>
      <c r="M23" s="199">
        <v>0.86309111828919705</v>
      </c>
      <c r="N23" s="199">
        <v>0.96090636779363503</v>
      </c>
      <c r="O23" s="199">
        <v>1.3556864705728358</v>
      </c>
      <c r="P23" s="199">
        <v>1.720766964102217</v>
      </c>
      <c r="Q23" s="199">
        <v>2.8405542612507046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6.5570174510879831</v>
      </c>
      <c r="C25" s="197">
        <v>5.9857461142542565</v>
      </c>
      <c r="D25" s="197">
        <v>6.0822338053129279</v>
      </c>
      <c r="E25" s="197">
        <v>6.1003098690321442</v>
      </c>
      <c r="F25" s="197">
        <v>5.7268024898265022</v>
      </c>
      <c r="G25" s="197">
        <v>5.9413476800741254</v>
      </c>
      <c r="H25" s="197">
        <v>6.0031783430415455</v>
      </c>
      <c r="I25" s="197">
        <v>5.2564724545074064</v>
      </c>
      <c r="J25" s="197">
        <v>2.9530658593870385</v>
      </c>
      <c r="K25" s="197">
        <v>3.2491382988250148</v>
      </c>
      <c r="L25" s="197">
        <v>3.2515738388309821</v>
      </c>
      <c r="M25" s="197">
        <v>3.5235669415492223</v>
      </c>
      <c r="N25" s="197">
        <v>3.5773258216850032</v>
      </c>
      <c r="O25" s="197">
        <v>3.4900231518488569</v>
      </c>
      <c r="P25" s="197">
        <v>3.4329868886906447</v>
      </c>
      <c r="Q25" s="197">
        <v>3.6145433933439377</v>
      </c>
    </row>
    <row r="26" spans="1:17" x14ac:dyDescent="0.25">
      <c r="A26" s="198" t="s">
        <v>155</v>
      </c>
      <c r="B26" s="197">
        <v>1.6421560014194265</v>
      </c>
      <c r="C26" s="197">
        <v>1.1719356721540573</v>
      </c>
      <c r="D26" s="197">
        <v>1.1969698541422888</v>
      </c>
      <c r="E26" s="197">
        <v>1.2727397884881924</v>
      </c>
      <c r="F26" s="197">
        <v>1.130340712229605</v>
      </c>
      <c r="G26" s="197">
        <v>1.3599225152197034</v>
      </c>
      <c r="H26" s="197">
        <v>1.4331955318832794</v>
      </c>
      <c r="I26" s="197">
        <v>1.5827843946940763</v>
      </c>
      <c r="J26" s="197">
        <v>2.1079207241321125</v>
      </c>
      <c r="K26" s="197">
        <v>1.8649605463524972</v>
      </c>
      <c r="L26" s="197">
        <v>1.6700849684714758</v>
      </c>
      <c r="M26" s="197">
        <v>2.0913211309493582</v>
      </c>
      <c r="N26" s="197">
        <v>1.9819479806314719</v>
      </c>
      <c r="O26" s="197">
        <v>1.9083798880170126</v>
      </c>
      <c r="P26" s="197">
        <v>1.8490623226478022</v>
      </c>
      <c r="Q26" s="197">
        <v>1.7150632654667628</v>
      </c>
    </row>
    <row r="27" spans="1:17" x14ac:dyDescent="0.25">
      <c r="A27" s="196" t="s">
        <v>45</v>
      </c>
      <c r="B27" s="195">
        <v>2.5112595311687742</v>
      </c>
      <c r="C27" s="195">
        <v>1.7921772499504904</v>
      </c>
      <c r="D27" s="195">
        <v>1.8304606579023661</v>
      </c>
      <c r="E27" s="195">
        <v>1.9463314823780626</v>
      </c>
      <c r="F27" s="195">
        <v>1.7285683483183827</v>
      </c>
      <c r="G27" s="195">
        <v>2.0796552672490156</v>
      </c>
      <c r="H27" s="195">
        <v>2.1917076918145537</v>
      </c>
      <c r="I27" s="195">
        <v>2.4204657739733784</v>
      </c>
      <c r="J27" s="195">
        <v>3.2235280965081241</v>
      </c>
      <c r="K27" s="195">
        <v>2.8519823593088951</v>
      </c>
      <c r="L27" s="195">
        <v>2.5539697758985893</v>
      </c>
      <c r="M27" s="195">
        <v>3.1981432447902081</v>
      </c>
      <c r="N27" s="195">
        <v>3.0308848564566162</v>
      </c>
      <c r="O27" s="195">
        <v>2.918381188346963</v>
      </c>
      <c r="P27" s="195">
        <v>2.8276700736475076</v>
      </c>
      <c r="Q27" s="195">
        <v>2.6227526302239546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0.99999999999999989</v>
      </c>
      <c r="G31" s="194">
        <f t="shared" si="3"/>
        <v>0.99999999999999989</v>
      </c>
      <c r="H31" s="194">
        <f t="shared" si="3"/>
        <v>0.99999999999999978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1.0000000000000002</v>
      </c>
      <c r="M31" s="194">
        <f t="shared" si="3"/>
        <v>1.0000000000000002</v>
      </c>
      <c r="N31" s="194">
        <f t="shared" si="3"/>
        <v>0.99999999999999989</v>
      </c>
      <c r="O31" s="194">
        <f t="shared" si="3"/>
        <v>1.0000000000000002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1.5197069655965274E-2</v>
      </c>
      <c r="C32" s="193">
        <f t="shared" si="4"/>
        <v>1.2468399049340552E-2</v>
      </c>
      <c r="D32" s="193">
        <f t="shared" si="4"/>
        <v>1.2524267313331427E-2</v>
      </c>
      <c r="E32" s="193">
        <f t="shared" si="4"/>
        <v>1.3144136752828507E-2</v>
      </c>
      <c r="F32" s="193">
        <f t="shared" si="4"/>
        <v>1.1994301965956494E-2</v>
      </c>
      <c r="G32" s="193">
        <f t="shared" si="4"/>
        <v>1.3132249701969554E-2</v>
      </c>
      <c r="H32" s="193">
        <f t="shared" si="4"/>
        <v>1.3998807900721142E-2</v>
      </c>
      <c r="I32" s="193">
        <f t="shared" si="4"/>
        <v>1.6805739692173947E-2</v>
      </c>
      <c r="J32" s="193">
        <f t="shared" si="4"/>
        <v>3.1459827737899057E-2</v>
      </c>
      <c r="K32" s="193">
        <f t="shared" si="4"/>
        <v>2.8378821153546546E-2</v>
      </c>
      <c r="L32" s="193">
        <f t="shared" si="4"/>
        <v>2.4284069530226871E-2</v>
      </c>
      <c r="M32" s="193">
        <f t="shared" si="4"/>
        <v>2.7364422155034672E-2</v>
      </c>
      <c r="N32" s="193">
        <f t="shared" si="4"/>
        <v>2.6440760022091132E-2</v>
      </c>
      <c r="O32" s="193">
        <f t="shared" si="4"/>
        <v>2.5881983722323504E-2</v>
      </c>
      <c r="P32" s="193">
        <f t="shared" si="4"/>
        <v>2.5162626440399651E-2</v>
      </c>
      <c r="Q32" s="193">
        <f t="shared" si="4"/>
        <v>2.4585729413937871E-2</v>
      </c>
    </row>
    <row r="33" spans="1:17" x14ac:dyDescent="0.25">
      <c r="A33" s="183" t="s">
        <v>161</v>
      </c>
      <c r="B33" s="192">
        <f t="shared" ref="B33:Q33" si="5">IF(B$7=0,0,B$7/B$5)</f>
        <v>3.5810144360020031E-3</v>
      </c>
      <c r="C33" s="192">
        <f t="shared" si="5"/>
        <v>2.9380346343280722E-3</v>
      </c>
      <c r="D33" s="192">
        <f t="shared" si="5"/>
        <v>2.9511993472888468E-3</v>
      </c>
      <c r="E33" s="192">
        <f t="shared" si="5"/>
        <v>3.0972644415160223E-3</v>
      </c>
      <c r="F33" s="192">
        <f t="shared" si="5"/>
        <v>2.8263191169224941E-3</v>
      </c>
      <c r="G33" s="192">
        <f t="shared" si="5"/>
        <v>3.0944633948872284E-3</v>
      </c>
      <c r="H33" s="192">
        <f t="shared" si="5"/>
        <v>3.2986578540570091E-3</v>
      </c>
      <c r="I33" s="192">
        <f t="shared" si="5"/>
        <v>3.9600790025821732E-3</v>
      </c>
      <c r="J33" s="192">
        <f t="shared" si="5"/>
        <v>7.4131460757851661E-3</v>
      </c>
      <c r="K33" s="192">
        <f t="shared" si="5"/>
        <v>6.6871423589006558E-3</v>
      </c>
      <c r="L33" s="192">
        <f t="shared" si="5"/>
        <v>5.7222612991369637E-3</v>
      </c>
      <c r="M33" s="192">
        <f t="shared" si="5"/>
        <v>6.4481109179865756E-3</v>
      </c>
      <c r="N33" s="192">
        <f t="shared" si="5"/>
        <v>6.2304605744046594E-3</v>
      </c>
      <c r="O33" s="192">
        <f t="shared" si="5"/>
        <v>6.0987913749298598E-3</v>
      </c>
      <c r="P33" s="192">
        <f t="shared" si="5"/>
        <v>5.9292831164610088E-3</v>
      </c>
      <c r="Q33" s="192">
        <f t="shared" si="5"/>
        <v>5.79334397644165E-3</v>
      </c>
    </row>
    <row r="34" spans="1:17" x14ac:dyDescent="0.25">
      <c r="A34" s="183" t="s">
        <v>160</v>
      </c>
      <c r="B34" s="192">
        <f t="shared" ref="B34:Q34" si="6">IF(B$8=0,0,B$8/B$5)</f>
        <v>1.4182442328898016E-2</v>
      </c>
      <c r="C34" s="192">
        <f t="shared" si="6"/>
        <v>1.1635950512442888E-2</v>
      </c>
      <c r="D34" s="192">
        <f t="shared" si="6"/>
        <v>1.1688088750274489E-2</v>
      </c>
      <c r="E34" s="192">
        <f t="shared" si="6"/>
        <v>1.2266572811750304E-2</v>
      </c>
      <c r="F34" s="192">
        <f t="shared" si="6"/>
        <v>1.1193506363958383E-2</v>
      </c>
      <c r="G34" s="192">
        <f t="shared" si="6"/>
        <v>1.2255479395908682E-2</v>
      </c>
      <c r="H34" s="192">
        <f t="shared" si="6"/>
        <v>1.306418212325349E-2</v>
      </c>
      <c r="I34" s="192">
        <f t="shared" si="6"/>
        <v>1.568371004242728E-2</v>
      </c>
      <c r="J34" s="192">
        <f t="shared" si="6"/>
        <v>2.9359422748627257E-2</v>
      </c>
      <c r="K34" s="192">
        <f t="shared" si="6"/>
        <v>2.6484118549413901E-2</v>
      </c>
      <c r="L34" s="192">
        <f t="shared" si="6"/>
        <v>2.2662751663324956E-2</v>
      </c>
      <c r="M34" s="192">
        <f t="shared" si="6"/>
        <v>2.5537445564386193E-2</v>
      </c>
      <c r="N34" s="192">
        <f t="shared" si="6"/>
        <v>2.4675451428120828E-2</v>
      </c>
      <c r="O34" s="192">
        <f t="shared" si="6"/>
        <v>2.4153981643115344E-2</v>
      </c>
      <c r="P34" s="192">
        <f t="shared" si="6"/>
        <v>2.3482652012093139E-2</v>
      </c>
      <c r="Q34" s="192">
        <f t="shared" si="6"/>
        <v>2.2944271324715337E-2</v>
      </c>
    </row>
    <row r="35" spans="1:17" x14ac:dyDescent="0.25">
      <c r="A35" s="181" t="s">
        <v>159</v>
      </c>
      <c r="B35" s="191">
        <f t="shared" ref="B35:Q35" si="7">IF(B$9=0,0,B$9/B$5)</f>
        <v>0.3367561401483572</v>
      </c>
      <c r="C35" s="191">
        <f t="shared" si="7"/>
        <v>0.34030300417287868</v>
      </c>
      <c r="D35" s="191">
        <f t="shared" si="7"/>
        <v>0.34003046894940436</v>
      </c>
      <c r="E35" s="191">
        <f t="shared" si="7"/>
        <v>0.34036134503721527</v>
      </c>
      <c r="F35" s="191">
        <f t="shared" si="7"/>
        <v>0.34330945665579465</v>
      </c>
      <c r="G35" s="191">
        <f t="shared" si="7"/>
        <v>0.3426149477417238</v>
      </c>
      <c r="H35" s="191">
        <f t="shared" si="7"/>
        <v>0.33892232194619076</v>
      </c>
      <c r="I35" s="191">
        <f t="shared" si="7"/>
        <v>0.33773614075568448</v>
      </c>
      <c r="J35" s="191">
        <f t="shared" si="7"/>
        <v>0.31507105819123216</v>
      </c>
      <c r="K35" s="191">
        <f t="shared" si="7"/>
        <v>0.3173705005451451</v>
      </c>
      <c r="L35" s="191">
        <f t="shared" si="7"/>
        <v>0.37939490823468747</v>
      </c>
      <c r="M35" s="191">
        <f t="shared" si="7"/>
        <v>0.37397189764995425</v>
      </c>
      <c r="N35" s="191">
        <f t="shared" si="7"/>
        <v>0.38102968095057332</v>
      </c>
      <c r="O35" s="191">
        <f t="shared" si="7"/>
        <v>0.38014451724841836</v>
      </c>
      <c r="P35" s="191">
        <f t="shared" si="7"/>
        <v>0.38013992333439739</v>
      </c>
      <c r="Q35" s="191">
        <f t="shared" si="7"/>
        <v>0.34082907126375378</v>
      </c>
    </row>
    <row r="36" spans="1:17" x14ac:dyDescent="0.25">
      <c r="A36" s="179" t="s">
        <v>158</v>
      </c>
      <c r="B36" s="190">
        <f t="shared" ref="B36:Q36" si="8">IF(B$16=0,0,B$16/B$5)</f>
        <v>0.2904078439758831</v>
      </c>
      <c r="C36" s="190">
        <f t="shared" si="8"/>
        <v>0.30656653887173385</v>
      </c>
      <c r="D36" s="190">
        <f t="shared" si="8"/>
        <v>0.30821157937210913</v>
      </c>
      <c r="E36" s="190">
        <f t="shared" si="8"/>
        <v>0.30150943318501128</v>
      </c>
      <c r="F36" s="190">
        <f t="shared" si="8"/>
        <v>0.29082676609486796</v>
      </c>
      <c r="G36" s="190">
        <f t="shared" si="8"/>
        <v>0.27457847974904953</v>
      </c>
      <c r="H36" s="190">
        <f t="shared" si="8"/>
        <v>0.28062309801245683</v>
      </c>
      <c r="I36" s="190">
        <f t="shared" si="8"/>
        <v>0.26710795746995397</v>
      </c>
      <c r="J36" s="190">
        <f t="shared" si="8"/>
        <v>0.21092679814200871</v>
      </c>
      <c r="K36" s="190">
        <f t="shared" si="8"/>
        <v>0.2366189160871319</v>
      </c>
      <c r="L36" s="190">
        <f t="shared" si="8"/>
        <v>0.22627318083083112</v>
      </c>
      <c r="M36" s="190">
        <f t="shared" si="8"/>
        <v>0.22065036166859386</v>
      </c>
      <c r="N36" s="190">
        <f t="shared" si="8"/>
        <v>0.22840033738934681</v>
      </c>
      <c r="O36" s="190">
        <f t="shared" si="8"/>
        <v>0.22652576071468855</v>
      </c>
      <c r="P36" s="190">
        <f t="shared" si="8"/>
        <v>0.22358008991437328</v>
      </c>
      <c r="Q36" s="190">
        <f t="shared" si="8"/>
        <v>0.24797788767784251</v>
      </c>
    </row>
    <row r="37" spans="1:17" x14ac:dyDescent="0.25">
      <c r="A37" s="179" t="s">
        <v>157</v>
      </c>
      <c r="B37" s="190">
        <f t="shared" ref="B37:Q37" si="9">IF(B$17=0,0,B$17/B$5)</f>
        <v>0.24025932962303753</v>
      </c>
      <c r="C37" s="190">
        <f t="shared" si="9"/>
        <v>0.23039060633013275</v>
      </c>
      <c r="D37" s="190">
        <f t="shared" si="9"/>
        <v>0.22879807869230548</v>
      </c>
      <c r="E37" s="190">
        <f t="shared" si="9"/>
        <v>0.23289221463996052</v>
      </c>
      <c r="F37" s="190">
        <f t="shared" si="9"/>
        <v>0.24828681558815111</v>
      </c>
      <c r="G37" s="190">
        <f t="shared" si="9"/>
        <v>0.26328108262667582</v>
      </c>
      <c r="H37" s="190">
        <f t="shared" si="9"/>
        <v>0.25557750647264277</v>
      </c>
      <c r="I37" s="190">
        <f t="shared" si="9"/>
        <v>0.25989403496327756</v>
      </c>
      <c r="J37" s="190">
        <f t="shared" si="9"/>
        <v>0.28150542244713417</v>
      </c>
      <c r="K37" s="190">
        <f t="shared" si="9"/>
        <v>0.26263260161561125</v>
      </c>
      <c r="L37" s="190">
        <f t="shared" si="9"/>
        <v>0.2324162253765871</v>
      </c>
      <c r="M37" s="190">
        <f t="shared" si="9"/>
        <v>0.23013182934027249</v>
      </c>
      <c r="N37" s="190">
        <f t="shared" si="9"/>
        <v>0.21804778646876727</v>
      </c>
      <c r="O37" s="190">
        <f t="shared" si="9"/>
        <v>0.22383349020651863</v>
      </c>
      <c r="P37" s="190">
        <f t="shared" si="9"/>
        <v>0.23079111873911334</v>
      </c>
      <c r="Q37" s="190">
        <f t="shared" si="9"/>
        <v>0.24329828278971824</v>
      </c>
    </row>
    <row r="38" spans="1:17" x14ac:dyDescent="0.25">
      <c r="A38" s="179" t="s">
        <v>156</v>
      </c>
      <c r="B38" s="190">
        <f t="shared" ref="B38:Q38" si="10">IF(B$25=0,0,B$25/B$5)</f>
        <v>6.0985853646008191E-2</v>
      </c>
      <c r="C38" s="190">
        <f t="shared" si="10"/>
        <v>6.4003325135640346E-2</v>
      </c>
      <c r="D38" s="190">
        <f t="shared" si="10"/>
        <v>6.3960161525458706E-2</v>
      </c>
      <c r="E38" s="190">
        <f t="shared" si="10"/>
        <v>6.331719527052096E-2</v>
      </c>
      <c r="F38" s="190">
        <f t="shared" si="10"/>
        <v>6.1073827588749262E-2</v>
      </c>
      <c r="G38" s="190">
        <f t="shared" si="10"/>
        <v>5.766167590745095E-2</v>
      </c>
      <c r="H38" s="190">
        <f t="shared" si="10"/>
        <v>5.8931050039055875E-2</v>
      </c>
      <c r="I38" s="190">
        <f t="shared" si="10"/>
        <v>5.6092860919072056E-2</v>
      </c>
      <c r="J38" s="190">
        <f t="shared" si="10"/>
        <v>4.4294777528729228E-2</v>
      </c>
      <c r="K38" s="190">
        <f t="shared" si="10"/>
        <v>4.9690140558205073E-2</v>
      </c>
      <c r="L38" s="190">
        <f t="shared" si="10"/>
        <v>4.7517528801018803E-2</v>
      </c>
      <c r="M38" s="190">
        <f t="shared" si="10"/>
        <v>4.6336732780458724E-2</v>
      </c>
      <c r="N38" s="190">
        <f t="shared" si="10"/>
        <v>4.7964233190210731E-2</v>
      </c>
      <c r="O38" s="190">
        <f t="shared" si="10"/>
        <v>4.7570570756153251E-2</v>
      </c>
      <c r="P38" s="190">
        <f t="shared" si="10"/>
        <v>4.6951977794414033E-2</v>
      </c>
      <c r="Q38" s="190">
        <f t="shared" si="10"/>
        <v>5.2075532665787974E-2</v>
      </c>
    </row>
    <row r="39" spans="1:17" x14ac:dyDescent="0.25">
      <c r="A39" s="179" t="s">
        <v>155</v>
      </c>
      <c r="B39" s="190">
        <f t="shared" ref="B39:Q39" si="11">IF(B$26=0,0,B$26/B$5)</f>
        <v>1.5273451125231015E-2</v>
      </c>
      <c r="C39" s="190">
        <f t="shared" si="11"/>
        <v>1.2531066041092239E-2</v>
      </c>
      <c r="D39" s="190">
        <f t="shared" si="11"/>
        <v>1.2587215102643797E-2</v>
      </c>
      <c r="E39" s="190">
        <f t="shared" si="11"/>
        <v>1.3210200046617304E-2</v>
      </c>
      <c r="F39" s="190">
        <f t="shared" si="11"/>
        <v>1.2054586114658615E-2</v>
      </c>
      <c r="G39" s="190">
        <f t="shared" si="11"/>
        <v>1.3198253250660756E-2</v>
      </c>
      <c r="H39" s="190">
        <f t="shared" si="11"/>
        <v>1.4069166827779572E-2</v>
      </c>
      <c r="I39" s="190">
        <f t="shared" si="11"/>
        <v>1.6890206442596582E-2</v>
      </c>
      <c r="J39" s="190">
        <f t="shared" si="11"/>
        <v>3.1617946896385959E-2</v>
      </c>
      <c r="K39" s="190">
        <f t="shared" si="11"/>
        <v>2.8521454970776346E-2</v>
      </c>
      <c r="L39" s="190">
        <f t="shared" si="11"/>
        <v>2.4406122857115593E-2</v>
      </c>
      <c r="M39" s="190">
        <f t="shared" si="11"/>
        <v>2.7501957536336885E-2</v>
      </c>
      <c r="N39" s="190">
        <f t="shared" si="11"/>
        <v>2.6573653016905931E-2</v>
      </c>
      <c r="O39" s="190">
        <f t="shared" si="11"/>
        <v>2.6012068270790847E-2</v>
      </c>
      <c r="P39" s="190">
        <f t="shared" si="11"/>
        <v>2.528909545196651E-2</v>
      </c>
      <c r="Q39" s="190">
        <f t="shared" si="11"/>
        <v>2.4709298903195915E-2</v>
      </c>
    </row>
    <row r="40" spans="1:17" x14ac:dyDescent="0.25">
      <c r="A40" s="177" t="s">
        <v>45</v>
      </c>
      <c r="B40" s="189">
        <f t="shared" ref="B40:Q40" si="12">IF(B$27=0,0,B$27/B$5)</f>
        <v>2.3356855060617559E-2</v>
      </c>
      <c r="C40" s="189">
        <f t="shared" si="12"/>
        <v>1.9163075252410663E-2</v>
      </c>
      <c r="D40" s="189">
        <f t="shared" si="12"/>
        <v>1.9248940947183664E-2</v>
      </c>
      <c r="E40" s="189">
        <f t="shared" si="12"/>
        <v>2.0201637814579836E-2</v>
      </c>
      <c r="F40" s="189">
        <f t="shared" si="12"/>
        <v>1.8434420510941057E-2</v>
      </c>
      <c r="G40" s="189">
        <f t="shared" si="12"/>
        <v>2.0183368231673649E-2</v>
      </c>
      <c r="H40" s="189">
        <f t="shared" si="12"/>
        <v>2.1515208823842412E-2</v>
      </c>
      <c r="I40" s="189">
        <f t="shared" si="12"/>
        <v>2.5829270712232077E-2</v>
      </c>
      <c r="J40" s="189">
        <f t="shared" si="12"/>
        <v>4.8351600232198359E-2</v>
      </c>
      <c r="K40" s="189">
        <f t="shared" si="12"/>
        <v>4.3616304161269111E-2</v>
      </c>
      <c r="L40" s="189">
        <f t="shared" si="12"/>
        <v>3.7322951407071217E-2</v>
      </c>
      <c r="M40" s="189">
        <f t="shared" si="12"/>
        <v>4.2057242386976494E-2</v>
      </c>
      <c r="N40" s="189">
        <f t="shared" si="12"/>
        <v>4.0637636959579199E-2</v>
      </c>
      <c r="O40" s="189">
        <f t="shared" si="12"/>
        <v>3.9778836063061769E-2</v>
      </c>
      <c r="P40" s="189">
        <f t="shared" si="12"/>
        <v>3.8673233196781558E-2</v>
      </c>
      <c r="Q40" s="189">
        <f t="shared" si="12"/>
        <v>3.7786581984606604E-2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0.33850267958221186</v>
      </c>
      <c r="C44" s="213">
        <f>IF(C$5=0,0,C$5/AGR_fec!C$5)</f>
        <v>0.34009101509818773</v>
      </c>
      <c r="D44" s="213">
        <f>IF(D$5=0,0,D$5/AGR_fec!D$5)</f>
        <v>0.34032052602580048</v>
      </c>
      <c r="E44" s="213">
        <f>IF(E$5=0,0,E$5/AGR_fec!E$5)</f>
        <v>0.34049925781781837</v>
      </c>
      <c r="F44" s="213">
        <f>IF(F$5=0,0,F$5/AGR_fec!F$5)</f>
        <v>0.33958487089216915</v>
      </c>
      <c r="G44" s="213">
        <f>IF(G$5=0,0,G$5/AGR_fec!G$5)</f>
        <v>0.33905040457698465</v>
      </c>
      <c r="H44" s="213">
        <f>IF(H$5=0,0,H$5/AGR_fec!H$5)</f>
        <v>0.34492624152613227</v>
      </c>
      <c r="I44" s="213">
        <f>IF(I$5=0,0,I$5/AGR_fec!I$5)</f>
        <v>0.3512674275469238</v>
      </c>
      <c r="J44" s="213">
        <f>IF(J$5=0,0,J$5/AGR_fec!J$5)</f>
        <v>0.35540820917375282</v>
      </c>
      <c r="K44" s="213">
        <f>IF(K$5=0,0,K$5/AGR_fec!K$5)</f>
        <v>0.35422226093379233</v>
      </c>
      <c r="L44" s="213">
        <f>IF(L$5=0,0,L$5/AGR_fec!L$5)</f>
        <v>0.37032086273655157</v>
      </c>
      <c r="M44" s="213">
        <f>IF(M$5=0,0,M$5/AGR_fec!M$5)</f>
        <v>0.3711531625334058</v>
      </c>
      <c r="N44" s="213">
        <f>IF(N$5=0,0,N$5/AGR_fec!N$5)</f>
        <v>0.37254576333490613</v>
      </c>
      <c r="O44" s="213">
        <f>IF(O$5=0,0,O$5/AGR_fec!O$5)</f>
        <v>0.3778951618338553</v>
      </c>
      <c r="P44" s="213">
        <f>IF(P$5=0,0,P$5/AGR_fec!P$5)</f>
        <v>0.38383552350322803</v>
      </c>
      <c r="Q44" s="213">
        <f>IF(Q$5=0,0,Q$5/AGR_fec!Q$5)</f>
        <v>0.37358701918064435</v>
      </c>
    </row>
    <row r="45" spans="1:17" x14ac:dyDescent="0.25">
      <c r="A45" s="185" t="s">
        <v>162</v>
      </c>
      <c r="B45" s="212">
        <f>IF(B$6=0,0,B$6/AGR_fec!B$6)</f>
        <v>0.42509590698790894</v>
      </c>
      <c r="C45" s="212">
        <f>IF(C$6=0,0,C$6/AGR_fec!C$6)</f>
        <v>0.42509590698790894</v>
      </c>
      <c r="D45" s="212">
        <f>IF(D$6=0,0,D$6/AGR_fec!D$6)</f>
        <v>0.42509590698790906</v>
      </c>
      <c r="E45" s="212">
        <f>IF(E$6=0,0,E$6/AGR_fec!E$6)</f>
        <v>0.42509590698790906</v>
      </c>
      <c r="F45" s="212">
        <f>IF(F$6=0,0,F$6/AGR_fec!F$6)</f>
        <v>0.42509590698790911</v>
      </c>
      <c r="G45" s="212">
        <f>IF(G$6=0,0,G$6/AGR_fec!G$6)</f>
        <v>0.42509590698790911</v>
      </c>
      <c r="H45" s="212">
        <f>IF(H$6=0,0,H$6/AGR_fec!H$6)</f>
        <v>0.43038984111641265</v>
      </c>
      <c r="I45" s="212">
        <f>IF(I$6=0,0,I$6/AGR_fec!I$6)</f>
        <v>0.43653306805555298</v>
      </c>
      <c r="J45" s="212">
        <f>IF(J$6=0,0,J$6/AGR_fec!J$6)</f>
        <v>0.43653306805555286</v>
      </c>
      <c r="K45" s="212">
        <f>IF(K$6=0,0,K$6/AGR_fec!K$6)</f>
        <v>0.43653306805555314</v>
      </c>
      <c r="L45" s="212">
        <f>IF(L$6=0,0,L$6/AGR_fec!L$6)</f>
        <v>0.43653306805555298</v>
      </c>
      <c r="M45" s="212">
        <f>IF(M$6=0,0,M$6/AGR_fec!M$6)</f>
        <v>0.43653306805555314</v>
      </c>
      <c r="N45" s="212">
        <f>IF(N$6=0,0,N$6/AGR_fec!N$6)</f>
        <v>0.43653306805555303</v>
      </c>
      <c r="O45" s="212">
        <f>IF(O$6=0,0,O$6/AGR_fec!O$6)</f>
        <v>0.44523885803489865</v>
      </c>
      <c r="P45" s="212">
        <f>IF(P$6=0,0,P$6/AGR_fec!P$6)</f>
        <v>0.45323353166527985</v>
      </c>
      <c r="Q45" s="212">
        <f>IF(Q$6=0,0,Q$6/AGR_fec!Q$6)</f>
        <v>0.45846027832769592</v>
      </c>
    </row>
    <row r="46" spans="1:17" x14ac:dyDescent="0.25">
      <c r="A46" s="183" t="s">
        <v>161</v>
      </c>
      <c r="B46" s="211">
        <f>IF(B$7=0,0,B$7/AGR_fec!B$7)</f>
        <v>0.11129883838505025</v>
      </c>
      <c r="C46" s="211">
        <f>IF(C$7=0,0,C$7/AGR_fec!C$7)</f>
        <v>0.11129883838505028</v>
      </c>
      <c r="D46" s="211">
        <f>IF(D$7=0,0,D$7/AGR_fec!D$7)</f>
        <v>0.11129883838505025</v>
      </c>
      <c r="E46" s="211">
        <f>IF(E$7=0,0,E$7/AGR_fec!E$7)</f>
        <v>0.11129883838505022</v>
      </c>
      <c r="F46" s="211">
        <f>IF(F$7=0,0,F$7/AGR_fec!F$7)</f>
        <v>0.11129883838505024</v>
      </c>
      <c r="G46" s="211">
        <f>IF(G$7=0,0,G$7/AGR_fec!G$7)</f>
        <v>0.11129883838505027</v>
      </c>
      <c r="H46" s="211">
        <f>IF(H$7=0,0,H$7/AGR_fec!H$7)</f>
        <v>0.1126848990581919</v>
      </c>
      <c r="I46" s="211">
        <f>IF(I$7=0,0,I$7/AGR_fec!I$7)</f>
        <v>0.1142933220305672</v>
      </c>
      <c r="J46" s="211">
        <f>IF(J$7=0,0,J$7/AGR_fec!J$7)</f>
        <v>0.11429332203056722</v>
      </c>
      <c r="K46" s="211">
        <f>IF(K$7=0,0,K$7/AGR_fec!K$7)</f>
        <v>0.1142933220305672</v>
      </c>
      <c r="L46" s="211">
        <f>IF(L$7=0,0,L$7/AGR_fec!L$7)</f>
        <v>0.1142933220305672</v>
      </c>
      <c r="M46" s="211">
        <f>IF(M$7=0,0,M$7/AGR_fec!M$7)</f>
        <v>0.11429332203056722</v>
      </c>
      <c r="N46" s="211">
        <f>IF(N$7=0,0,N$7/AGR_fec!N$7)</f>
        <v>0.11429332203056725</v>
      </c>
      <c r="O46" s="211">
        <f>IF(O$7=0,0,O$7/AGR_fec!O$7)</f>
        <v>0.11657267663266389</v>
      </c>
      <c r="P46" s="211">
        <f>IF(P$7=0,0,P$7/AGR_fec!P$7)</f>
        <v>0.11866584637083855</v>
      </c>
      <c r="Q46" s="211">
        <f>IF(Q$7=0,0,Q$7/AGR_fec!Q$7)</f>
        <v>0.12003431598557052</v>
      </c>
    </row>
    <row r="47" spans="1:17" x14ac:dyDescent="0.25">
      <c r="A47" s="183" t="s">
        <v>160</v>
      </c>
      <c r="B47" s="211">
        <f>IF(B$8=0,0,B$8/AGR_fec!B$8)</f>
        <v>0.61033002987166773</v>
      </c>
      <c r="C47" s="211">
        <f>IF(C$8=0,0,C$8/AGR_fec!C$8)</f>
        <v>0.61033002987166796</v>
      </c>
      <c r="D47" s="211">
        <f>IF(D$8=0,0,D$8/AGR_fec!D$8)</f>
        <v>0.61033002987166807</v>
      </c>
      <c r="E47" s="211">
        <f>IF(E$8=0,0,E$8/AGR_fec!E$8)</f>
        <v>0.61033002987166773</v>
      </c>
      <c r="F47" s="211">
        <f>IF(F$8=0,0,F$8/AGR_fec!F$8)</f>
        <v>0.61033002987166807</v>
      </c>
      <c r="G47" s="211">
        <f>IF(G$8=0,0,G$8/AGR_fec!G$8)</f>
        <v>0.61033002987166762</v>
      </c>
      <c r="H47" s="211">
        <f>IF(H$8=0,0,H$8/AGR_fec!H$8)</f>
        <v>0.61793077813029584</v>
      </c>
      <c r="I47" s="211">
        <f>IF(I$8=0,0,I$8/AGR_fec!I$8)</f>
        <v>0.62675089570762355</v>
      </c>
      <c r="J47" s="211">
        <f>IF(J$8=0,0,J$8/AGR_fec!J$8)</f>
        <v>0.62675089570762321</v>
      </c>
      <c r="K47" s="211">
        <f>IF(K$8=0,0,K$8/AGR_fec!K$8)</f>
        <v>0.62675089570762343</v>
      </c>
      <c r="L47" s="211">
        <f>IF(L$8=0,0,L$8/AGR_fec!L$8)</f>
        <v>0.62675089570762321</v>
      </c>
      <c r="M47" s="211">
        <f>IF(M$8=0,0,M$8/AGR_fec!M$8)</f>
        <v>0.62675089570762355</v>
      </c>
      <c r="N47" s="211">
        <f>IF(N$8=0,0,N$8/AGR_fec!N$8)</f>
        <v>0.62675089570762366</v>
      </c>
      <c r="O47" s="211">
        <f>IF(O$8=0,0,O$8/AGR_fec!O$8)</f>
        <v>0.63925020461840409</v>
      </c>
      <c r="P47" s="211">
        <f>IF(P$8=0,0,P$8/AGR_fec!P$8)</f>
        <v>0.65072853060422342</v>
      </c>
      <c r="Q47" s="211">
        <f>IF(Q$8=0,0,Q$8/AGR_fec!Q$8)</f>
        <v>0.65823281468262751</v>
      </c>
    </row>
    <row r="48" spans="1:17" x14ac:dyDescent="0.25">
      <c r="A48" s="181" t="s">
        <v>159</v>
      </c>
      <c r="B48" s="210">
        <f>IF(B$9=0,0,B$9/AGR_fec!B$9)</f>
        <v>0.55177557439323632</v>
      </c>
      <c r="C48" s="210">
        <f>IF(C$9=0,0,C$9/AGR_fec!C$9)</f>
        <v>0.55277116440958329</v>
      </c>
      <c r="D48" s="210">
        <f>IF(D$9=0,0,D$9/AGR_fec!D$9)</f>
        <v>0.55287756577988423</v>
      </c>
      <c r="E48" s="210">
        <f>IF(E$9=0,0,E$9/AGR_fec!E$9)</f>
        <v>0.55375549081141429</v>
      </c>
      <c r="F48" s="210">
        <f>IF(F$9=0,0,F$9/AGR_fec!F$9)</f>
        <v>0.55491096004743445</v>
      </c>
      <c r="G48" s="210">
        <f>IF(G$9=0,0,G$9/AGR_fec!G$9)</f>
        <v>0.55570034626628917</v>
      </c>
      <c r="H48" s="210">
        <f>IF(H$9=0,0,H$9/AGR_fec!H$9)</f>
        <v>0.56364097218300879</v>
      </c>
      <c r="I48" s="210">
        <f>IF(I$9=0,0,I$9/AGR_fec!I$9)</f>
        <v>0.57429569009354797</v>
      </c>
      <c r="J48" s="210">
        <f>IF(J$9=0,0,J$9/AGR_fec!J$9)</f>
        <v>0.5804574404061843</v>
      </c>
      <c r="K48" s="210">
        <f>IF(K$9=0,0,K$9/AGR_fec!K$9)</f>
        <v>0.57651996201697431</v>
      </c>
      <c r="L48" s="210">
        <f>IF(L$9=0,0,L$9/AGR_fec!L$9)</f>
        <v>0.59969798125007712</v>
      </c>
      <c r="M48" s="210">
        <f>IF(M$9=0,0,M$9/AGR_fec!M$9)</f>
        <v>0.60043808481516747</v>
      </c>
      <c r="N48" s="210">
        <f>IF(N$9=0,0,N$9/AGR_fec!N$9)</f>
        <v>0.60127789277408106</v>
      </c>
      <c r="O48" s="210">
        <f>IF(O$9=0,0,O$9/AGR_fec!O$9)</f>
        <v>0.61161168495426399</v>
      </c>
      <c r="P48" s="210">
        <f>IF(P$9=0,0,P$9/AGR_fec!P$9)</f>
        <v>0.62216576469600893</v>
      </c>
      <c r="Q48" s="210">
        <f>IF(Q$9=0,0,Q$9/AGR_fec!Q$9)</f>
        <v>0.60909881874798866</v>
      </c>
    </row>
    <row r="49" spans="1:17" x14ac:dyDescent="0.25">
      <c r="A49" s="179" t="s">
        <v>158</v>
      </c>
      <c r="B49" s="209">
        <f>IF(B$16=0,0,B$16/AGR_fec!B$16)</f>
        <v>0.31095545918840917</v>
      </c>
      <c r="C49" s="209">
        <f>IF(C$16=0,0,C$16/AGR_fec!C$16)</f>
        <v>0.31095545918840922</v>
      </c>
      <c r="D49" s="209">
        <f>IF(D$16=0,0,D$16/AGR_fec!D$16)</f>
        <v>0.31095545918840917</v>
      </c>
      <c r="E49" s="209">
        <f>IF(E$16=0,0,E$16/AGR_fec!E$16)</f>
        <v>0.31095545918840917</v>
      </c>
      <c r="F49" s="209">
        <f>IF(F$16=0,0,F$16/AGR_fec!F$16)</f>
        <v>0.31095545918840922</v>
      </c>
      <c r="G49" s="209">
        <f>IF(G$16=0,0,G$16/AGR_fec!G$16)</f>
        <v>0.31095545918840922</v>
      </c>
      <c r="H49" s="209">
        <f>IF(H$16=0,0,H$16/AGR_fec!H$16)</f>
        <v>0.31482794464588232</v>
      </c>
      <c r="I49" s="209">
        <f>IF(I$16=0,0,I$16/AGR_fec!I$16)</f>
        <v>0.3193216834054356</v>
      </c>
      <c r="J49" s="209">
        <f>IF(J$16=0,0,J$16/AGR_fec!J$16)</f>
        <v>0.31932168340543576</v>
      </c>
      <c r="K49" s="209">
        <f>IF(K$16=0,0,K$16/AGR_fec!K$16)</f>
        <v>0.3193216834054356</v>
      </c>
      <c r="L49" s="209">
        <f>IF(L$16=0,0,L$16/AGR_fec!L$16)</f>
        <v>0.31932168340543576</v>
      </c>
      <c r="M49" s="209">
        <f>IF(M$16=0,0,M$16/AGR_fec!M$16)</f>
        <v>0.31932168340543554</v>
      </c>
      <c r="N49" s="209">
        <f>IF(N$16=0,0,N$16/AGR_fec!N$16)</f>
        <v>0.31932168340543576</v>
      </c>
      <c r="O49" s="209">
        <f>IF(O$16=0,0,O$16/AGR_fec!O$16)</f>
        <v>0.32568992378631112</v>
      </c>
      <c r="P49" s="209">
        <f>IF(P$16=0,0,P$16/AGR_fec!P$16)</f>
        <v>0.33153798623276343</v>
      </c>
      <c r="Q49" s="209">
        <f>IF(Q$16=0,0,Q$16/AGR_fec!Q$16)</f>
        <v>0.33536132440599914</v>
      </c>
    </row>
    <row r="50" spans="1:17" x14ac:dyDescent="0.25">
      <c r="A50" s="179" t="s">
        <v>157</v>
      </c>
      <c r="B50" s="209">
        <f>IF(B$17=0,0,B$17/AGR_fec!B$17)</f>
        <v>0.25263153032155472</v>
      </c>
      <c r="C50" s="209">
        <f>IF(C$17=0,0,C$17/AGR_fec!C$17)</f>
        <v>0.2565083136475122</v>
      </c>
      <c r="D50" s="209">
        <f>IF(D$17=0,0,D$17/AGR_fec!D$17)</f>
        <v>0.25677090490285381</v>
      </c>
      <c r="E50" s="209">
        <f>IF(E$17=0,0,E$17/AGR_fec!E$17)</f>
        <v>0.25674068532789568</v>
      </c>
      <c r="F50" s="209">
        <f>IF(F$17=0,0,F$17/AGR_fec!F$17)</f>
        <v>0.25618479438658598</v>
      </c>
      <c r="G50" s="209">
        <f>IF(G$17=0,0,G$17/AGR_fec!G$17)</f>
        <v>0.25549228629571219</v>
      </c>
      <c r="H50" s="209">
        <f>IF(H$17=0,0,H$17/AGR_fec!H$17)</f>
        <v>0.26173554819931028</v>
      </c>
      <c r="I50" s="209">
        <f>IF(I$17=0,0,I$17/AGR_fec!I$17)</f>
        <v>0.26551658101431025</v>
      </c>
      <c r="J50" s="209">
        <f>IF(J$17=0,0,J$17/AGR_fec!J$17)</f>
        <v>0.2676363685751792</v>
      </c>
      <c r="K50" s="209">
        <f>IF(K$17=0,0,K$17/AGR_fec!K$17)</f>
        <v>0.26683833035939319</v>
      </c>
      <c r="L50" s="209">
        <f>IF(L$17=0,0,L$17/AGR_fec!L$17)</f>
        <v>0.26764246387487156</v>
      </c>
      <c r="M50" s="209">
        <f>IF(M$17=0,0,M$17/AGR_fec!M$17)</f>
        <v>0.26767342319844689</v>
      </c>
      <c r="N50" s="209">
        <f>IF(N$17=0,0,N$17/AGR_fec!N$17)</f>
        <v>0.26661510573281316</v>
      </c>
      <c r="O50" s="209">
        <f>IF(O$17=0,0,O$17/AGR_fec!O$17)</f>
        <v>0.26972614302922049</v>
      </c>
      <c r="P50" s="209">
        <f>IF(P$17=0,0,P$17/AGR_fec!P$17)</f>
        <v>0.27474685633412671</v>
      </c>
      <c r="Q50" s="209">
        <f>IF(Q$17=0,0,Q$17/AGR_fec!Q$17)</f>
        <v>0.27404919433069197</v>
      </c>
    </row>
    <row r="51" spans="1:17" x14ac:dyDescent="0.25">
      <c r="A51" s="179" t="s">
        <v>156</v>
      </c>
      <c r="B51" s="209">
        <f>IF(B$25=0,0,B$25/AGR_fec!B$25)</f>
        <v>0.21766955815039268</v>
      </c>
      <c r="C51" s="209">
        <f>IF(C$25=0,0,C$25/AGR_fec!C$25)</f>
        <v>0.21766955815039271</v>
      </c>
      <c r="D51" s="209">
        <f>IF(D$25=0,0,D$25/AGR_fec!D$25)</f>
        <v>0.21766955815039263</v>
      </c>
      <c r="E51" s="209">
        <f>IF(E$25=0,0,E$25/AGR_fec!E$25)</f>
        <v>0.21766955815039257</v>
      </c>
      <c r="F51" s="209">
        <f>IF(F$25=0,0,F$25/AGR_fec!F$25)</f>
        <v>0.21766955815039271</v>
      </c>
      <c r="G51" s="209">
        <f>IF(G$25=0,0,G$25/AGR_fec!G$25)</f>
        <v>0.21766955815039263</v>
      </c>
      <c r="H51" s="209">
        <f>IF(H$25=0,0,H$25/AGR_fec!H$25)</f>
        <v>0.22038030714535159</v>
      </c>
      <c r="I51" s="209">
        <f>IF(I$25=0,0,I$25/AGR_fec!I$25)</f>
        <v>0.22352593492364584</v>
      </c>
      <c r="J51" s="209">
        <f>IF(J$25=0,0,J$25/AGR_fec!J$25)</f>
        <v>0.22352593492364578</v>
      </c>
      <c r="K51" s="209">
        <f>IF(K$25=0,0,K$25/AGR_fec!K$25)</f>
        <v>0.22352593492364578</v>
      </c>
      <c r="L51" s="209">
        <f>IF(L$25=0,0,L$25/AGR_fec!L$25)</f>
        <v>0.22352593492364567</v>
      </c>
      <c r="M51" s="209">
        <f>IF(M$25=0,0,M$25/AGR_fec!M$25)</f>
        <v>0.22352593492364586</v>
      </c>
      <c r="N51" s="209">
        <f>IF(N$25=0,0,N$25/AGR_fec!N$25)</f>
        <v>0.22352593492364575</v>
      </c>
      <c r="O51" s="209">
        <f>IF(O$25=0,0,O$25/AGR_fec!O$25)</f>
        <v>0.22798371827795161</v>
      </c>
      <c r="P51" s="209">
        <f>IF(P$25=0,0,P$25/AGR_fec!P$25)</f>
        <v>0.23207737584575114</v>
      </c>
      <c r="Q51" s="209">
        <f>IF(Q$25=0,0,Q$25/AGR_fec!Q$25)</f>
        <v>0.23475372162530378</v>
      </c>
    </row>
    <row r="52" spans="1:17" x14ac:dyDescent="0.25">
      <c r="A52" s="179" t="s">
        <v>155</v>
      </c>
      <c r="B52" s="209">
        <f>IF(B$26=0,0,B$26/AGR_fec!B$26)</f>
        <v>0.4272324669096334</v>
      </c>
      <c r="C52" s="209">
        <f>IF(C$26=0,0,C$26/AGR_fec!C$26)</f>
        <v>0.42723246690963346</v>
      </c>
      <c r="D52" s="209">
        <f>IF(D$26=0,0,D$26/AGR_fec!D$26)</f>
        <v>0.42723246690963346</v>
      </c>
      <c r="E52" s="209">
        <f>IF(E$26=0,0,E$26/AGR_fec!E$26)</f>
        <v>0.4272324669096334</v>
      </c>
      <c r="F52" s="209">
        <f>IF(F$26=0,0,F$26/AGR_fec!F$26)</f>
        <v>0.4272324669096334</v>
      </c>
      <c r="G52" s="209">
        <f>IF(G$26=0,0,G$26/AGR_fec!G$26)</f>
        <v>0.42723246690963357</v>
      </c>
      <c r="H52" s="209">
        <f>IF(H$26=0,0,H$26/AGR_fec!H$26)</f>
        <v>0.43255300869843494</v>
      </c>
      <c r="I52" s="209">
        <f>IF(I$26=0,0,I$26/AGR_fec!I$26)</f>
        <v>0.43872711189926739</v>
      </c>
      <c r="J52" s="209">
        <f>IF(J$26=0,0,J$26/AGR_fec!J$26)</f>
        <v>0.43872711189926711</v>
      </c>
      <c r="K52" s="209">
        <f>IF(K$26=0,0,K$26/AGR_fec!K$26)</f>
        <v>0.43872711189926727</v>
      </c>
      <c r="L52" s="209">
        <f>IF(L$26=0,0,L$26/AGR_fec!L$26)</f>
        <v>0.43872711189926727</v>
      </c>
      <c r="M52" s="209">
        <f>IF(M$26=0,0,M$26/AGR_fec!M$26)</f>
        <v>0.43872711189926727</v>
      </c>
      <c r="N52" s="209">
        <f>IF(N$26=0,0,N$26/AGR_fec!N$26)</f>
        <v>0.43872711189926739</v>
      </c>
      <c r="O52" s="209">
        <f>IF(O$26=0,0,O$26/AGR_fec!O$26)</f>
        <v>0.44747665775029016</v>
      </c>
      <c r="P52" s="209">
        <f>IF(P$26=0,0,P$26/AGR_fec!P$26)</f>
        <v>0.45551151313491822</v>
      </c>
      <c r="Q52" s="209">
        <f>IF(Q$26=0,0,Q$26/AGR_fec!Q$26)</f>
        <v>0.46076452976901933</v>
      </c>
    </row>
    <row r="53" spans="1:17" x14ac:dyDescent="0.25">
      <c r="A53" s="177" t="s">
        <v>45</v>
      </c>
      <c r="B53" s="208">
        <f>IF(B$27=0,0,B$27/AGR_fec!B$27)</f>
        <v>0.450581579264548</v>
      </c>
      <c r="C53" s="208">
        <f>IF(C$27=0,0,C$27/AGR_fec!C$27)</f>
        <v>0.45058157926454812</v>
      </c>
      <c r="D53" s="208">
        <f>IF(D$27=0,0,D$27/AGR_fec!D$27)</f>
        <v>0.45058157926454823</v>
      </c>
      <c r="E53" s="208">
        <f>IF(E$27=0,0,E$27/AGR_fec!E$27)</f>
        <v>0.45058157926454823</v>
      </c>
      <c r="F53" s="208">
        <f>IF(F$27=0,0,F$27/AGR_fec!F$27)</f>
        <v>0.45058157926454823</v>
      </c>
      <c r="G53" s="208">
        <f>IF(G$27=0,0,G$27/AGR_fec!G$27)</f>
        <v>0.45058157926454806</v>
      </c>
      <c r="H53" s="208">
        <f>IF(H$27=0,0,H$27/AGR_fec!H$27)</f>
        <v>0.45619289934769225</v>
      </c>
      <c r="I53" s="208">
        <f>IF(I$27=0,0,I$27/AGR_fec!I$27)</f>
        <v>0.4627044296882965</v>
      </c>
      <c r="J53" s="208">
        <f>IF(J$27=0,0,J$27/AGR_fec!J$27)</f>
        <v>0.46270442968829684</v>
      </c>
      <c r="K53" s="208">
        <f>IF(K$27=0,0,K$27/AGR_fec!K$27)</f>
        <v>0.46270442968829667</v>
      </c>
      <c r="L53" s="208">
        <f>IF(L$27=0,0,L$27/AGR_fec!L$27)</f>
        <v>0.46270442968829667</v>
      </c>
      <c r="M53" s="208">
        <f>IF(M$27=0,0,M$27/AGR_fec!M$27)</f>
        <v>0.46270442968829661</v>
      </c>
      <c r="N53" s="208">
        <f>IF(N$27=0,0,N$27/AGR_fec!N$27)</f>
        <v>0.46270442968829656</v>
      </c>
      <c r="O53" s="208">
        <f>IF(O$27=0,0,O$27/AGR_fec!O$27)</f>
        <v>0.47193215579235076</v>
      </c>
      <c r="P53" s="208">
        <f>IF(P$27=0,0,P$27/AGR_fec!P$27)</f>
        <v>0.48040613216066297</v>
      </c>
      <c r="Q53" s="208">
        <f>IF(Q$27=0,0,Q$27/AGR_fec!Q$27)</f>
        <v>0.48594623670378712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872.33896675251003</v>
      </c>
      <c r="C5" s="55">
        <f t="shared" ref="C5:Q5" si="0">SUM(C6:C9,C16:C17,C25:C27)</f>
        <v>795.33310583210391</v>
      </c>
      <c r="D5" s="55">
        <f t="shared" si="0"/>
        <v>806.19232203226795</v>
      </c>
      <c r="E5" s="55">
        <f t="shared" si="0"/>
        <v>808.76707579058393</v>
      </c>
      <c r="F5" s="55">
        <f t="shared" si="0"/>
        <v>791.87799535437603</v>
      </c>
      <c r="G5" s="55">
        <f t="shared" si="0"/>
        <v>860.71421129121541</v>
      </c>
      <c r="H5" s="55">
        <f t="shared" si="0"/>
        <v>836.01984651811199</v>
      </c>
      <c r="I5" s="55">
        <f t="shared" si="0"/>
        <v>744.30011367226803</v>
      </c>
      <c r="J5" s="55">
        <f t="shared" si="0"/>
        <v>477.33574861371602</v>
      </c>
      <c r="K5" s="55">
        <f t="shared" si="0"/>
        <v>476.51286405603594</v>
      </c>
      <c r="L5" s="55">
        <f t="shared" si="0"/>
        <v>458.98523383933019</v>
      </c>
      <c r="M5" s="55">
        <f t="shared" si="0"/>
        <v>500.88512996772613</v>
      </c>
      <c r="N5" s="55">
        <f t="shared" si="0"/>
        <v>490.14025421966238</v>
      </c>
      <c r="O5" s="55">
        <f t="shared" si="0"/>
        <v>457.70717165433325</v>
      </c>
      <c r="P5" s="55">
        <f t="shared" si="0"/>
        <v>463.95800039692165</v>
      </c>
      <c r="Q5" s="55">
        <f t="shared" si="0"/>
        <v>467.80130107400731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199.11632799725788</v>
      </c>
      <c r="C9" s="204">
        <f t="shared" ref="C9:Q9" si="1">SUM(C10:C15)</f>
        <v>173.81312629677959</v>
      </c>
      <c r="D9" s="204">
        <f t="shared" si="1"/>
        <v>176.48414849158974</v>
      </c>
      <c r="E9" s="204">
        <f t="shared" si="1"/>
        <v>177.74219449139946</v>
      </c>
      <c r="F9" s="204">
        <f t="shared" si="1"/>
        <v>173.42817035801252</v>
      </c>
      <c r="G9" s="204">
        <f t="shared" si="1"/>
        <v>189.29810562822365</v>
      </c>
      <c r="H9" s="204">
        <f t="shared" si="1"/>
        <v>182.1768055296107</v>
      </c>
      <c r="I9" s="204">
        <f t="shared" si="1"/>
        <v>161.22049835028571</v>
      </c>
      <c r="J9" s="204">
        <f t="shared" si="1"/>
        <v>103.00339128993868</v>
      </c>
      <c r="K9" s="204">
        <f t="shared" si="1"/>
        <v>104.51479229130886</v>
      </c>
      <c r="L9" s="204">
        <f t="shared" si="1"/>
        <v>100.69177771665917</v>
      </c>
      <c r="M9" s="204">
        <f t="shared" si="1"/>
        <v>109.5555991331434</v>
      </c>
      <c r="N9" s="204">
        <f t="shared" si="1"/>
        <v>107.58506081345948</v>
      </c>
      <c r="O9" s="204">
        <f t="shared" si="1"/>
        <v>100.75833909685139</v>
      </c>
      <c r="P9" s="204">
        <f t="shared" si="1"/>
        <v>103.79217853661089</v>
      </c>
      <c r="Q9" s="204">
        <f t="shared" si="1"/>
        <v>107.423244831125</v>
      </c>
    </row>
    <row r="10" spans="1:17" x14ac:dyDescent="0.25">
      <c r="A10" s="202" t="s">
        <v>35</v>
      </c>
      <c r="B10" s="203">
        <v>189.69628308344417</v>
      </c>
      <c r="C10" s="203">
        <v>163.46311260214782</v>
      </c>
      <c r="D10" s="203">
        <v>165.72309012245537</v>
      </c>
      <c r="E10" s="203">
        <v>165.92316737947988</v>
      </c>
      <c r="F10" s="203">
        <v>158.52502538460328</v>
      </c>
      <c r="G10" s="203">
        <v>171.15723036913948</v>
      </c>
      <c r="H10" s="203">
        <v>160.95249010685856</v>
      </c>
      <c r="I10" s="203">
        <v>140.18680762884134</v>
      </c>
      <c r="J10" s="203">
        <v>82.737223154824591</v>
      </c>
      <c r="K10" s="203">
        <v>88.329993693910126</v>
      </c>
      <c r="L10" s="203">
        <v>85.359656342015526</v>
      </c>
      <c r="M10" s="203">
        <v>92.442623661352869</v>
      </c>
      <c r="N10" s="203">
        <v>93.119836597869025</v>
      </c>
      <c r="O10" s="203">
        <v>87.463972976679173</v>
      </c>
      <c r="P10" s="203">
        <v>90.093602520129977</v>
      </c>
      <c r="Q10" s="203">
        <v>96.917467947466164</v>
      </c>
    </row>
    <row r="11" spans="1:17" x14ac:dyDescent="0.25">
      <c r="A11" s="202" t="s">
        <v>166</v>
      </c>
      <c r="B11" s="201">
        <v>9.4200449138136992</v>
      </c>
      <c r="C11" s="201">
        <v>10.350013694631759</v>
      </c>
      <c r="D11" s="201">
        <v>10.761058369134366</v>
      </c>
      <c r="E11" s="201">
        <v>11.819027111919585</v>
      </c>
      <c r="F11" s="201">
        <v>14.903144973409237</v>
      </c>
      <c r="G11" s="201">
        <v>18.140875259084165</v>
      </c>
      <c r="H11" s="201">
        <v>21.224315422752156</v>
      </c>
      <c r="I11" s="201">
        <v>21.033690721444358</v>
      </c>
      <c r="J11" s="201">
        <v>20.266168135114089</v>
      </c>
      <c r="K11" s="201">
        <v>16.184798597398736</v>
      </c>
      <c r="L11" s="201">
        <v>15.332121374643656</v>
      </c>
      <c r="M11" s="201">
        <v>17.112975471790538</v>
      </c>
      <c r="N11" s="201">
        <v>14.465224215590455</v>
      </c>
      <c r="O11" s="201">
        <v>13.294366120172214</v>
      </c>
      <c r="P11" s="201">
        <v>13.698576016480917</v>
      </c>
      <c r="Q11" s="201">
        <v>10.505776883658845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311.52134738915095</v>
      </c>
      <c r="C16" s="197">
        <v>286.05052121349598</v>
      </c>
      <c r="D16" s="197">
        <v>292.41843435529921</v>
      </c>
      <c r="E16" s="197">
        <v>289.82334789682557</v>
      </c>
      <c r="F16" s="197">
        <v>272.078157663936</v>
      </c>
      <c r="G16" s="197">
        <v>282.27111616074643</v>
      </c>
      <c r="H16" s="197">
        <v>281.70050812693916</v>
      </c>
      <c r="I16" s="197">
        <v>243.18996018838561</v>
      </c>
      <c r="J16" s="197">
        <v>136.62317742428161</v>
      </c>
      <c r="K16" s="197">
        <v>150.32092727134079</v>
      </c>
      <c r="L16" s="197">
        <v>150.43360718780852</v>
      </c>
      <c r="M16" s="197">
        <v>163.01732990185857</v>
      </c>
      <c r="N16" s="197">
        <v>165.50447694450745</v>
      </c>
      <c r="O16" s="197">
        <v>150.45363265520359</v>
      </c>
      <c r="P16" s="197">
        <v>152.97431190515528</v>
      </c>
      <c r="Q16" s="197">
        <v>159.22825133914455</v>
      </c>
    </row>
    <row r="17" spans="1:17" x14ac:dyDescent="0.25">
      <c r="A17" s="198" t="s">
        <v>157</v>
      </c>
      <c r="B17" s="197">
        <f>SUM(B18:B24)</f>
        <v>268.24488714935592</v>
      </c>
      <c r="C17" s="197">
        <f t="shared" ref="C17:Q17" si="2">SUM(C18:C24)</f>
        <v>250.15531777462914</v>
      </c>
      <c r="D17" s="197">
        <f t="shared" si="2"/>
        <v>250.60037084219096</v>
      </c>
      <c r="E17" s="197">
        <f t="shared" si="2"/>
        <v>254.25452903331123</v>
      </c>
      <c r="F17" s="197">
        <f t="shared" si="2"/>
        <v>264.74822003324664</v>
      </c>
      <c r="G17" s="197">
        <f t="shared" si="2"/>
        <v>304.4636546540213</v>
      </c>
      <c r="H17" s="197">
        <f t="shared" si="2"/>
        <v>287.63238042348036</v>
      </c>
      <c r="I17" s="197">
        <f t="shared" si="2"/>
        <v>266.93266707708096</v>
      </c>
      <c r="J17" s="197">
        <f t="shared" si="2"/>
        <v>196.72222667221124</v>
      </c>
      <c r="K17" s="197">
        <f t="shared" si="2"/>
        <v>176.58086631198401</v>
      </c>
      <c r="L17" s="197">
        <f t="shared" si="2"/>
        <v>162.72976677851995</v>
      </c>
      <c r="M17" s="197">
        <f t="shared" si="2"/>
        <v>179.40700196216659</v>
      </c>
      <c r="N17" s="197">
        <f t="shared" si="2"/>
        <v>167.39937337834323</v>
      </c>
      <c r="O17" s="197">
        <f t="shared" si="2"/>
        <v>161.35911010571721</v>
      </c>
      <c r="P17" s="197">
        <f t="shared" si="2"/>
        <v>161.29921638360889</v>
      </c>
      <c r="Q17" s="197">
        <f t="shared" si="2"/>
        <v>153.38132950199446</v>
      </c>
    </row>
    <row r="18" spans="1:17" x14ac:dyDescent="0.25">
      <c r="A18" s="200" t="s">
        <v>38</v>
      </c>
      <c r="B18" s="199">
        <v>4.6076865978145145</v>
      </c>
      <c r="C18" s="199">
        <v>3.3169686445799988</v>
      </c>
      <c r="D18" s="199">
        <v>9.1533619830599964</v>
      </c>
      <c r="E18" s="199">
        <v>5.3636965009199997</v>
      </c>
      <c r="F18" s="199">
        <v>11.665846595412001</v>
      </c>
      <c r="G18" s="199">
        <v>20.854054379678136</v>
      </c>
      <c r="H18" s="199">
        <v>25.30094180108399</v>
      </c>
      <c r="I18" s="199">
        <v>32.713392192731988</v>
      </c>
      <c r="J18" s="199">
        <v>26.897299893827991</v>
      </c>
      <c r="K18" s="199">
        <v>21.91009401414</v>
      </c>
      <c r="L18" s="199">
        <v>16.635183582375653</v>
      </c>
      <c r="M18" s="199">
        <v>19.903829195651376</v>
      </c>
      <c r="N18" s="199">
        <v>17.607775338390887</v>
      </c>
      <c r="O18" s="199">
        <v>27.689708169013919</v>
      </c>
      <c r="P18" s="199">
        <v>22.87816826061588</v>
      </c>
      <c r="Q18" s="199">
        <v>27.511508718743794</v>
      </c>
    </row>
    <row r="19" spans="1:17" x14ac:dyDescent="0.25">
      <c r="A19" s="200" t="s">
        <v>36</v>
      </c>
      <c r="B19" s="199">
        <v>2.9028289950532753</v>
      </c>
      <c r="C19" s="199">
        <v>2.9047897820160009</v>
      </c>
      <c r="D19" s="199">
        <v>2.9048954568480001</v>
      </c>
      <c r="E19" s="199">
        <v>5.8292086640760017</v>
      </c>
      <c r="F19" s="199">
        <v>0</v>
      </c>
      <c r="G19" s="199">
        <v>9.9055642879197734</v>
      </c>
      <c r="H19" s="199">
        <v>6.6071339398440028</v>
      </c>
      <c r="I19" s="199">
        <v>5.8123006909560013</v>
      </c>
      <c r="J19" s="199">
        <v>8.7223742145720013</v>
      </c>
      <c r="K19" s="199">
        <v>14.517476326619999</v>
      </c>
      <c r="L19" s="199">
        <v>8.7076974175396167</v>
      </c>
      <c r="M19" s="199">
        <v>8.7077622403278987</v>
      </c>
      <c r="N19" s="199">
        <v>5.8051589317304764</v>
      </c>
      <c r="O19" s="199">
        <v>5.8052387046278655</v>
      </c>
      <c r="P19" s="199">
        <v>8.7087352065044819</v>
      </c>
      <c r="Q19" s="199">
        <v>5.8059936416827824</v>
      </c>
    </row>
    <row r="20" spans="1:17" x14ac:dyDescent="0.25">
      <c r="A20" s="200" t="s">
        <v>35</v>
      </c>
      <c r="B20" s="199">
        <v>184.12933378353691</v>
      </c>
      <c r="C20" s="199">
        <v>180.2985286708969</v>
      </c>
      <c r="D20" s="199">
        <v>186.21519306730534</v>
      </c>
      <c r="E20" s="199">
        <v>181.86485009671082</v>
      </c>
      <c r="F20" s="199">
        <v>167.96876381211985</v>
      </c>
      <c r="G20" s="199">
        <v>167.56810902375616</v>
      </c>
      <c r="H20" s="199">
        <v>177.08811964546848</v>
      </c>
      <c r="I20" s="199">
        <v>151.64114459722131</v>
      </c>
      <c r="J20" s="199">
        <v>81.210589754313347</v>
      </c>
      <c r="K20" s="199">
        <v>92.05511903169878</v>
      </c>
      <c r="L20" s="199">
        <v>95.160672283354657</v>
      </c>
      <c r="M20" s="199">
        <v>103.17817222087754</v>
      </c>
      <c r="N20" s="199">
        <v>105.48553573553994</v>
      </c>
      <c r="O20" s="199">
        <v>93.080386209565077</v>
      </c>
      <c r="P20" s="199">
        <v>93.475571766056348</v>
      </c>
      <c r="Q20" s="199">
        <v>94.156433659507229</v>
      </c>
    </row>
    <row r="21" spans="1:17" x14ac:dyDescent="0.25">
      <c r="A21" s="200" t="s">
        <v>167</v>
      </c>
      <c r="B21" s="199">
        <v>55.730039217998076</v>
      </c>
      <c r="C21" s="199">
        <v>40.173250683743987</v>
      </c>
      <c r="D21" s="199">
        <v>27.863150064407957</v>
      </c>
      <c r="E21" s="199">
        <v>34.021133101871982</v>
      </c>
      <c r="F21" s="199">
        <v>49.519287067536006</v>
      </c>
      <c r="G21" s="199">
        <v>61.914767243815042</v>
      </c>
      <c r="H21" s="199">
        <v>24.682226001120021</v>
      </c>
      <c r="I21" s="199">
        <v>21.678885897191982</v>
      </c>
      <c r="J21" s="199">
        <v>18.571263825888</v>
      </c>
      <c r="K21" s="199">
        <v>3.2376342692879851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20.874998554953141</v>
      </c>
      <c r="C22" s="199">
        <v>23.461779993392241</v>
      </c>
      <c r="D22" s="199">
        <v>24.46377027056964</v>
      </c>
      <c r="E22" s="199">
        <v>27.175640669732424</v>
      </c>
      <c r="F22" s="199">
        <v>35.594322558178774</v>
      </c>
      <c r="G22" s="199">
        <v>44.221159718852157</v>
      </c>
      <c r="H22" s="199">
        <v>53.953959035963855</v>
      </c>
      <c r="I22" s="199">
        <v>55.086943698979667</v>
      </c>
      <c r="J22" s="199">
        <v>61.320698983609908</v>
      </c>
      <c r="K22" s="199">
        <v>44.860542670237272</v>
      </c>
      <c r="L22" s="199">
        <v>42.226213495250015</v>
      </c>
      <c r="M22" s="199">
        <v>47.617238305309769</v>
      </c>
      <c r="N22" s="199">
        <v>38.500903372681947</v>
      </c>
      <c r="O22" s="199">
        <v>34.783777022510343</v>
      </c>
      <c r="P22" s="199">
        <v>36.236741150432167</v>
      </c>
      <c r="Q22" s="199">
        <v>25.907393482060659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93.456404216745298</v>
      </c>
      <c r="C25" s="197">
        <v>85.314140547199202</v>
      </c>
      <c r="D25" s="197">
        <v>86.689368343188008</v>
      </c>
      <c r="E25" s="197">
        <v>86.94700436904769</v>
      </c>
      <c r="F25" s="197">
        <v>81.623447299180796</v>
      </c>
      <c r="G25" s="197">
        <v>84.681334848223941</v>
      </c>
      <c r="H25" s="197">
        <v>84.510152438081775</v>
      </c>
      <c r="I25" s="197">
        <v>72.956988056515641</v>
      </c>
      <c r="J25" s="197">
        <v>40.986953227284481</v>
      </c>
      <c r="K25" s="197">
        <v>45.096278181402248</v>
      </c>
      <c r="L25" s="197">
        <v>45.13008215634256</v>
      </c>
      <c r="M25" s="197">
        <v>48.905198970557592</v>
      </c>
      <c r="N25" s="197">
        <v>49.651343083352238</v>
      </c>
      <c r="O25" s="197">
        <v>45.136089796561066</v>
      </c>
      <c r="P25" s="197">
        <v>45.892293571546581</v>
      </c>
      <c r="Q25" s="197">
        <v>47.768475401743338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0.99999999999999989</v>
      </c>
      <c r="F31" s="194">
        <f t="shared" si="3"/>
        <v>0.99999999999999989</v>
      </c>
      <c r="G31" s="194">
        <f t="shared" si="3"/>
        <v>0.99999999999999989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0.22825568452882017</v>
      </c>
      <c r="C35" s="191">
        <f t="shared" si="7"/>
        <v>0.21854129423536384</v>
      </c>
      <c r="D35" s="191">
        <f t="shared" si="7"/>
        <v>0.218910728455841</v>
      </c>
      <c r="E35" s="191">
        <f t="shared" si="7"/>
        <v>0.21976932520114442</v>
      </c>
      <c r="F35" s="191">
        <f t="shared" si="7"/>
        <v>0.21900870004652812</v>
      </c>
      <c r="G35" s="191">
        <f t="shared" si="7"/>
        <v>0.21993142804537269</v>
      </c>
      <c r="H35" s="191">
        <f t="shared" si="7"/>
        <v>0.21790966600655207</v>
      </c>
      <c r="I35" s="191">
        <f t="shared" si="7"/>
        <v>0.21660684364919322</v>
      </c>
      <c r="J35" s="191">
        <f t="shared" si="7"/>
        <v>0.21578813568663632</v>
      </c>
      <c r="K35" s="191">
        <f t="shared" si="7"/>
        <v>0.21933257247598326</v>
      </c>
      <c r="L35" s="191">
        <f t="shared" si="7"/>
        <v>0.21937912223099268</v>
      </c>
      <c r="M35" s="191">
        <f t="shared" si="7"/>
        <v>0.21872399993228481</v>
      </c>
      <c r="N35" s="191">
        <f t="shared" si="7"/>
        <v>0.21949852085652999</v>
      </c>
      <c r="O35" s="191">
        <f t="shared" si="7"/>
        <v>0.22013712114815948</v>
      </c>
      <c r="P35" s="191">
        <f t="shared" si="7"/>
        <v>0.22371028939648727</v>
      </c>
      <c r="Q35" s="191">
        <f t="shared" si="7"/>
        <v>0.22963434386457676</v>
      </c>
    </row>
    <row r="36" spans="1:17" x14ac:dyDescent="0.25">
      <c r="A36" s="179" t="s">
        <v>158</v>
      </c>
      <c r="B36" s="190">
        <f t="shared" ref="B36:Q36" si="8">IF(B$16=0,0,B$16/B$5)</f>
        <v>0.35711043443222934</v>
      </c>
      <c r="C36" s="190">
        <f t="shared" si="8"/>
        <v>0.35966127791728275</v>
      </c>
      <c r="D36" s="190">
        <f t="shared" si="8"/>
        <v>0.36271547912806235</v>
      </c>
      <c r="E36" s="190">
        <f t="shared" si="8"/>
        <v>0.35835206028078997</v>
      </c>
      <c r="F36" s="190">
        <f t="shared" si="8"/>
        <v>0.34358595548822818</v>
      </c>
      <c r="G36" s="190">
        <f t="shared" si="8"/>
        <v>0.32794987285883487</v>
      </c>
      <c r="H36" s="190">
        <f t="shared" si="8"/>
        <v>0.33695433104869027</v>
      </c>
      <c r="I36" s="190">
        <f t="shared" si="8"/>
        <v>0.32673642757962496</v>
      </c>
      <c r="J36" s="190">
        <f t="shared" si="8"/>
        <v>0.28622029215507999</v>
      </c>
      <c r="K36" s="190">
        <f t="shared" si="8"/>
        <v>0.31546037601550181</v>
      </c>
      <c r="L36" s="190">
        <f t="shared" si="8"/>
        <v>0.32775260748468538</v>
      </c>
      <c r="M36" s="190">
        <f t="shared" si="8"/>
        <v>0.32545851363637485</v>
      </c>
      <c r="N36" s="190">
        <f t="shared" si="8"/>
        <v>0.33766758702160093</v>
      </c>
      <c r="O36" s="190">
        <f t="shared" si="8"/>
        <v>0.32871154741011627</v>
      </c>
      <c r="P36" s="190">
        <f t="shared" si="8"/>
        <v>0.32971586172516459</v>
      </c>
      <c r="Q36" s="190">
        <f t="shared" si="8"/>
        <v>0.34037581976274633</v>
      </c>
    </row>
    <row r="37" spans="1:17" x14ac:dyDescent="0.25">
      <c r="A37" s="179" t="s">
        <v>157</v>
      </c>
      <c r="B37" s="190">
        <f t="shared" ref="B37:Q37" si="9">IF(B$17=0,0,B$17/B$5)</f>
        <v>0.30750075070928162</v>
      </c>
      <c r="C37" s="190">
        <f t="shared" si="9"/>
        <v>0.314528989099364</v>
      </c>
      <c r="D37" s="190">
        <f t="shared" si="9"/>
        <v>0.31084440274805875</v>
      </c>
      <c r="E37" s="190">
        <f t="shared" si="9"/>
        <v>0.3143729964338286</v>
      </c>
      <c r="F37" s="190">
        <f t="shared" si="9"/>
        <v>0.33432955781877516</v>
      </c>
      <c r="G37" s="190">
        <f t="shared" si="9"/>
        <v>0.35373373723814183</v>
      </c>
      <c r="H37" s="190">
        <f t="shared" si="9"/>
        <v>0.34404970363015053</v>
      </c>
      <c r="I37" s="190">
        <f t="shared" si="9"/>
        <v>0.35863580049729427</v>
      </c>
      <c r="J37" s="190">
        <f t="shared" si="9"/>
        <v>0.41212548451175968</v>
      </c>
      <c r="K37" s="190">
        <f t="shared" si="9"/>
        <v>0.37056893870386431</v>
      </c>
      <c r="L37" s="190">
        <f t="shared" si="9"/>
        <v>0.35454248803891636</v>
      </c>
      <c r="M37" s="190">
        <f t="shared" si="9"/>
        <v>0.35817993234042794</v>
      </c>
      <c r="N37" s="190">
        <f t="shared" si="9"/>
        <v>0.34153361601538879</v>
      </c>
      <c r="O37" s="190">
        <f t="shared" si="9"/>
        <v>0.3525378672186894</v>
      </c>
      <c r="P37" s="190">
        <f t="shared" si="9"/>
        <v>0.34765909036079878</v>
      </c>
      <c r="Q37" s="190">
        <f t="shared" si="9"/>
        <v>0.3278770904438531</v>
      </c>
    </row>
    <row r="38" spans="1:17" x14ac:dyDescent="0.25">
      <c r="A38" s="179" t="s">
        <v>156</v>
      </c>
      <c r="B38" s="190">
        <f t="shared" ref="B38:Q38" si="10">IF(B$25=0,0,B$25/B$5)</f>
        <v>0.10713313032966883</v>
      </c>
      <c r="C38" s="190">
        <f t="shared" si="10"/>
        <v>0.10726843874798939</v>
      </c>
      <c r="D38" s="190">
        <f t="shared" si="10"/>
        <v>0.10752938966803786</v>
      </c>
      <c r="E38" s="190">
        <f t="shared" si="10"/>
        <v>0.10750561808423702</v>
      </c>
      <c r="F38" s="190">
        <f t="shared" si="10"/>
        <v>0.10307578664646845</v>
      </c>
      <c r="G38" s="190">
        <f t="shared" si="10"/>
        <v>9.8384961857650471E-2</v>
      </c>
      <c r="H38" s="190">
        <f t="shared" si="10"/>
        <v>0.10108629931460712</v>
      </c>
      <c r="I38" s="190">
        <f t="shared" si="10"/>
        <v>9.802092827388742E-2</v>
      </c>
      <c r="J38" s="190">
        <f t="shared" si="10"/>
        <v>8.5866087646523981E-2</v>
      </c>
      <c r="K38" s="190">
        <f t="shared" si="10"/>
        <v>9.4638112804650565E-2</v>
      </c>
      <c r="L38" s="190">
        <f t="shared" si="10"/>
        <v>9.8325782245405627E-2</v>
      </c>
      <c r="M38" s="190">
        <f t="shared" si="10"/>
        <v>9.7637554090912487E-2</v>
      </c>
      <c r="N38" s="190">
        <f t="shared" si="10"/>
        <v>0.10130027610648029</v>
      </c>
      <c r="O38" s="190">
        <f t="shared" si="10"/>
        <v>9.8613464223034852E-2</v>
      </c>
      <c r="P38" s="190">
        <f t="shared" si="10"/>
        <v>9.891475851754937E-2</v>
      </c>
      <c r="Q38" s="190">
        <f t="shared" si="10"/>
        <v>0.10211274592882384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2.7464402242699566</v>
      </c>
      <c r="C44" s="213">
        <f>IF(C$5=0,0,C$5/AGR_fec!C$5)</f>
        <v>2.8922009457867235</v>
      </c>
      <c r="D44" s="213">
        <f>IF(D$5=0,0,D$5/AGR_fec!D$5)</f>
        <v>2.8851821902623214</v>
      </c>
      <c r="E44" s="213">
        <f>IF(E$5=0,0,E$5/AGR_fec!E$5)</f>
        <v>2.8583105078237914</v>
      </c>
      <c r="F44" s="213">
        <f>IF(F$5=0,0,F$5/AGR_fec!F$5)</f>
        <v>2.8678045010331523</v>
      </c>
      <c r="G44" s="213">
        <f>IF(G$5=0,0,G$5/AGR_fec!G$5)</f>
        <v>2.8322105351812792</v>
      </c>
      <c r="H44" s="213">
        <f>IF(H$5=0,0,H$5/AGR_fec!H$5)</f>
        <v>2.8307776459951168</v>
      </c>
      <c r="I44" s="213">
        <f>IF(I$5=0,0,I$5/AGR_fec!I$5)</f>
        <v>2.7899676245813998</v>
      </c>
      <c r="J44" s="213">
        <f>IF(J$5=0,0,J$5/AGR_fec!J$5)</f>
        <v>2.5446661204212155</v>
      </c>
      <c r="K44" s="213">
        <f>IF(K$5=0,0,K$5/AGR_fec!K$5)</f>
        <v>2.5813833709986778</v>
      </c>
      <c r="L44" s="213">
        <f>IF(L$5=0,0,L$5/AGR_fec!L$5)</f>
        <v>2.4839172264930749</v>
      </c>
      <c r="M44" s="213">
        <f>IF(M$5=0,0,M$5/AGR_fec!M$5)</f>
        <v>2.4447484854409987</v>
      </c>
      <c r="N44" s="213">
        <f>IF(N$5=0,0,N$5/AGR_fec!N$5)</f>
        <v>2.4482682975739132</v>
      </c>
      <c r="O44" s="213">
        <f>IF(O$5=0,0,O$5/AGR_fec!O$5)</f>
        <v>2.3575944647942739</v>
      </c>
      <c r="P44" s="213">
        <f>IF(P$5=0,0,P$5/AGR_fec!P$5)</f>
        <v>2.4355978388721526</v>
      </c>
      <c r="Q44" s="213">
        <f>IF(Q$5=0,0,Q$5/AGR_fec!Q$5)</f>
        <v>2.5178710301212619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3.0344262788562313</v>
      </c>
      <c r="C48" s="210">
        <f>IF(C$9=0,0,C$9/AGR_fec!C$9)</f>
        <v>3.0188839107254362</v>
      </c>
      <c r="D48" s="210">
        <f>IF(D$9=0,0,D$9/AGR_fec!D$9)</f>
        <v>3.0176111686425808</v>
      </c>
      <c r="E48" s="210">
        <f>IF(E$9=0,0,E$9/AGR_fec!E$9)</f>
        <v>3.0014984626586871</v>
      </c>
      <c r="F48" s="210">
        <f>IF(F$9=0,0,F$9/AGR_fec!F$9)</f>
        <v>2.9895107000033496</v>
      </c>
      <c r="G48" s="210">
        <f>IF(G$9=0,0,G$9/AGR_fec!G$9)</f>
        <v>2.9797712249441881</v>
      </c>
      <c r="H48" s="210">
        <f>IF(H$9=0,0,H$9/AGR_fec!H$9)</f>
        <v>2.9741193908665955</v>
      </c>
      <c r="I48" s="210">
        <f>IF(I$9=0,0,I$9/AGR_fec!I$9)</f>
        <v>2.925441904040492</v>
      </c>
      <c r="J48" s="210">
        <f>IF(J$9=0,0,J$9/AGR_fec!J$9)</f>
        <v>2.8463793930779011</v>
      </c>
      <c r="K48" s="210">
        <f>IF(K$9=0,0,K$9/AGR_fec!K$9)</f>
        <v>2.9035384543577156</v>
      </c>
      <c r="L48" s="210">
        <f>IF(L$9=0,0,L$9/AGR_fec!L$9)</f>
        <v>2.3259229460842024</v>
      </c>
      <c r="M48" s="210">
        <f>IF(M$9=0,0,M$9/AGR_fec!M$9)</f>
        <v>2.3131655872809471</v>
      </c>
      <c r="N48" s="210">
        <f>IF(N$9=0,0,N$9/AGR_fec!N$9)</f>
        <v>2.2762890403060863</v>
      </c>
      <c r="O48" s="210">
        <f>IF(O$9=0,0,O$9/AGR_fec!O$9)</f>
        <v>2.2096225690592601</v>
      </c>
      <c r="P48" s="210">
        <f>IF(P$9=0,0,P$9/AGR_fec!P$9)</f>
        <v>2.3233198401037742</v>
      </c>
      <c r="Q48" s="210">
        <f>IF(Q$9=0,0,Q$9/AGR_fec!Q$9)</f>
        <v>2.7658566698913472</v>
      </c>
    </row>
    <row r="49" spans="1:17" x14ac:dyDescent="0.25">
      <c r="A49" s="179" t="s">
        <v>158</v>
      </c>
      <c r="B49" s="209">
        <f>IF(B$16=0,0,B$16/AGR_fec!B$16)</f>
        <v>3.1024188000000001</v>
      </c>
      <c r="C49" s="209">
        <f>IF(C$16=0,0,C$16/AGR_fec!C$16)</f>
        <v>3.1024187999999997</v>
      </c>
      <c r="D49" s="209">
        <f>IF(D$16=0,0,D$16/AGR_fec!D$16)</f>
        <v>3.1024188000000001</v>
      </c>
      <c r="E49" s="209">
        <f>IF(E$16=0,0,E$16/AGR_fec!E$16)</f>
        <v>3.1024187999999993</v>
      </c>
      <c r="F49" s="209">
        <f>IF(F$16=0,0,F$16/AGR_fec!F$16)</f>
        <v>3.1024188000000006</v>
      </c>
      <c r="G49" s="209">
        <f>IF(G$16=0,0,G$16/AGR_fec!G$16)</f>
        <v>3.1024187999999997</v>
      </c>
      <c r="H49" s="209">
        <f>IF(H$16=0,0,H$16/AGR_fec!H$16)</f>
        <v>3.1024188000000001</v>
      </c>
      <c r="I49" s="209">
        <f>IF(I$16=0,0,I$16/AGR_fec!I$16)</f>
        <v>3.1024188000000001</v>
      </c>
      <c r="J49" s="209">
        <f>IF(J$16=0,0,J$16/AGR_fec!J$16)</f>
        <v>3.1024188000000006</v>
      </c>
      <c r="K49" s="209">
        <f>IF(K$16=0,0,K$16/AGR_fec!K$16)</f>
        <v>3.1024188000000006</v>
      </c>
      <c r="L49" s="209">
        <f>IF(L$16=0,0,L$16/AGR_fec!L$16)</f>
        <v>3.1024188000000006</v>
      </c>
      <c r="M49" s="209">
        <f>IF(M$16=0,0,M$16/AGR_fec!M$16)</f>
        <v>3.1024187999999988</v>
      </c>
      <c r="N49" s="209">
        <f>IF(N$16=0,0,N$16/AGR_fec!N$16)</f>
        <v>3.1024188000000006</v>
      </c>
      <c r="O49" s="209">
        <f>IF(O$16=0,0,O$16/AGR_fec!O$16)</f>
        <v>2.948488629623037</v>
      </c>
      <c r="P49" s="209">
        <f>IF(P$16=0,0,P$16/AGR_fec!P$16)</f>
        <v>3.1024188000000006</v>
      </c>
      <c r="Q49" s="209">
        <f>IF(Q$16=0,0,Q$16/AGR_fec!Q$16)</f>
        <v>3.1024188000000015</v>
      </c>
    </row>
    <row r="50" spans="1:17" x14ac:dyDescent="0.25">
      <c r="A50" s="179" t="s">
        <v>157</v>
      </c>
      <c r="B50" s="209">
        <f>IF(B$17=0,0,B$17/AGR_fec!B$17)</f>
        <v>2.6233818676962271</v>
      </c>
      <c r="C50" s="209">
        <f>IF(C$17=0,0,C$17/AGR_fec!C$17)</f>
        <v>2.9780409296128916</v>
      </c>
      <c r="D50" s="209">
        <f>IF(D$17=0,0,D$17/AGR_fec!D$17)</f>
        <v>2.9574784508323941</v>
      </c>
      <c r="E50" s="209">
        <f>IF(E$17=0,0,E$17/AGR_fec!E$17)</f>
        <v>2.9092309301582984</v>
      </c>
      <c r="F50" s="209">
        <f>IF(F$17=0,0,F$17/AGR_fec!F$17)</f>
        <v>2.9132360339031376</v>
      </c>
      <c r="G50" s="209">
        <f>IF(G$17=0,0,G$17/AGR_fec!G$17)</f>
        <v>2.8674502190942985</v>
      </c>
      <c r="H50" s="209">
        <f>IF(H$17=0,0,H$17/AGR_fec!H$17)</f>
        <v>2.8916171509533259</v>
      </c>
      <c r="I50" s="209">
        <f>IF(I$17=0,0,I$17/AGR_fec!I$17)</f>
        <v>2.9101157219244684</v>
      </c>
      <c r="J50" s="209">
        <f>IF(J$17=0,0,J$17/AGR_fec!J$17)</f>
        <v>2.8053767104569989</v>
      </c>
      <c r="K50" s="209">
        <f>IF(K$17=0,0,K$17/AGR_fec!K$17)</f>
        <v>2.7437544994367213</v>
      </c>
      <c r="L50" s="209">
        <f>IF(L$17=0,0,L$17/AGR_fec!L$17)</f>
        <v>2.7385192847530875</v>
      </c>
      <c r="M50" s="209">
        <f>IF(M$17=0,0,M$17/AGR_fec!M$17)</f>
        <v>2.7441688719668855</v>
      </c>
      <c r="N50" s="209">
        <f>IF(N$17=0,0,N$17/AGR_fec!N$17)</f>
        <v>2.7443904912194452</v>
      </c>
      <c r="O50" s="209">
        <f>IF(O$17=0,0,O$17/AGR_fec!O$17)</f>
        <v>2.6503395646137853</v>
      </c>
      <c r="P50" s="209">
        <f>IF(P$17=0,0,P$17/AGR_fec!P$17)</f>
        <v>2.6261990712505794</v>
      </c>
      <c r="Q50" s="209">
        <f>IF(Q$17=0,0,Q$17/AGR_fec!Q$17)</f>
        <v>2.4890995246332426</v>
      </c>
    </row>
    <row r="51" spans="1:17" x14ac:dyDescent="0.25">
      <c r="A51" s="179" t="s">
        <v>156</v>
      </c>
      <c r="B51" s="209">
        <f>IF(B$25=0,0,B$25/AGR_fec!B$25)</f>
        <v>3.102418800000001</v>
      </c>
      <c r="C51" s="209">
        <f>IF(C$25=0,0,C$25/AGR_fec!C$25)</f>
        <v>3.1024187999999997</v>
      </c>
      <c r="D51" s="209">
        <f>IF(D$25=0,0,D$25/AGR_fec!D$25)</f>
        <v>3.1024188000000001</v>
      </c>
      <c r="E51" s="209">
        <f>IF(E$25=0,0,E$25/AGR_fec!E$25)</f>
        <v>3.1024188000000001</v>
      </c>
      <c r="F51" s="209">
        <f>IF(F$25=0,0,F$25/AGR_fec!F$25)</f>
        <v>3.1024188000000001</v>
      </c>
      <c r="G51" s="209">
        <f>IF(G$25=0,0,G$25/AGR_fec!G$25)</f>
        <v>3.1024188000000001</v>
      </c>
      <c r="H51" s="209">
        <f>IF(H$25=0,0,H$25/AGR_fec!H$25)</f>
        <v>3.102418800000001</v>
      </c>
      <c r="I51" s="209">
        <f>IF(I$25=0,0,I$25/AGR_fec!I$25)</f>
        <v>3.1024187999999997</v>
      </c>
      <c r="J51" s="209">
        <f>IF(J$25=0,0,J$25/AGR_fec!J$25)</f>
        <v>3.1024187999999997</v>
      </c>
      <c r="K51" s="209">
        <f>IF(K$25=0,0,K$25/AGR_fec!K$25)</f>
        <v>3.1024188000000006</v>
      </c>
      <c r="L51" s="209">
        <f>IF(L$25=0,0,L$25/AGR_fec!L$25)</f>
        <v>3.1024188000000001</v>
      </c>
      <c r="M51" s="209">
        <f>IF(M$25=0,0,M$25/AGR_fec!M$25)</f>
        <v>3.1024188000000001</v>
      </c>
      <c r="N51" s="209">
        <f>IF(N$25=0,0,N$25/AGR_fec!N$25)</f>
        <v>3.1024187999999997</v>
      </c>
      <c r="O51" s="209">
        <f>IF(O$25=0,0,O$25/AGR_fec!O$25)</f>
        <v>2.9484886296230357</v>
      </c>
      <c r="P51" s="209">
        <f>IF(P$25=0,0,P$25/AGR_fec!P$25)</f>
        <v>3.1024188000000001</v>
      </c>
      <c r="Q51" s="209">
        <f>IF(Q$25=0,0,Q$25/AGR_fec!Q$25)</f>
        <v>3.1024188000000001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101382.65515398752</v>
      </c>
      <c r="C3" s="98">
        <f t="shared" si="0"/>
        <v>104983.32394209481</v>
      </c>
      <c r="D3" s="98">
        <f t="shared" si="0"/>
        <v>109636.18835454469</v>
      </c>
      <c r="E3" s="98">
        <f t="shared" si="0"/>
        <v>114926.81661832327</v>
      </c>
      <c r="F3" s="98">
        <f t="shared" si="0"/>
        <v>120448.7691012049</v>
      </c>
      <c r="G3" s="98">
        <f t="shared" si="0"/>
        <v>125790.91430751038</v>
      </c>
      <c r="H3" s="98">
        <f t="shared" si="0"/>
        <v>131370.28224133284</v>
      </c>
      <c r="I3" s="98">
        <f t="shared" si="0"/>
        <v>137652.01577052497</v>
      </c>
      <c r="J3" s="98">
        <f t="shared" si="0"/>
        <v>142436.17529780854</v>
      </c>
      <c r="K3" s="98">
        <f t="shared" si="0"/>
        <v>144059.95850354433</v>
      </c>
      <c r="L3" s="98">
        <f t="shared" si="0"/>
        <v>146351.70162386421</v>
      </c>
      <c r="M3" s="98">
        <f t="shared" si="0"/>
        <v>150586.46802394089</v>
      </c>
      <c r="N3" s="98">
        <f t="shared" si="0"/>
        <v>152736.91136541031</v>
      </c>
      <c r="O3" s="98">
        <f t="shared" si="0"/>
        <v>155087.52683926601</v>
      </c>
      <c r="P3" s="98">
        <f t="shared" si="0"/>
        <v>157780.44899511946</v>
      </c>
      <c r="Q3" s="98">
        <f t="shared" si="0"/>
        <v>161191.05588335716</v>
      </c>
    </row>
    <row r="4" spans="1:17" ht="12.95" customHeight="1" x14ac:dyDescent="0.25">
      <c r="A4" s="90" t="s">
        <v>44</v>
      </c>
      <c r="B4" s="89">
        <f t="shared" ref="B4" si="1">SUM(B5:B14)</f>
        <v>101382.65515398752</v>
      </c>
      <c r="C4" s="89">
        <f t="shared" ref="C4:Q4" si="2">SUM(C5:C14)</f>
        <v>104983.32394209481</v>
      </c>
      <c r="D4" s="89">
        <f t="shared" si="2"/>
        <v>109636.18835454469</v>
      </c>
      <c r="E4" s="89">
        <f t="shared" si="2"/>
        <v>114926.81661832327</v>
      </c>
      <c r="F4" s="89">
        <f t="shared" si="2"/>
        <v>120448.7691012049</v>
      </c>
      <c r="G4" s="89">
        <f t="shared" si="2"/>
        <v>125790.91430751038</v>
      </c>
      <c r="H4" s="89">
        <f t="shared" si="2"/>
        <v>131370.28224133284</v>
      </c>
      <c r="I4" s="89">
        <f t="shared" si="2"/>
        <v>137652.01577052497</v>
      </c>
      <c r="J4" s="89">
        <f t="shared" si="2"/>
        <v>142436.17529780854</v>
      </c>
      <c r="K4" s="89">
        <f t="shared" si="2"/>
        <v>144059.95850354433</v>
      </c>
      <c r="L4" s="89">
        <f t="shared" si="2"/>
        <v>146351.70162386421</v>
      </c>
      <c r="M4" s="89">
        <f t="shared" si="2"/>
        <v>150586.46802394089</v>
      </c>
      <c r="N4" s="89">
        <f t="shared" si="2"/>
        <v>152736.91136541031</v>
      </c>
      <c r="O4" s="89">
        <f t="shared" si="2"/>
        <v>155087.52683926601</v>
      </c>
      <c r="P4" s="89">
        <f t="shared" si="2"/>
        <v>157780.44899511946</v>
      </c>
      <c r="Q4" s="89">
        <f t="shared" si="2"/>
        <v>161191.05588335716</v>
      </c>
    </row>
    <row r="5" spans="1:17" ht="12" customHeight="1" x14ac:dyDescent="0.25">
      <c r="A5" s="88" t="s">
        <v>38</v>
      </c>
      <c r="B5" s="87">
        <v>142.69783602464392</v>
      </c>
      <c r="C5" s="87">
        <v>240.42257088416471</v>
      </c>
      <c r="D5" s="87">
        <v>738.33205365742322</v>
      </c>
      <c r="E5" s="87">
        <v>1961.1558608055261</v>
      </c>
      <c r="F5" s="87">
        <v>1852.4317027317263</v>
      </c>
      <c r="G5" s="87">
        <v>1814.4439713679319</v>
      </c>
      <c r="H5" s="87">
        <v>1530.9836719767525</v>
      </c>
      <c r="I5" s="87">
        <v>1352.1165647293817</v>
      </c>
      <c r="J5" s="87">
        <v>1320.4089980075573</v>
      </c>
      <c r="K5" s="87">
        <v>1284.939144391484</v>
      </c>
      <c r="L5" s="87">
        <v>1253.059653621897</v>
      </c>
      <c r="M5" s="87">
        <v>1198.9901025135684</v>
      </c>
      <c r="N5" s="87">
        <v>1114.353490771392</v>
      </c>
      <c r="O5" s="87">
        <v>1265.4102158359904</v>
      </c>
      <c r="P5" s="87">
        <v>1297.4035150993279</v>
      </c>
      <c r="Q5" s="87">
        <v>1911.0310687793676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29970.3757713454</v>
      </c>
      <c r="C7" s="87">
        <v>42638.555385217187</v>
      </c>
      <c r="D7" s="87">
        <v>29203.918633584748</v>
      </c>
      <c r="E7" s="87">
        <v>16107.470236965244</v>
      </c>
      <c r="F7" s="87">
        <v>11399.989390855706</v>
      </c>
      <c r="G7" s="87">
        <v>8956.5452053279532</v>
      </c>
      <c r="H7" s="87">
        <v>15330.988501668808</v>
      </c>
      <c r="I7" s="87">
        <v>15536.544755306473</v>
      </c>
      <c r="J7" s="87">
        <v>18800.544149313322</v>
      </c>
      <c r="K7" s="87">
        <v>22105.907133596447</v>
      </c>
      <c r="L7" s="87">
        <v>11286.512421060594</v>
      </c>
      <c r="M7" s="87">
        <v>6890.5625067858437</v>
      </c>
      <c r="N7" s="87">
        <v>6363.4744775515892</v>
      </c>
      <c r="O7" s="87">
        <v>4650.7917733087534</v>
      </c>
      <c r="P7" s="87">
        <v>3886.6123930170315</v>
      </c>
      <c r="Q7" s="87">
        <v>11767.598490062854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2818.5573450853913</v>
      </c>
      <c r="C9" s="87">
        <v>3276.3188248281876</v>
      </c>
      <c r="D9" s="87">
        <v>4034.523679672674</v>
      </c>
      <c r="E9" s="87">
        <v>5886.4079465639788</v>
      </c>
      <c r="F9" s="87">
        <v>8146.132985561293</v>
      </c>
      <c r="G9" s="87">
        <v>9728.8573417786156</v>
      </c>
      <c r="H9" s="87">
        <v>11396.684229624534</v>
      </c>
      <c r="I9" s="87">
        <v>16000.882140788617</v>
      </c>
      <c r="J9" s="87">
        <v>16671.618545760717</v>
      </c>
      <c r="K9" s="87">
        <v>19199.705969710467</v>
      </c>
      <c r="L9" s="87">
        <v>19627.998500931706</v>
      </c>
      <c r="M9" s="87">
        <v>24687.913376685581</v>
      </c>
      <c r="N9" s="87">
        <v>27721.53709335337</v>
      </c>
      <c r="O9" s="87">
        <v>28903.832064774779</v>
      </c>
      <c r="P9" s="87">
        <v>31344.79876700501</v>
      </c>
      <c r="Q9" s="87">
        <v>25688.44260686561</v>
      </c>
    </row>
    <row r="10" spans="1:17" ht="12" customHeight="1" x14ac:dyDescent="0.25">
      <c r="A10" s="88" t="s">
        <v>34</v>
      </c>
      <c r="B10" s="87">
        <v>3023.9630292674092</v>
      </c>
      <c r="C10" s="87">
        <v>2008.4066976106651</v>
      </c>
      <c r="D10" s="87">
        <v>2062.5142178102847</v>
      </c>
      <c r="E10" s="87">
        <v>3421.7616611658209</v>
      </c>
      <c r="F10" s="87">
        <v>3407.7596534081222</v>
      </c>
      <c r="G10" s="87">
        <v>3745.894936884968</v>
      </c>
      <c r="H10" s="87">
        <v>4218.9529247192058</v>
      </c>
      <c r="I10" s="87">
        <v>4514.9986662473912</v>
      </c>
      <c r="J10" s="87">
        <v>4665.1281817346908</v>
      </c>
      <c r="K10" s="87">
        <v>3331.957553809671</v>
      </c>
      <c r="L10" s="87">
        <v>2275.5636907347957</v>
      </c>
      <c r="M10" s="87">
        <v>2275.8195301381261</v>
      </c>
      <c r="N10" s="87">
        <v>3704.4354364984183</v>
      </c>
      <c r="O10" s="87">
        <v>3806.2743415814839</v>
      </c>
      <c r="P10" s="87">
        <v>4037.2017286228233</v>
      </c>
      <c r="Q10" s="87">
        <v>4154.5201377614485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12821.129989585916</v>
      </c>
      <c r="H11" s="87">
        <v>13004.667230045094</v>
      </c>
      <c r="I11" s="87">
        <v>13583.833336070069</v>
      </c>
      <c r="J11" s="87">
        <v>13669.885462129505</v>
      </c>
      <c r="K11" s="87">
        <v>13786.73390128241</v>
      </c>
      <c r="L11" s="87">
        <v>13937.932376449731</v>
      </c>
      <c r="M11" s="87">
        <v>14145.060670961524</v>
      </c>
      <c r="N11" s="87">
        <v>14212.100535548994</v>
      </c>
      <c r="O11" s="87">
        <v>15093.467622327364</v>
      </c>
      <c r="P11" s="87">
        <v>15819.909342647861</v>
      </c>
      <c r="Q11" s="87">
        <v>16098.826738126891</v>
      </c>
    </row>
    <row r="12" spans="1:17" ht="12" customHeight="1" x14ac:dyDescent="0.25">
      <c r="A12" s="88" t="s">
        <v>42</v>
      </c>
      <c r="B12" s="87">
        <v>35997.515720543845</v>
      </c>
      <c r="C12" s="87">
        <v>36346.809637469465</v>
      </c>
      <c r="D12" s="87">
        <v>38519.936208767918</v>
      </c>
      <c r="E12" s="87">
        <v>44390.85119389405</v>
      </c>
      <c r="F12" s="87">
        <v>54989.893429959353</v>
      </c>
      <c r="G12" s="87">
        <v>57690.275846009892</v>
      </c>
      <c r="H12" s="87">
        <v>46578.587407316278</v>
      </c>
      <c r="I12" s="87">
        <v>43977.797966650738</v>
      </c>
      <c r="J12" s="87">
        <v>39452.188069556774</v>
      </c>
      <c r="K12" s="87">
        <v>39024.526272023133</v>
      </c>
      <c r="L12" s="87">
        <v>37920.906101861117</v>
      </c>
      <c r="M12" s="87">
        <v>38729.522875698458</v>
      </c>
      <c r="N12" s="87">
        <v>39096.64805986757</v>
      </c>
      <c r="O12" s="87">
        <v>40216.381582578942</v>
      </c>
      <c r="P12" s="87">
        <v>42546.379542483846</v>
      </c>
      <c r="Q12" s="87">
        <v>41768.193961725898</v>
      </c>
    </row>
    <row r="13" spans="1:17" ht="12" customHeight="1" x14ac:dyDescent="0.25">
      <c r="A13" s="88" t="s">
        <v>105</v>
      </c>
      <c r="B13" s="87">
        <v>306.9775960826924</v>
      </c>
      <c r="C13" s="87">
        <v>328.61338351024472</v>
      </c>
      <c r="D13" s="87">
        <v>755.90440782336032</v>
      </c>
      <c r="E13" s="87">
        <v>1214.2886727996158</v>
      </c>
      <c r="F13" s="87">
        <v>1444.7390314204458</v>
      </c>
      <c r="G13" s="87">
        <v>1515.3885603283763</v>
      </c>
      <c r="H13" s="87">
        <v>2248.6925903751339</v>
      </c>
      <c r="I13" s="87">
        <v>2765.507019443794</v>
      </c>
      <c r="J13" s="87">
        <v>3398.482266125558</v>
      </c>
      <c r="K13" s="87">
        <v>3554.5660609489869</v>
      </c>
      <c r="L13" s="87">
        <v>4979.7871584584409</v>
      </c>
      <c r="M13" s="87">
        <v>5469.284790854349</v>
      </c>
      <c r="N13" s="87">
        <v>6181.0268159344769</v>
      </c>
      <c r="O13" s="87">
        <v>7766.5617074333541</v>
      </c>
      <c r="P13" s="87">
        <v>9821.8106529365923</v>
      </c>
      <c r="Q13" s="87">
        <v>13684.438446535871</v>
      </c>
    </row>
    <row r="14" spans="1:17" ht="12" customHeight="1" x14ac:dyDescent="0.25">
      <c r="A14" s="51" t="s">
        <v>104</v>
      </c>
      <c r="B14" s="94">
        <v>29122.567855638128</v>
      </c>
      <c r="C14" s="94">
        <v>20144.197442574899</v>
      </c>
      <c r="D14" s="94">
        <v>34321.059153228278</v>
      </c>
      <c r="E14" s="94">
        <v>41944.881046129027</v>
      </c>
      <c r="F14" s="94">
        <v>39207.822907268273</v>
      </c>
      <c r="G14" s="94">
        <v>29518.378456226739</v>
      </c>
      <c r="H14" s="94">
        <v>37060.725685607038</v>
      </c>
      <c r="I14" s="94">
        <v>39920.335321288541</v>
      </c>
      <c r="J14" s="94">
        <v>44457.919625180431</v>
      </c>
      <c r="K14" s="94">
        <v>41771.622467781723</v>
      </c>
      <c r="L14" s="94">
        <v>55069.941720745926</v>
      </c>
      <c r="M14" s="94">
        <v>57189.314170303442</v>
      </c>
      <c r="N14" s="94">
        <v>54343.335455884517</v>
      </c>
      <c r="O14" s="94">
        <v>53384.807531425329</v>
      </c>
      <c r="P14" s="94">
        <v>49026.33305330696</v>
      </c>
      <c r="Q14" s="94">
        <v>46118.004433499213</v>
      </c>
    </row>
    <row r="15" spans="1:17" ht="12" hidden="1" customHeight="1" x14ac:dyDescent="0.25">
      <c r="A15" s="97" t="s">
        <v>103</v>
      </c>
      <c r="B15" s="96">
        <f t="shared" ref="B15" si="3">SUM(B5:B12)</f>
        <v>71953.109702266695</v>
      </c>
      <c r="C15" s="96">
        <f t="shared" ref="C15:Q15" si="4">SUM(C5:C12)</f>
        <v>84510.513116009664</v>
      </c>
      <c r="D15" s="96">
        <f t="shared" si="4"/>
        <v>74559.224793493049</v>
      </c>
      <c r="E15" s="96">
        <f t="shared" si="4"/>
        <v>71767.646899394618</v>
      </c>
      <c r="F15" s="96">
        <f t="shared" si="4"/>
        <v>79796.207162516192</v>
      </c>
      <c r="G15" s="96">
        <f t="shared" si="4"/>
        <v>94757.147290955269</v>
      </c>
      <c r="H15" s="96">
        <f t="shared" si="4"/>
        <v>92060.863965350669</v>
      </c>
      <c r="I15" s="96">
        <f t="shared" si="4"/>
        <v>94966.17342979266</v>
      </c>
      <c r="J15" s="96">
        <f t="shared" si="4"/>
        <v>94579.773406502558</v>
      </c>
      <c r="K15" s="96">
        <f t="shared" si="4"/>
        <v>98733.769974813607</v>
      </c>
      <c r="L15" s="96">
        <f t="shared" si="4"/>
        <v>86301.972744659841</v>
      </c>
      <c r="M15" s="96">
        <f t="shared" si="4"/>
        <v>87927.869062783109</v>
      </c>
      <c r="N15" s="96">
        <f t="shared" si="4"/>
        <v>92212.549093591326</v>
      </c>
      <c r="O15" s="96">
        <f t="shared" si="4"/>
        <v>93936.157600407314</v>
      </c>
      <c r="P15" s="96">
        <f t="shared" si="4"/>
        <v>98932.305288875898</v>
      </c>
      <c r="Q15" s="96">
        <f t="shared" si="4"/>
        <v>101388.61300332207</v>
      </c>
    </row>
    <row r="16" spans="1:17" ht="12.95" customHeight="1" x14ac:dyDescent="0.25">
      <c r="A16" s="90" t="s">
        <v>102</v>
      </c>
      <c r="B16" s="89">
        <f t="shared" ref="B16" si="5">SUM(B17:B18)</f>
        <v>15264.999999999998</v>
      </c>
      <c r="C16" s="89">
        <f t="shared" ref="C16:Q16" si="6">SUM(C17:C18)</f>
        <v>17717</v>
      </c>
      <c r="D16" s="89">
        <f t="shared" si="6"/>
        <v>20019</v>
      </c>
      <c r="E16" s="89">
        <f t="shared" si="6"/>
        <v>23530</v>
      </c>
      <c r="F16" s="89">
        <f t="shared" si="6"/>
        <v>28427</v>
      </c>
      <c r="G16" s="89">
        <f t="shared" si="6"/>
        <v>32137.999999999993</v>
      </c>
      <c r="H16" s="89">
        <f t="shared" si="6"/>
        <v>36420.999999999993</v>
      </c>
      <c r="I16" s="89">
        <f t="shared" si="6"/>
        <v>42784.000000000015</v>
      </c>
      <c r="J16" s="89">
        <f t="shared" si="6"/>
        <v>46932.000000000007</v>
      </c>
      <c r="K16" s="89">
        <f t="shared" si="6"/>
        <v>50056.000000000015</v>
      </c>
      <c r="L16" s="89">
        <f t="shared" si="6"/>
        <v>52356</v>
      </c>
      <c r="M16" s="89">
        <f t="shared" si="6"/>
        <v>53342.000000000007</v>
      </c>
      <c r="N16" s="89">
        <f t="shared" si="6"/>
        <v>54280.999999999985</v>
      </c>
      <c r="O16" s="89">
        <f t="shared" si="6"/>
        <v>56259.999999999993</v>
      </c>
      <c r="P16" s="89">
        <f t="shared" si="6"/>
        <v>58478</v>
      </c>
      <c r="Q16" s="89">
        <f t="shared" si="6"/>
        <v>61515.999999999985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15264.999999999998</v>
      </c>
      <c r="C18" s="95">
        <v>17717</v>
      </c>
      <c r="D18" s="95">
        <v>20019</v>
      </c>
      <c r="E18" s="95">
        <v>23530</v>
      </c>
      <c r="F18" s="95">
        <v>28427</v>
      </c>
      <c r="G18" s="95">
        <v>32137.999999999993</v>
      </c>
      <c r="H18" s="95">
        <v>36420.999999999993</v>
      </c>
      <c r="I18" s="95">
        <v>42784.000000000015</v>
      </c>
      <c r="J18" s="95">
        <v>46932.000000000007</v>
      </c>
      <c r="K18" s="95">
        <v>50056.000000000015</v>
      </c>
      <c r="L18" s="95">
        <v>52356</v>
      </c>
      <c r="M18" s="95">
        <v>53342.000000000007</v>
      </c>
      <c r="N18" s="95">
        <v>54280.999999999985</v>
      </c>
      <c r="O18" s="95">
        <v>56259.999999999993</v>
      </c>
      <c r="P18" s="95">
        <v>58478</v>
      </c>
      <c r="Q18" s="95">
        <v>61515.999999999985</v>
      </c>
    </row>
    <row r="19" spans="1:17" ht="12.95" customHeight="1" x14ac:dyDescent="0.25">
      <c r="A19" s="90" t="s">
        <v>47</v>
      </c>
      <c r="B19" s="89">
        <f t="shared" ref="B19" si="7">SUM(B20:B26)</f>
        <v>101382.65515398751</v>
      </c>
      <c r="C19" s="89">
        <f t="shared" ref="C19:Q19" si="8">SUM(C20:C26)</f>
        <v>104983.32394209481</v>
      </c>
      <c r="D19" s="89">
        <f t="shared" si="8"/>
        <v>109636.18835454472</v>
      </c>
      <c r="E19" s="89">
        <f t="shared" si="8"/>
        <v>114926.81661832321</v>
      </c>
      <c r="F19" s="89">
        <f t="shared" si="8"/>
        <v>120448.7691012049</v>
      </c>
      <c r="G19" s="89">
        <f t="shared" si="8"/>
        <v>125790.91430751038</v>
      </c>
      <c r="H19" s="89">
        <f t="shared" si="8"/>
        <v>131370.28224133287</v>
      </c>
      <c r="I19" s="89">
        <f t="shared" si="8"/>
        <v>137652.015770525</v>
      </c>
      <c r="J19" s="89">
        <f t="shared" si="8"/>
        <v>142436.17529780854</v>
      </c>
      <c r="K19" s="89">
        <f t="shared" si="8"/>
        <v>144059.9585035443</v>
      </c>
      <c r="L19" s="89">
        <f t="shared" si="8"/>
        <v>146351.70162386421</v>
      </c>
      <c r="M19" s="89">
        <f t="shared" si="8"/>
        <v>150586.46802394083</v>
      </c>
      <c r="N19" s="89">
        <f t="shared" si="8"/>
        <v>152736.91136541031</v>
      </c>
      <c r="O19" s="89">
        <f t="shared" si="8"/>
        <v>155087.52683926595</v>
      </c>
      <c r="P19" s="89">
        <f t="shared" si="8"/>
        <v>157780.4489951194</v>
      </c>
      <c r="Q19" s="89">
        <f t="shared" si="8"/>
        <v>161191.05588335707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13215.006810352734</v>
      </c>
      <c r="C22" s="87">
        <v>14137.914588816813</v>
      </c>
      <c r="D22" s="87">
        <v>14375.964338521475</v>
      </c>
      <c r="E22" s="87">
        <v>13308.208910381343</v>
      </c>
      <c r="F22" s="87">
        <v>10422.652592606211</v>
      </c>
      <c r="G22" s="87">
        <v>7312.406377760205</v>
      </c>
      <c r="H22" s="87">
        <v>7025.5366542581241</v>
      </c>
      <c r="I22" s="87">
        <v>6908.6824879936976</v>
      </c>
      <c r="J22" s="87">
        <v>6814.53211458029</v>
      </c>
      <c r="K22" s="87">
        <v>6739.8826098526361</v>
      </c>
      <c r="L22" s="87">
        <v>6622.8438256154532</v>
      </c>
      <c r="M22" s="87">
        <v>6620.4390085077102</v>
      </c>
      <c r="N22" s="87">
        <v>5909.5139516831387</v>
      </c>
      <c r="O22" s="87">
        <v>4343.891000214162</v>
      </c>
      <c r="P22" s="87">
        <v>3399.6363227909205</v>
      </c>
      <c r="Q22" s="87">
        <v>3495.7269226461694</v>
      </c>
    </row>
    <row r="23" spans="1:17" ht="12" customHeight="1" x14ac:dyDescent="0.25">
      <c r="A23" s="88" t="s">
        <v>98</v>
      </c>
      <c r="B23" s="87">
        <v>2414.5664611553566</v>
      </c>
      <c r="C23" s="87">
        <v>3128.9714927064006</v>
      </c>
      <c r="D23" s="87">
        <v>4042.7647394146338</v>
      </c>
      <c r="E23" s="87">
        <v>5812.5103865144492</v>
      </c>
      <c r="F23" s="87">
        <v>7591.3879042874132</v>
      </c>
      <c r="G23" s="87">
        <v>8997.0606489764141</v>
      </c>
      <c r="H23" s="87">
        <v>11243.328749130169</v>
      </c>
      <c r="I23" s="87">
        <v>13855.084845371588</v>
      </c>
      <c r="J23" s="87">
        <v>13860.696291478163</v>
      </c>
      <c r="K23" s="87">
        <v>13878.364183213918</v>
      </c>
      <c r="L23" s="87">
        <v>14688.736811566228</v>
      </c>
      <c r="M23" s="87">
        <v>15123.437222163451</v>
      </c>
      <c r="N23" s="87">
        <v>15316.434256577406</v>
      </c>
      <c r="O23" s="87">
        <v>15514.367342430804</v>
      </c>
      <c r="P23" s="87">
        <v>15796.592363326808</v>
      </c>
      <c r="Q23" s="87">
        <v>16167.106250541601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30038.16735079225</v>
      </c>
      <c r="C25" s="87">
        <v>30202.6735350706</v>
      </c>
      <c r="D25" s="87">
        <v>32742.702795486177</v>
      </c>
      <c r="E25" s="87">
        <v>38234.445712042238</v>
      </c>
      <c r="F25" s="87">
        <v>39209.841752792076</v>
      </c>
      <c r="G25" s="87">
        <v>39561.601401059714</v>
      </c>
      <c r="H25" s="87">
        <v>39820.930299640022</v>
      </c>
      <c r="I25" s="87">
        <v>37444.501725339447</v>
      </c>
      <c r="J25" s="87">
        <v>35700.814673085057</v>
      </c>
      <c r="K25" s="87">
        <v>35591.563800154407</v>
      </c>
      <c r="L25" s="87">
        <v>33918.747450415191</v>
      </c>
      <c r="M25" s="87">
        <v>33614.904965656111</v>
      </c>
      <c r="N25" s="87">
        <v>33497.559219416347</v>
      </c>
      <c r="O25" s="87">
        <v>36843.383261491967</v>
      </c>
      <c r="P25" s="87">
        <v>36885.14353476993</v>
      </c>
      <c r="Q25" s="87">
        <v>37413.380377717229</v>
      </c>
    </row>
    <row r="26" spans="1:17" ht="12" customHeight="1" x14ac:dyDescent="0.25">
      <c r="A26" s="88" t="s">
        <v>30</v>
      </c>
      <c r="B26" s="94">
        <v>55714.914531687165</v>
      </c>
      <c r="C26" s="94">
        <v>57513.764325500997</v>
      </c>
      <c r="D26" s="94">
        <v>58474.756481122429</v>
      </c>
      <c r="E26" s="94">
        <v>57571.65160938519</v>
      </c>
      <c r="F26" s="94">
        <v>63224.886851519201</v>
      </c>
      <c r="G26" s="94">
        <v>69919.845879714048</v>
      </c>
      <c r="H26" s="94">
        <v>73280.48653830454</v>
      </c>
      <c r="I26" s="94">
        <v>79443.746711820277</v>
      </c>
      <c r="J26" s="94">
        <v>86060.132218665021</v>
      </c>
      <c r="K26" s="94">
        <v>87850.147910323343</v>
      </c>
      <c r="L26" s="94">
        <v>91121.373536267332</v>
      </c>
      <c r="M26" s="94">
        <v>95227.686827613565</v>
      </c>
      <c r="N26" s="94">
        <v>98013.403937733412</v>
      </c>
      <c r="O26" s="94">
        <v>98385.885235129026</v>
      </c>
      <c r="P26" s="94">
        <v>101699.07677423174</v>
      </c>
      <c r="Q26" s="94">
        <v>104114.84233245206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16926.205289275225</v>
      </c>
      <c r="M27" s="92">
        <v>25790.721128009238</v>
      </c>
      <c r="N27" s="92">
        <v>31030.99330208906</v>
      </c>
      <c r="O27" s="92">
        <v>42761.518809517569</v>
      </c>
      <c r="P27" s="92">
        <v>42820.023171291919</v>
      </c>
      <c r="Q27" s="92">
        <v>49720.258742155864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101382.65515398751</v>
      </c>
      <c r="C29" s="89">
        <f t="shared" ref="C29:Q29" si="10">SUM(C30:C33)</f>
        <v>104983.32394209481</v>
      </c>
      <c r="D29" s="89">
        <f t="shared" si="10"/>
        <v>109636.18835454469</v>
      </c>
      <c r="E29" s="89">
        <f t="shared" si="10"/>
        <v>114926.81661832327</v>
      </c>
      <c r="F29" s="89">
        <f t="shared" si="10"/>
        <v>120448.76910120495</v>
      </c>
      <c r="G29" s="89">
        <f t="shared" si="10"/>
        <v>125790.91430751041</v>
      </c>
      <c r="H29" s="89">
        <f t="shared" si="10"/>
        <v>131370.28224133284</v>
      </c>
      <c r="I29" s="89">
        <f t="shared" si="10"/>
        <v>137652.01577052503</v>
      </c>
      <c r="J29" s="89">
        <f t="shared" si="10"/>
        <v>142436.17529780857</v>
      </c>
      <c r="K29" s="89">
        <f t="shared" si="10"/>
        <v>144059.9585035443</v>
      </c>
      <c r="L29" s="89">
        <f t="shared" si="10"/>
        <v>146351.70162386421</v>
      </c>
      <c r="M29" s="89">
        <f t="shared" si="10"/>
        <v>150586.46802394086</v>
      </c>
      <c r="N29" s="89">
        <f t="shared" si="10"/>
        <v>152736.91136541034</v>
      </c>
      <c r="O29" s="89">
        <f t="shared" si="10"/>
        <v>155087.52683926598</v>
      </c>
      <c r="P29" s="89">
        <f t="shared" si="10"/>
        <v>157780.44899511943</v>
      </c>
      <c r="Q29" s="89">
        <f t="shared" si="10"/>
        <v>161191.05588335718</v>
      </c>
    </row>
    <row r="30" spans="1:17" ht="12" customHeight="1" x14ac:dyDescent="0.25">
      <c r="A30" s="88" t="s">
        <v>66</v>
      </c>
      <c r="B30" s="87">
        <v>882.13566124627255</v>
      </c>
      <c r="C30" s="87">
        <v>3584.20410670006</v>
      </c>
      <c r="D30" s="87">
        <v>946.72210757756204</v>
      </c>
      <c r="E30" s="87">
        <v>903.07576266818478</v>
      </c>
      <c r="F30" s="87">
        <v>2081.3380981429914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4484.7973382099208</v>
      </c>
      <c r="M30" s="87">
        <v>5349.8244196636824</v>
      </c>
      <c r="N30" s="87">
        <v>9718.0844668089303</v>
      </c>
      <c r="O30" s="87">
        <v>7226.526165297455</v>
      </c>
      <c r="P30" s="87">
        <v>4696.8572012264485</v>
      </c>
      <c r="Q30" s="87">
        <v>4672.8012565597255</v>
      </c>
    </row>
    <row r="31" spans="1:17" ht="12" customHeight="1" x14ac:dyDescent="0.25">
      <c r="A31" s="88" t="s">
        <v>98</v>
      </c>
      <c r="B31" s="87">
        <v>2500.0962149648576</v>
      </c>
      <c r="C31" s="87">
        <v>2934.3501203842729</v>
      </c>
      <c r="D31" s="87">
        <v>3668.5216363830573</v>
      </c>
      <c r="E31" s="87">
        <v>5110.2380860320864</v>
      </c>
      <c r="F31" s="87">
        <v>6905.619986145176</v>
      </c>
      <c r="G31" s="87">
        <v>7901.0371545038952</v>
      </c>
      <c r="H31" s="87">
        <v>11304.721661221331</v>
      </c>
      <c r="I31" s="87">
        <v>13924.901969268753</v>
      </c>
      <c r="J31" s="87">
        <v>14022.417025133276</v>
      </c>
      <c r="K31" s="87">
        <v>14035.122030526392</v>
      </c>
      <c r="L31" s="87">
        <v>14391.083132020738</v>
      </c>
      <c r="M31" s="87">
        <v>14528.747891742698</v>
      </c>
      <c r="N31" s="87">
        <v>14760.880644662344</v>
      </c>
      <c r="O31" s="87">
        <v>15470.823115569015</v>
      </c>
      <c r="P31" s="87">
        <v>16277.59994309273</v>
      </c>
      <c r="Q31" s="87">
        <v>17137.608386613207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2688.7629624935335</v>
      </c>
      <c r="K32" s="87">
        <v>2305.8138648298523</v>
      </c>
      <c r="L32" s="87">
        <v>1169.930047223577</v>
      </c>
      <c r="M32" s="87">
        <v>773.80151751965616</v>
      </c>
      <c r="N32" s="87">
        <v>1528.7706907215593</v>
      </c>
      <c r="O32" s="87">
        <v>1557.2709275925533</v>
      </c>
      <c r="P32" s="87">
        <v>1284.1501078173389</v>
      </c>
      <c r="Q32" s="87">
        <v>1198.8538963185465</v>
      </c>
    </row>
    <row r="33" spans="1:17" ht="12" customHeight="1" x14ac:dyDescent="0.25">
      <c r="A33" s="49" t="s">
        <v>30</v>
      </c>
      <c r="B33" s="86">
        <v>98000.423277776383</v>
      </c>
      <c r="C33" s="86">
        <v>98464.76971501048</v>
      </c>
      <c r="D33" s="86">
        <v>105020.94461058408</v>
      </c>
      <c r="E33" s="86">
        <v>108913.502769623</v>
      </c>
      <c r="F33" s="86">
        <v>111461.81101691678</v>
      </c>
      <c r="G33" s="86">
        <v>117889.87715300651</v>
      </c>
      <c r="H33" s="86">
        <v>120065.56058011152</v>
      </c>
      <c r="I33" s="86">
        <v>123727.11380125629</v>
      </c>
      <c r="J33" s="86">
        <v>125724.99531018175</v>
      </c>
      <c r="K33" s="86">
        <v>127719.02260818807</v>
      </c>
      <c r="L33" s="86">
        <v>126305.89110640998</v>
      </c>
      <c r="M33" s="86">
        <v>129934.09419501484</v>
      </c>
      <c r="N33" s="86">
        <v>126729.17556321752</v>
      </c>
      <c r="O33" s="86">
        <v>130832.90663080696</v>
      </c>
      <c r="P33" s="86">
        <v>135521.84174298291</v>
      </c>
      <c r="Q33" s="86">
        <v>138181.7923438657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419.6928944441795</v>
      </c>
      <c r="C3" s="106">
        <f t="shared" ref="C3:Q3" si="1">SUM(C4,C16,C19,C29)</f>
        <v>531.39080342134844</v>
      </c>
      <c r="D3" s="106">
        <f t="shared" si="1"/>
        <v>497.57846562434918</v>
      </c>
      <c r="E3" s="106">
        <f t="shared" si="1"/>
        <v>506.77876715956569</v>
      </c>
      <c r="F3" s="106">
        <f t="shared" si="1"/>
        <v>438.84983693736916</v>
      </c>
      <c r="G3" s="106">
        <f t="shared" si="1"/>
        <v>545.64411352741047</v>
      </c>
      <c r="H3" s="106">
        <f t="shared" si="1"/>
        <v>644.27222827535365</v>
      </c>
      <c r="I3" s="106">
        <f t="shared" si="1"/>
        <v>580.39608487745863</v>
      </c>
      <c r="J3" s="106">
        <f t="shared" si="1"/>
        <v>627.91551766732755</v>
      </c>
      <c r="K3" s="106">
        <f t="shared" si="1"/>
        <v>605.63743303390288</v>
      </c>
      <c r="L3" s="106">
        <f t="shared" si="1"/>
        <v>650.36539976560186</v>
      </c>
      <c r="M3" s="106">
        <f t="shared" si="1"/>
        <v>702.05349078861673</v>
      </c>
      <c r="N3" s="106">
        <f t="shared" si="1"/>
        <v>668.95660202431623</v>
      </c>
      <c r="O3" s="106">
        <f t="shared" si="1"/>
        <v>603.04597912701411</v>
      </c>
      <c r="P3" s="106">
        <f t="shared" si="1"/>
        <v>561.83255566777109</v>
      </c>
      <c r="Q3" s="106">
        <f t="shared" si="1"/>
        <v>635.38891456079443</v>
      </c>
    </row>
    <row r="4" spans="1:17" ht="12.95" customHeight="1" x14ac:dyDescent="0.25">
      <c r="A4" s="90" t="s">
        <v>44</v>
      </c>
      <c r="B4" s="101">
        <f t="shared" ref="B4" si="2">SUM(B5:B15)</f>
        <v>237.46363740358856</v>
      </c>
      <c r="C4" s="101">
        <f t="shared" ref="C4:Q4" si="3">SUM(C5:C15)</f>
        <v>341.72442214483567</v>
      </c>
      <c r="D4" s="101">
        <f t="shared" si="3"/>
        <v>305.28530862686483</v>
      </c>
      <c r="E4" s="101">
        <f t="shared" si="3"/>
        <v>306.52953833579903</v>
      </c>
      <c r="F4" s="101">
        <f t="shared" si="3"/>
        <v>225.59407109903381</v>
      </c>
      <c r="G4" s="101">
        <f t="shared" si="3"/>
        <v>319.0405174664487</v>
      </c>
      <c r="H4" s="101">
        <f t="shared" si="3"/>
        <v>403.91743865717427</v>
      </c>
      <c r="I4" s="101">
        <f t="shared" si="3"/>
        <v>323.43829763327619</v>
      </c>
      <c r="J4" s="101">
        <f t="shared" si="3"/>
        <v>355.75926593822925</v>
      </c>
      <c r="K4" s="101">
        <f t="shared" si="3"/>
        <v>330.5180021267376</v>
      </c>
      <c r="L4" s="101">
        <f t="shared" si="3"/>
        <v>370.82880544149765</v>
      </c>
      <c r="M4" s="101">
        <f t="shared" si="3"/>
        <v>412.68353653624632</v>
      </c>
      <c r="N4" s="101">
        <f t="shared" si="3"/>
        <v>375.60855580429768</v>
      </c>
      <c r="O4" s="101">
        <f t="shared" si="3"/>
        <v>310.93409345786023</v>
      </c>
      <c r="P4" s="101">
        <f t="shared" si="3"/>
        <v>265.65919302065049</v>
      </c>
      <c r="Q4" s="101">
        <f t="shared" si="3"/>
        <v>335.36141158947322</v>
      </c>
    </row>
    <row r="5" spans="1:17" ht="12" customHeight="1" x14ac:dyDescent="0.25">
      <c r="A5" s="88" t="s">
        <v>38</v>
      </c>
      <c r="B5" s="100">
        <v>0.42991646504343206</v>
      </c>
      <c r="C5" s="100">
        <v>0.99994999999999989</v>
      </c>
      <c r="D5" s="100">
        <v>2.7069300000000003</v>
      </c>
      <c r="E5" s="100">
        <v>7.0008599999999985</v>
      </c>
      <c r="F5" s="100">
        <v>4.7009500000000006</v>
      </c>
      <c r="G5" s="100">
        <v>6.2570956175029657</v>
      </c>
      <c r="H5" s="100">
        <v>6.2998699999999994</v>
      </c>
      <c r="I5" s="100">
        <v>2.9975199999999984</v>
      </c>
      <c r="J5" s="100">
        <v>5.6992999999999991</v>
      </c>
      <c r="K5" s="100">
        <v>4.7008399999999986</v>
      </c>
      <c r="L5" s="100">
        <v>4.3157316298192825</v>
      </c>
      <c r="M5" s="100">
        <v>4.8971727412115511</v>
      </c>
      <c r="N5" s="100">
        <v>3.6539291414009876</v>
      </c>
      <c r="O5" s="100">
        <v>4.8298830794767191</v>
      </c>
      <c r="P5" s="100">
        <v>2.1255626605953828</v>
      </c>
      <c r="Q5" s="100">
        <v>5.598142947978773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78.67102347571344</v>
      </c>
      <c r="C7" s="100">
        <v>152.90008833647914</v>
      </c>
      <c r="D7" s="100">
        <v>91.866467851272034</v>
      </c>
      <c r="E7" s="100">
        <v>49.329111175862792</v>
      </c>
      <c r="F7" s="100">
        <v>24.820573720797558</v>
      </c>
      <c r="G7" s="100">
        <v>26.497628476052601</v>
      </c>
      <c r="H7" s="100">
        <v>57.649847198388379</v>
      </c>
      <c r="I7" s="100">
        <v>40.342596225334269</v>
      </c>
      <c r="J7" s="100">
        <v>53.434023036009762</v>
      </c>
      <c r="K7" s="100">
        <v>58.083661761835238</v>
      </c>
      <c r="L7" s="100">
        <v>33.350158299652648</v>
      </c>
      <c r="M7" s="100">
        <v>22.243386142121466</v>
      </c>
      <c r="N7" s="100">
        <v>17.809178252004557</v>
      </c>
      <c r="O7" s="100">
        <v>10.80859158097603</v>
      </c>
      <c r="P7" s="100">
        <v>7.7772255022059582</v>
      </c>
      <c r="Q7" s="100">
        <v>28.919724509701645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6.9251985083095091</v>
      </c>
      <c r="C9" s="100">
        <v>10.996998123566359</v>
      </c>
      <c r="D9" s="100">
        <v>11.879301289273927</v>
      </c>
      <c r="E9" s="100">
        <v>16.801986876862884</v>
      </c>
      <c r="F9" s="100">
        <v>16.652229475906864</v>
      </c>
      <c r="G9" s="100">
        <v>26.110085194921453</v>
      </c>
      <c r="H9" s="100">
        <v>40.961322120770369</v>
      </c>
      <c r="I9" s="100">
        <v>40.957656677019919</v>
      </c>
      <c r="J9" s="100">
        <v>51.268237138836518</v>
      </c>
      <c r="K9" s="100">
        <v>36.767240609361153</v>
      </c>
      <c r="L9" s="100">
        <v>51.023486371674366</v>
      </c>
      <c r="M9" s="100">
        <v>53.17841039100955</v>
      </c>
      <c r="N9" s="100">
        <v>50.507948139112131</v>
      </c>
      <c r="O9" s="100">
        <v>46.785538305860669</v>
      </c>
      <c r="P9" s="100">
        <v>51.360919243629844</v>
      </c>
      <c r="Q9" s="100">
        <v>59.664642855876025</v>
      </c>
    </row>
    <row r="10" spans="1:17" ht="12" customHeight="1" x14ac:dyDescent="0.25">
      <c r="A10" s="88" t="s">
        <v>34</v>
      </c>
      <c r="B10" s="100">
        <v>9.6972247458331822</v>
      </c>
      <c r="C10" s="100">
        <v>8.7998100000000008</v>
      </c>
      <c r="D10" s="100">
        <v>7.9276400000000002</v>
      </c>
      <c r="E10" s="100">
        <v>12.899480000000001</v>
      </c>
      <c r="F10" s="100">
        <v>8.999869999999996</v>
      </c>
      <c r="G10" s="100">
        <v>13.542738388671999</v>
      </c>
      <c r="H10" s="100">
        <v>18.200669999999992</v>
      </c>
      <c r="I10" s="100">
        <v>14.902229999999998</v>
      </c>
      <c r="J10" s="100">
        <v>16.202240000000003</v>
      </c>
      <c r="K10" s="100">
        <v>10.698069999999998</v>
      </c>
      <c r="L10" s="100">
        <v>8.1444065767154221</v>
      </c>
      <c r="M10" s="100">
        <v>9.0284892651874955</v>
      </c>
      <c r="N10" s="100">
        <v>46.431087232619099</v>
      </c>
      <c r="O10" s="100">
        <v>24.6251013887453</v>
      </c>
      <c r="P10" s="100">
        <v>3.6781352565404823</v>
      </c>
      <c r="Q10" s="100">
        <v>12.157115915258641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32.67411865864139</v>
      </c>
      <c r="H11" s="100">
        <v>32.699999999999996</v>
      </c>
      <c r="I11" s="100">
        <v>32.700000000000003</v>
      </c>
      <c r="J11" s="100">
        <v>32.700000000000003</v>
      </c>
      <c r="K11" s="100">
        <v>32.70000000000001</v>
      </c>
      <c r="L11" s="100">
        <v>32.674118658641405</v>
      </c>
      <c r="M11" s="100">
        <v>32.960733734594314</v>
      </c>
      <c r="N11" s="100">
        <v>33.438425527849382</v>
      </c>
      <c r="O11" s="100">
        <v>33.438425527849397</v>
      </c>
      <c r="P11" s="100">
        <v>33.438425527849411</v>
      </c>
      <c r="Q11" s="100">
        <v>33.438425527849382</v>
      </c>
    </row>
    <row r="12" spans="1:17" ht="12" customHeight="1" x14ac:dyDescent="0.25">
      <c r="A12" s="88" t="s">
        <v>42</v>
      </c>
      <c r="B12" s="100">
        <v>75.523101101242361</v>
      </c>
      <c r="C12" s="100">
        <v>104.19784737709041</v>
      </c>
      <c r="D12" s="100">
        <v>96.874797262237095</v>
      </c>
      <c r="E12" s="100">
        <v>108.70764110268107</v>
      </c>
      <c r="F12" s="100">
        <v>95.728174290495517</v>
      </c>
      <c r="G12" s="100">
        <v>136.47681060559933</v>
      </c>
      <c r="H12" s="100">
        <v>131.48637642197482</v>
      </c>
      <c r="I12" s="100">
        <v>94.979569209001156</v>
      </c>
      <c r="J12" s="100">
        <v>82.838091476179542</v>
      </c>
      <c r="K12" s="100">
        <v>88.288050448191058</v>
      </c>
      <c r="L12" s="100">
        <v>89.594050464485719</v>
      </c>
      <c r="M12" s="100">
        <v>123.58306400078568</v>
      </c>
      <c r="N12" s="100">
        <v>84.823785605909364</v>
      </c>
      <c r="O12" s="100">
        <v>75.894971145227814</v>
      </c>
      <c r="P12" s="100">
        <v>74.655878975931685</v>
      </c>
      <c r="Q12" s="100">
        <v>84.883281804756066</v>
      </c>
    </row>
    <row r="13" spans="1:17" ht="12" customHeight="1" x14ac:dyDescent="0.25">
      <c r="A13" s="88" t="s">
        <v>105</v>
      </c>
      <c r="B13" s="100">
        <v>0.41095966693920927</v>
      </c>
      <c r="C13" s="100">
        <v>0.60117037287971242</v>
      </c>
      <c r="D13" s="100">
        <v>1.2131646172794213</v>
      </c>
      <c r="E13" s="100">
        <v>1.8977713242673462</v>
      </c>
      <c r="F13" s="100">
        <v>1.6050467653930849</v>
      </c>
      <c r="G13" s="100">
        <v>2.2878906057756248</v>
      </c>
      <c r="H13" s="100">
        <v>4.0512210734717877</v>
      </c>
      <c r="I13" s="100">
        <v>3.8117480035768954</v>
      </c>
      <c r="J13" s="100">
        <v>4.9287411771517888</v>
      </c>
      <c r="K13" s="100">
        <v>4.7657178311817008</v>
      </c>
      <c r="L13" s="100">
        <v>7.5085652084932439</v>
      </c>
      <c r="M13" s="100">
        <v>8.8731729893137175</v>
      </c>
      <c r="N13" s="100">
        <v>8.3852444749960497</v>
      </c>
      <c r="O13" s="100">
        <v>7.7030508339641131</v>
      </c>
      <c r="P13" s="100">
        <v>7.5784004473503579</v>
      </c>
      <c r="Q13" s="100">
        <v>11.667661193982207</v>
      </c>
    </row>
    <row r="14" spans="1:17" ht="12" customHeight="1" x14ac:dyDescent="0.25">
      <c r="A14" s="51" t="s">
        <v>104</v>
      </c>
      <c r="B14" s="22">
        <v>64.636694489728754</v>
      </c>
      <c r="C14" s="22">
        <v>61.096909782825094</v>
      </c>
      <c r="D14" s="22">
        <v>91.320965015486479</v>
      </c>
      <c r="E14" s="22">
        <v>108.68205864127279</v>
      </c>
      <c r="F14" s="22">
        <v>72.215091443907923</v>
      </c>
      <c r="G14" s="22">
        <v>73.885752364484958</v>
      </c>
      <c r="H14" s="22">
        <v>110.6946741188095</v>
      </c>
      <c r="I14" s="22">
        <v>91.222201663972214</v>
      </c>
      <c r="J14" s="22">
        <v>106.89492670044226</v>
      </c>
      <c r="K14" s="22">
        <v>92.849598938207436</v>
      </c>
      <c r="L14" s="22">
        <v>142.66273896137162</v>
      </c>
      <c r="M14" s="22">
        <v>156.33102533596133</v>
      </c>
      <c r="N14" s="22">
        <v>129.00858154177942</v>
      </c>
      <c r="O14" s="22">
        <v>105.56353032917062</v>
      </c>
      <c r="P14" s="22">
        <v>83.85694177215062</v>
      </c>
      <c r="Q14" s="22">
        <v>97.368496672922959</v>
      </c>
    </row>
    <row r="15" spans="1:17" ht="12" customHeight="1" x14ac:dyDescent="0.25">
      <c r="A15" s="105" t="s">
        <v>108</v>
      </c>
      <c r="B15" s="104">
        <v>1.1695189507786294</v>
      </c>
      <c r="C15" s="104">
        <v>2.1316481519948827</v>
      </c>
      <c r="D15" s="104">
        <v>1.4960425913158628</v>
      </c>
      <c r="E15" s="104">
        <v>1.2106292148522113</v>
      </c>
      <c r="F15" s="104">
        <v>0.8721354025328516</v>
      </c>
      <c r="G15" s="104">
        <v>1.3083975547983986</v>
      </c>
      <c r="H15" s="104">
        <v>1.8734577237594725</v>
      </c>
      <c r="I15" s="104">
        <v>1.5247758543717396</v>
      </c>
      <c r="J15" s="104">
        <v>1.7937064096093451</v>
      </c>
      <c r="K15" s="104">
        <v>1.6648225379610362</v>
      </c>
      <c r="L15" s="104">
        <v>1.5555492706439156</v>
      </c>
      <c r="M15" s="104">
        <v>1.5880819360612213</v>
      </c>
      <c r="N15" s="104">
        <v>1.5503758886267081</v>
      </c>
      <c r="O15" s="104">
        <v>1.2850012665895536</v>
      </c>
      <c r="P15" s="104">
        <v>1.1877036343967864</v>
      </c>
      <c r="Q15" s="104">
        <v>1.6639201611475378</v>
      </c>
    </row>
    <row r="16" spans="1:17" ht="12.95" customHeight="1" x14ac:dyDescent="0.25">
      <c r="A16" s="90" t="s">
        <v>102</v>
      </c>
      <c r="B16" s="101">
        <f t="shared" ref="B16" si="4">SUM(B17:B18)</f>
        <v>8.5378985989909442</v>
      </c>
      <c r="C16" s="101">
        <f t="shared" ref="C16:Q16" si="5">SUM(C17:C18)</f>
        <v>9.628269146784957</v>
      </c>
      <c r="D16" s="101">
        <f t="shared" si="5"/>
        <v>10.627371097132421</v>
      </c>
      <c r="E16" s="101">
        <f t="shared" si="5"/>
        <v>12.244305833593112</v>
      </c>
      <c r="F16" s="101">
        <f t="shared" si="5"/>
        <v>14.538281651704642</v>
      </c>
      <c r="G16" s="101">
        <f t="shared" si="5"/>
        <v>16.196070655521027</v>
      </c>
      <c r="H16" s="101">
        <f t="shared" si="5"/>
        <v>18.167490554716771</v>
      </c>
      <c r="I16" s="101">
        <f t="shared" si="5"/>
        <v>21.157533692188402</v>
      </c>
      <c r="J16" s="101">
        <f t="shared" si="5"/>
        <v>22.952057943928068</v>
      </c>
      <c r="K16" s="101">
        <f t="shared" si="5"/>
        <v>24.074295238635152</v>
      </c>
      <c r="L16" s="101">
        <f t="shared" si="5"/>
        <v>24.834522414371584</v>
      </c>
      <c r="M16" s="101">
        <f t="shared" si="5"/>
        <v>24.996659720702205</v>
      </c>
      <c r="N16" s="101">
        <f t="shared" si="5"/>
        <v>25.161108627558779</v>
      </c>
      <c r="O16" s="101">
        <f t="shared" si="5"/>
        <v>25.405416470297379</v>
      </c>
      <c r="P16" s="101">
        <f t="shared" si="5"/>
        <v>25.626699538641592</v>
      </c>
      <c r="Q16" s="101">
        <f t="shared" si="5"/>
        <v>25.930196990370785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8.5378985989909442</v>
      </c>
      <c r="C18" s="103">
        <v>9.628269146784957</v>
      </c>
      <c r="D18" s="103">
        <v>10.627371097132421</v>
      </c>
      <c r="E18" s="103">
        <v>12.244305833593112</v>
      </c>
      <c r="F18" s="103">
        <v>14.538281651704642</v>
      </c>
      <c r="G18" s="103">
        <v>16.196070655521027</v>
      </c>
      <c r="H18" s="103">
        <v>18.167490554716771</v>
      </c>
      <c r="I18" s="103">
        <v>21.157533692188402</v>
      </c>
      <c r="J18" s="103">
        <v>22.952057943928068</v>
      </c>
      <c r="K18" s="103">
        <v>24.074295238635152</v>
      </c>
      <c r="L18" s="103">
        <v>24.834522414371584</v>
      </c>
      <c r="M18" s="103">
        <v>24.996659720702205</v>
      </c>
      <c r="N18" s="103">
        <v>25.161108627558779</v>
      </c>
      <c r="O18" s="103">
        <v>25.405416470297379</v>
      </c>
      <c r="P18" s="103">
        <v>25.626699538641592</v>
      </c>
      <c r="Q18" s="103">
        <v>25.930196990370785</v>
      </c>
    </row>
    <row r="19" spans="1:17" ht="12.95" customHeight="1" x14ac:dyDescent="0.25">
      <c r="A19" s="90" t="s">
        <v>47</v>
      </c>
      <c r="B19" s="101">
        <f t="shared" ref="B19" si="6">SUM(B20:B27)</f>
        <v>86.396107771309019</v>
      </c>
      <c r="C19" s="101">
        <f t="shared" ref="C19:Q19" si="7">SUM(C20:C27)</f>
        <v>89.786241534746907</v>
      </c>
      <c r="D19" s="101">
        <f t="shared" si="7"/>
        <v>88.411603878123955</v>
      </c>
      <c r="E19" s="101">
        <f t="shared" si="7"/>
        <v>90.295470750206917</v>
      </c>
      <c r="F19" s="101">
        <f t="shared" si="7"/>
        <v>91.979177300605059</v>
      </c>
      <c r="G19" s="101">
        <f t="shared" si="7"/>
        <v>99.729884542522584</v>
      </c>
      <c r="H19" s="101">
        <f t="shared" si="7"/>
        <v>106.90270183611163</v>
      </c>
      <c r="I19" s="101">
        <f t="shared" si="7"/>
        <v>114.10665212355829</v>
      </c>
      <c r="J19" s="101">
        <f t="shared" si="7"/>
        <v>118.90530584483719</v>
      </c>
      <c r="K19" s="101">
        <f t="shared" si="7"/>
        <v>117.21121245951461</v>
      </c>
      <c r="L19" s="101">
        <f t="shared" si="7"/>
        <v>119.25165337876746</v>
      </c>
      <c r="M19" s="101">
        <f t="shared" si="7"/>
        <v>123.76580588208375</v>
      </c>
      <c r="N19" s="101">
        <f t="shared" si="7"/>
        <v>125.60945697397239</v>
      </c>
      <c r="O19" s="101">
        <f t="shared" si="7"/>
        <v>127.91316727327577</v>
      </c>
      <c r="P19" s="101">
        <f t="shared" si="7"/>
        <v>130.80839057250751</v>
      </c>
      <c r="Q19" s="101">
        <f t="shared" si="7"/>
        <v>135.13562096345555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14.282559872548354</v>
      </c>
      <c r="C22" s="100">
        <v>15.290601663520858</v>
      </c>
      <c r="D22" s="100">
        <v>14.658632148727989</v>
      </c>
      <c r="E22" s="100">
        <v>13.257618824137218</v>
      </c>
      <c r="F22" s="100">
        <v>10.151816279202441</v>
      </c>
      <c r="G22" s="100">
        <v>7.4424492513850469</v>
      </c>
      <c r="H22" s="100">
        <v>7.3241228016116224</v>
      </c>
      <c r="I22" s="100">
        <v>7.3123137746657383</v>
      </c>
      <c r="J22" s="100">
        <v>7.2678369639902334</v>
      </c>
      <c r="K22" s="100">
        <v>7.0113582381647523</v>
      </c>
      <c r="L22" s="100">
        <v>6.6709425627593264</v>
      </c>
      <c r="M22" s="100">
        <v>6.6102945889473732</v>
      </c>
      <c r="N22" s="100">
        <v>5.8385664733423459</v>
      </c>
      <c r="O22" s="100">
        <v>4.1910373871285094</v>
      </c>
      <c r="P22" s="100">
        <v>3.2798556183289089</v>
      </c>
      <c r="Q22" s="100">
        <v>3.3239141700317814</v>
      </c>
    </row>
    <row r="23" spans="1:17" ht="12" customHeight="1" x14ac:dyDescent="0.25">
      <c r="A23" s="88" t="s">
        <v>98</v>
      </c>
      <c r="B23" s="100">
        <v>2.4356484391646118</v>
      </c>
      <c r="C23" s="100">
        <v>3.1584761658820075</v>
      </c>
      <c r="D23" s="100">
        <v>3.8474386690097102</v>
      </c>
      <c r="E23" s="100">
        <v>5.4043869558779747</v>
      </c>
      <c r="F23" s="100">
        <v>6.9011814713667334</v>
      </c>
      <c r="G23" s="100">
        <v>8.5465923131595662</v>
      </c>
      <c r="H23" s="100">
        <v>10.939760126903453</v>
      </c>
      <c r="I23" s="100">
        <v>13.686914412027315</v>
      </c>
      <c r="J23" s="100">
        <v>13.896741843451201</v>
      </c>
      <c r="K23" s="100">
        <v>13.348658711146616</v>
      </c>
      <c r="L23" s="100">
        <v>13.815311563131591</v>
      </c>
      <c r="M23" s="100">
        <v>14.103905212474187</v>
      </c>
      <c r="N23" s="100">
        <v>14.164226877767508</v>
      </c>
      <c r="O23" s="100">
        <v>14.048922416732506</v>
      </c>
      <c r="P23" s="100">
        <v>14.346653103449368</v>
      </c>
      <c r="Q23" s="100">
        <v>14.539372793300698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23.861592991024082</v>
      </c>
      <c r="C25" s="100">
        <v>24.008882622909596</v>
      </c>
      <c r="D25" s="100">
        <v>24.539082737762882</v>
      </c>
      <c r="E25" s="100">
        <v>27.995488897318918</v>
      </c>
      <c r="F25" s="100">
        <v>28.070355709504497</v>
      </c>
      <c r="G25" s="100">
        <v>29.594892393481249</v>
      </c>
      <c r="H25" s="100">
        <v>30.512293578025197</v>
      </c>
      <c r="I25" s="100">
        <v>29.129630790998831</v>
      </c>
      <c r="J25" s="100">
        <v>27.985598523820443</v>
      </c>
      <c r="K25" s="100">
        <v>27.213489551808937</v>
      </c>
      <c r="L25" s="100">
        <v>25.122716815112415</v>
      </c>
      <c r="M25" s="100">
        <v>24.813270866106816</v>
      </c>
      <c r="N25" s="100">
        <v>24.686387967560837</v>
      </c>
      <c r="O25" s="100">
        <v>26.833525520001455</v>
      </c>
      <c r="P25" s="100">
        <v>27.233994875134115</v>
      </c>
      <c r="Q25" s="100">
        <v>27.636572865894838</v>
      </c>
    </row>
    <row r="26" spans="1:17" ht="12" customHeight="1" x14ac:dyDescent="0.25">
      <c r="A26" s="88" t="s">
        <v>30</v>
      </c>
      <c r="B26" s="22">
        <v>45.816306468571966</v>
      </c>
      <c r="C26" s="22">
        <v>47.328281082434444</v>
      </c>
      <c r="D26" s="22">
        <v>45.366450322623372</v>
      </c>
      <c r="E26" s="22">
        <v>43.637976072872803</v>
      </c>
      <c r="F26" s="22">
        <v>46.855823840531386</v>
      </c>
      <c r="G26" s="22">
        <v>54.145950584496717</v>
      </c>
      <c r="H26" s="22">
        <v>58.126525329571365</v>
      </c>
      <c r="I26" s="22">
        <v>63.9777931458664</v>
      </c>
      <c r="J26" s="22">
        <v>69.755128513575315</v>
      </c>
      <c r="K26" s="22">
        <v>69.637705958394307</v>
      </c>
      <c r="L26" s="22">
        <v>69.868917271049682</v>
      </c>
      <c r="M26" s="22">
        <v>72.362682995830994</v>
      </c>
      <c r="N26" s="22">
        <v>73.754937578067199</v>
      </c>
      <c r="O26" s="22">
        <v>72.736500522070202</v>
      </c>
      <c r="P26" s="22">
        <v>75.701524717040215</v>
      </c>
      <c r="Q26" s="22">
        <v>77.502389585551441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3.7737651667144392</v>
      </c>
      <c r="M27" s="102">
        <v>5.8756522187243787</v>
      </c>
      <c r="N27" s="102">
        <v>7.1653380772344928</v>
      </c>
      <c r="O27" s="102">
        <v>10.103181427343099</v>
      </c>
      <c r="P27" s="102">
        <v>10.246362258554907</v>
      </c>
      <c r="Q27" s="102">
        <v>12.133371548676797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87.295250670290969</v>
      </c>
      <c r="C29" s="101">
        <f t="shared" ref="C29:Q29" si="9">SUM(C30:C33)</f>
        <v>90.2518705949809</v>
      </c>
      <c r="D29" s="101">
        <f t="shared" si="9"/>
        <v>93.254182022227951</v>
      </c>
      <c r="E29" s="101">
        <f t="shared" si="9"/>
        <v>97.709452239966666</v>
      </c>
      <c r="F29" s="101">
        <f t="shared" si="9"/>
        <v>106.73830688602565</v>
      </c>
      <c r="G29" s="101">
        <f t="shared" si="9"/>
        <v>110.67764086291814</v>
      </c>
      <c r="H29" s="101">
        <f t="shared" si="9"/>
        <v>115.28459722735103</v>
      </c>
      <c r="I29" s="101">
        <f t="shared" si="9"/>
        <v>121.6936014284357</v>
      </c>
      <c r="J29" s="101">
        <f t="shared" si="9"/>
        <v>130.29888794033303</v>
      </c>
      <c r="K29" s="101">
        <f t="shared" si="9"/>
        <v>133.83392320901544</v>
      </c>
      <c r="L29" s="101">
        <f t="shared" si="9"/>
        <v>135.45041853096515</v>
      </c>
      <c r="M29" s="101">
        <f t="shared" si="9"/>
        <v>140.60748864958438</v>
      </c>
      <c r="N29" s="101">
        <f t="shared" si="9"/>
        <v>142.5774806184873</v>
      </c>
      <c r="O29" s="101">
        <f t="shared" si="9"/>
        <v>138.79330192558081</v>
      </c>
      <c r="P29" s="101">
        <f t="shared" si="9"/>
        <v>139.7382725359715</v>
      </c>
      <c r="Q29" s="101">
        <f t="shared" si="9"/>
        <v>138.96168501749489</v>
      </c>
    </row>
    <row r="30" spans="1:17" ht="12" customHeight="1" x14ac:dyDescent="0.25">
      <c r="A30" s="88" t="s">
        <v>66</v>
      </c>
      <c r="B30" s="100">
        <v>1.098693978635557</v>
      </c>
      <c r="C30" s="100">
        <v>4.4004399999999997</v>
      </c>
      <c r="D30" s="100">
        <v>1.1000999999999999</v>
      </c>
      <c r="E30" s="100">
        <v>1.10324</v>
      </c>
      <c r="F30" s="100">
        <v>2.5140799999999994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5.4933909066380977</v>
      </c>
      <c r="M30" s="100">
        <v>6.5922685153038616</v>
      </c>
      <c r="N30" s="100">
        <v>12.08551687104368</v>
      </c>
      <c r="O30" s="100">
        <v>8.7895875977400113</v>
      </c>
      <c r="P30" s="100">
        <v>5.4932144797387643</v>
      </c>
      <c r="Q30" s="100">
        <v>5.4934997217143948</v>
      </c>
    </row>
    <row r="31" spans="1:17" ht="12" customHeight="1" x14ac:dyDescent="0.25">
      <c r="A31" s="88" t="s">
        <v>98</v>
      </c>
      <c r="B31" s="100">
        <v>2.8914348045838341</v>
      </c>
      <c r="C31" s="100">
        <v>3.3452657105516361</v>
      </c>
      <c r="D31" s="100">
        <v>4.1790800417163556</v>
      </c>
      <c r="E31" s="100">
        <v>5.7969861672591403</v>
      </c>
      <c r="F31" s="100">
        <v>7.7455890527263955</v>
      </c>
      <c r="G31" s="100">
        <v>8.8974579869649162</v>
      </c>
      <c r="H31" s="100">
        <v>12.591517752326158</v>
      </c>
      <c r="I31" s="100">
        <v>15.547258910952749</v>
      </c>
      <c r="J31" s="100">
        <v>16.075021017712274</v>
      </c>
      <c r="K31" s="100">
        <v>15.994870679492204</v>
      </c>
      <c r="L31" s="100">
        <v>16.368409448952686</v>
      </c>
      <c r="M31" s="100">
        <v>16.614414695442701</v>
      </c>
      <c r="N31" s="100">
        <v>17.025037434819595</v>
      </c>
      <c r="O31" s="100">
        <v>17.436058390322032</v>
      </c>
      <c r="P31" s="100">
        <v>18.005853982869244</v>
      </c>
      <c r="Q31" s="100">
        <v>18.633671639635544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4.2999499999999991</v>
      </c>
      <c r="K32" s="100">
        <v>3.6999800000000009</v>
      </c>
      <c r="L32" s="100">
        <v>1.8629488419652218</v>
      </c>
      <c r="M32" s="100">
        <v>1.2419986624629766</v>
      </c>
      <c r="N32" s="100">
        <v>2.4839973249259595</v>
      </c>
      <c r="O32" s="100">
        <v>2.4839973249259595</v>
      </c>
      <c r="P32" s="100">
        <v>1.8629979936944692</v>
      </c>
      <c r="Q32" s="100">
        <v>1.8629979936944696</v>
      </c>
    </row>
    <row r="33" spans="1:17" ht="12" customHeight="1" x14ac:dyDescent="0.25">
      <c r="A33" s="49" t="s">
        <v>30</v>
      </c>
      <c r="B33" s="18">
        <v>83.305121887071579</v>
      </c>
      <c r="C33" s="18">
        <v>82.506164884429268</v>
      </c>
      <c r="D33" s="18">
        <v>87.975001980511593</v>
      </c>
      <c r="E33" s="18">
        <v>90.809226072707531</v>
      </c>
      <c r="F33" s="18">
        <v>96.47863783329926</v>
      </c>
      <c r="G33" s="18">
        <v>101.78018287595322</v>
      </c>
      <c r="H33" s="18">
        <v>102.69307947502487</v>
      </c>
      <c r="I33" s="18">
        <v>106.14634251748295</v>
      </c>
      <c r="J33" s="18">
        <v>109.92391692262075</v>
      </c>
      <c r="K33" s="18">
        <v>114.13907252952323</v>
      </c>
      <c r="L33" s="18">
        <v>111.72566933340916</v>
      </c>
      <c r="M33" s="18">
        <v>116.15880677637485</v>
      </c>
      <c r="N33" s="18">
        <v>110.98292898769806</v>
      </c>
      <c r="O33" s="18">
        <v>110.08365861259281</v>
      </c>
      <c r="P33" s="18">
        <v>114.37620607966903</v>
      </c>
      <c r="Q33" s="18">
        <v>112.97151566245049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250.82657613775933</v>
      </c>
      <c r="C3" s="106">
        <f t="shared" ref="C3:Q3" si="1">SUM(C4,C16,C19,C29)</f>
        <v>318.21425167487109</v>
      </c>
      <c r="D3" s="106">
        <f t="shared" si="1"/>
        <v>310.00551683973532</v>
      </c>
      <c r="E3" s="106">
        <f t="shared" si="1"/>
        <v>325.60113909098339</v>
      </c>
      <c r="F3" s="106">
        <f t="shared" si="1"/>
        <v>288.9172923131776</v>
      </c>
      <c r="G3" s="106">
        <f t="shared" si="1"/>
        <v>368.95465265813516</v>
      </c>
      <c r="H3" s="106">
        <f t="shared" si="1"/>
        <v>437.63986898634937</v>
      </c>
      <c r="I3" s="106">
        <f t="shared" si="1"/>
        <v>402.10276916880798</v>
      </c>
      <c r="J3" s="106">
        <f t="shared" si="1"/>
        <v>436.18237422015278</v>
      </c>
      <c r="K3" s="106">
        <f t="shared" si="1"/>
        <v>426.97061173466392</v>
      </c>
      <c r="L3" s="106">
        <f t="shared" si="1"/>
        <v>469.07072851370037</v>
      </c>
      <c r="M3" s="106">
        <f t="shared" si="1"/>
        <v>512.93329522214697</v>
      </c>
      <c r="N3" s="106">
        <f t="shared" si="1"/>
        <v>485.66213562300788</v>
      </c>
      <c r="O3" s="106">
        <f t="shared" si="1"/>
        <v>451.51678323455667</v>
      </c>
      <c r="P3" s="106">
        <f t="shared" si="1"/>
        <v>435.54061691941729</v>
      </c>
      <c r="Q3" s="106">
        <f t="shared" si="1"/>
        <v>497.66607052779563</v>
      </c>
    </row>
    <row r="4" spans="1:17" ht="12.95" customHeight="1" x14ac:dyDescent="0.25">
      <c r="A4" s="90" t="s">
        <v>44</v>
      </c>
      <c r="B4" s="101">
        <f t="shared" ref="B4" si="2">SUM(B5:B15)</f>
        <v>138.92859294629213</v>
      </c>
      <c r="C4" s="101">
        <f t="shared" ref="C4:Q4" si="3">SUM(C5:C15)</f>
        <v>200.18518002670262</v>
      </c>
      <c r="D4" s="101">
        <f t="shared" si="3"/>
        <v>187.38723292642661</v>
      </c>
      <c r="E4" s="101">
        <f t="shared" si="3"/>
        <v>195.0251927464258</v>
      </c>
      <c r="F4" s="101">
        <f t="shared" si="3"/>
        <v>146.1824759960715</v>
      </c>
      <c r="G4" s="101">
        <f t="shared" si="3"/>
        <v>213.58701648500542</v>
      </c>
      <c r="H4" s="101">
        <f t="shared" si="3"/>
        <v>270.22158934541466</v>
      </c>
      <c r="I4" s="101">
        <f t="shared" si="3"/>
        <v>219.06314196452044</v>
      </c>
      <c r="J4" s="101">
        <f t="shared" si="3"/>
        <v>240.50443859092536</v>
      </c>
      <c r="K4" s="101">
        <f t="shared" si="3"/>
        <v>225.51186425156354</v>
      </c>
      <c r="L4" s="101">
        <f t="shared" si="3"/>
        <v>260.57404918882412</v>
      </c>
      <c r="M4" s="101">
        <f t="shared" si="3"/>
        <v>293.89103507498845</v>
      </c>
      <c r="N4" s="101">
        <f t="shared" si="3"/>
        <v>262.06249540260853</v>
      </c>
      <c r="O4" s="101">
        <f t="shared" si="3"/>
        <v>222.83613220779264</v>
      </c>
      <c r="P4" s="101">
        <f t="shared" si="3"/>
        <v>197.20822273925975</v>
      </c>
      <c r="Q4" s="101">
        <f t="shared" si="3"/>
        <v>249.97707185112631</v>
      </c>
    </row>
    <row r="5" spans="1:17" ht="12" customHeight="1" x14ac:dyDescent="0.25">
      <c r="A5" s="88" t="s">
        <v>38</v>
      </c>
      <c r="B5" s="100">
        <v>0.19360817568321315</v>
      </c>
      <c r="C5" s="100">
        <v>0.47141554865133256</v>
      </c>
      <c r="D5" s="100">
        <v>1.3292787410656033</v>
      </c>
      <c r="E5" s="100">
        <v>3.4984185994098853</v>
      </c>
      <c r="F5" s="100">
        <v>2.3627471246809906</v>
      </c>
      <c r="G5" s="100">
        <v>3.1466823882441894</v>
      </c>
      <c r="H5" s="100">
        <v>3.1725190708961635</v>
      </c>
      <c r="I5" s="100">
        <v>1.5110626506860219</v>
      </c>
      <c r="J5" s="100">
        <v>2.8736499772922564</v>
      </c>
      <c r="K5" s="100">
        <v>2.3708062010454145</v>
      </c>
      <c r="L5" s="100">
        <v>2.1770955903001834</v>
      </c>
      <c r="M5" s="100">
        <v>2.4708134940533886</v>
      </c>
      <c r="N5" s="100">
        <v>1.8435489017801978</v>
      </c>
      <c r="O5" s="100">
        <v>2.4545367757349776</v>
      </c>
      <c r="P5" s="100">
        <v>1.0816293259153946</v>
      </c>
      <c r="Q5" s="100">
        <v>2.8964328957531507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40.264257587460513</v>
      </c>
      <c r="C7" s="100">
        <v>81.376781688076775</v>
      </c>
      <c r="D7" s="100">
        <v>49.756175663807014</v>
      </c>
      <c r="E7" s="100">
        <v>27.912905134482351</v>
      </c>
      <c r="F7" s="100">
        <v>14.189211416913031</v>
      </c>
      <c r="G7" s="100">
        <v>15.147935608695681</v>
      </c>
      <c r="H7" s="100">
        <v>33.585780110754975</v>
      </c>
      <c r="I7" s="100">
        <v>23.514166441294019</v>
      </c>
      <c r="J7" s="100">
        <v>31.384443170319614</v>
      </c>
      <c r="K7" s="100">
        <v>34.324660460520981</v>
      </c>
      <c r="L7" s="100">
        <v>20.180301293190613</v>
      </c>
      <c r="M7" s="100">
        <v>13.561593305209577</v>
      </c>
      <c r="N7" s="100">
        <v>10.865906937771063</v>
      </c>
      <c r="O7" s="100">
        <v>6.60029432861689</v>
      </c>
      <c r="P7" s="100">
        <v>4.7521540996644838</v>
      </c>
      <c r="Q7" s="100">
        <v>17.92802483163295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3.7866431783632057</v>
      </c>
      <c r="C9" s="100">
        <v>6.1491588231620051</v>
      </c>
      <c r="D9" s="100">
        <v>6.8024607319860415</v>
      </c>
      <c r="E9" s="100">
        <v>9.9142110385260072</v>
      </c>
      <c r="F9" s="100">
        <v>10.025505276724212</v>
      </c>
      <c r="G9" s="100">
        <v>15.891274811385051</v>
      </c>
      <c r="H9" s="100">
        <v>25.16915797887626</v>
      </c>
      <c r="I9" s="100">
        <v>25.571020692140195</v>
      </c>
      <c r="J9" s="100">
        <v>32.117902926615884</v>
      </c>
      <c r="K9" s="100">
        <v>23.199021625412104</v>
      </c>
      <c r="L9" s="100">
        <v>32.272397024583995</v>
      </c>
      <c r="M9" s="100">
        <v>33.968264032400789</v>
      </c>
      <c r="N9" s="100">
        <v>32.428988877403214</v>
      </c>
      <c r="O9" s="100">
        <v>30.117295083085175</v>
      </c>
      <c r="P9" s="100">
        <v>33.196908506020968</v>
      </c>
      <c r="Q9" s="100">
        <v>38.962046784173097</v>
      </c>
    </row>
    <row r="10" spans="1:17" ht="12" customHeight="1" x14ac:dyDescent="0.25">
      <c r="A10" s="88" t="s">
        <v>34</v>
      </c>
      <c r="B10" s="100">
        <v>4.102823012178237</v>
      </c>
      <c r="C10" s="100">
        <v>3.7231335683242577</v>
      </c>
      <c r="D10" s="100">
        <v>3.4034210007476733</v>
      </c>
      <c r="E10" s="100">
        <v>5.8410665320629169</v>
      </c>
      <c r="F10" s="100">
        <v>4.1050609124617417</v>
      </c>
      <c r="G10" s="100">
        <v>6.2637423087815245</v>
      </c>
      <c r="H10" s="100">
        <v>8.540962298547992</v>
      </c>
      <c r="I10" s="100">
        <v>7.0696458445844597</v>
      </c>
      <c r="J10" s="100">
        <v>7.7539708926577733</v>
      </c>
      <c r="K10" s="100">
        <v>5.241547568354739</v>
      </c>
      <c r="L10" s="100">
        <v>4.0261272507698873</v>
      </c>
      <c r="M10" s="100">
        <v>4.4631824028232554</v>
      </c>
      <c r="N10" s="100">
        <v>23.250648003149834</v>
      </c>
      <c r="O10" s="100">
        <v>12.33866498656546</v>
      </c>
      <c r="P10" s="100">
        <v>1.845494213296492</v>
      </c>
      <c r="Q10" s="100">
        <v>6.1039420640276196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26.042036349860549</v>
      </c>
      <c r="H11" s="100">
        <v>26.066096526447907</v>
      </c>
      <c r="I11" s="100">
        <v>26.087218865066784</v>
      </c>
      <c r="J11" s="100">
        <v>26.091585336663904</v>
      </c>
      <c r="K11" s="100">
        <v>26.09844670189764</v>
      </c>
      <c r="L11" s="100">
        <v>26.0877897006301</v>
      </c>
      <c r="M11" s="100">
        <v>26.33134075625906</v>
      </c>
      <c r="N11" s="100">
        <v>26.717976544444806</v>
      </c>
      <c r="O11" s="100">
        <v>26.782327679821826</v>
      </c>
      <c r="P11" s="100">
        <v>26.831340412550333</v>
      </c>
      <c r="Q11" s="100">
        <v>26.849344142084508</v>
      </c>
    </row>
    <row r="12" spans="1:17" ht="12" customHeight="1" x14ac:dyDescent="0.25">
      <c r="A12" s="88" t="s">
        <v>42</v>
      </c>
      <c r="B12" s="100">
        <v>49.083344507202924</v>
      </c>
      <c r="C12" s="100">
        <v>67.991640801640855</v>
      </c>
      <c r="D12" s="100">
        <v>63.658094028742788</v>
      </c>
      <c r="E12" s="100">
        <v>72.285295856869141</v>
      </c>
      <c r="F12" s="100">
        <v>64.603607595846199</v>
      </c>
      <c r="G12" s="100">
        <v>92.663187617743787</v>
      </c>
      <c r="H12" s="100">
        <v>90.186217127077498</v>
      </c>
      <c r="I12" s="100">
        <v>65.348411125037146</v>
      </c>
      <c r="J12" s="100">
        <v>57.35693879496008</v>
      </c>
      <c r="K12" s="100">
        <v>61.51908857085828</v>
      </c>
      <c r="L12" s="100">
        <v>62.788504714226427</v>
      </c>
      <c r="M12" s="100">
        <v>87.288373430855671</v>
      </c>
      <c r="N12" s="100">
        <v>59.94076812614005</v>
      </c>
      <c r="O12" s="100">
        <v>53.709931375604256</v>
      </c>
      <c r="P12" s="100">
        <v>52.986636369883676</v>
      </c>
      <c r="Q12" s="100">
        <v>60.282326157352173</v>
      </c>
    </row>
    <row r="13" spans="1:17" ht="12" customHeight="1" x14ac:dyDescent="0.25">
      <c r="A13" s="88" t="s">
        <v>105</v>
      </c>
      <c r="B13" s="100">
        <v>0.42066278425386294</v>
      </c>
      <c r="C13" s="100">
        <v>0.61918670400098008</v>
      </c>
      <c r="D13" s="100">
        <v>1.2818355176909966</v>
      </c>
      <c r="E13" s="100">
        <v>2.0197576917078988</v>
      </c>
      <c r="F13" s="100">
        <v>1.7119995412808728</v>
      </c>
      <c r="G13" s="100">
        <v>2.4426973843156685</v>
      </c>
      <c r="H13" s="100">
        <v>4.3365268461132995</v>
      </c>
      <c r="I13" s="100">
        <v>4.0846530284039284</v>
      </c>
      <c r="J13" s="100">
        <v>5.2859758668952868</v>
      </c>
      <c r="K13" s="100">
        <v>5.1129368644840811</v>
      </c>
      <c r="L13" s="100">
        <v>9.0644479223870906</v>
      </c>
      <c r="M13" s="100">
        <v>11.290766973183368</v>
      </c>
      <c r="N13" s="100">
        <v>11.558804045840674</v>
      </c>
      <c r="O13" s="100">
        <v>12.148475765582955</v>
      </c>
      <c r="P13" s="100">
        <v>13.350943067189869</v>
      </c>
      <c r="Q13" s="100">
        <v>23.059778307343276</v>
      </c>
    </row>
    <row r="14" spans="1:17" ht="12" customHeight="1" x14ac:dyDescent="0.25">
      <c r="A14" s="51" t="s">
        <v>104</v>
      </c>
      <c r="B14" s="22">
        <v>39.907734750371539</v>
      </c>
      <c r="C14" s="22">
        <v>37.722214740851541</v>
      </c>
      <c r="D14" s="22">
        <v>59.659924651070632</v>
      </c>
      <c r="E14" s="22">
        <v>72.3429086785154</v>
      </c>
      <c r="F14" s="22">
        <v>48.312208725631606</v>
      </c>
      <c r="G14" s="22">
        <v>50.681062461180566</v>
      </c>
      <c r="H14" s="22">
        <v>77.290871662941129</v>
      </c>
      <c r="I14" s="22">
        <v>64.352187462936143</v>
      </c>
      <c r="J14" s="22">
        <v>75.846265215911203</v>
      </c>
      <c r="K14" s="22">
        <v>65.980533721029246</v>
      </c>
      <c r="L14" s="22">
        <v>102.42183642209194</v>
      </c>
      <c r="M14" s="22">
        <v>112.92861874414217</v>
      </c>
      <c r="N14" s="22">
        <v>93.905478077451988</v>
      </c>
      <c r="O14" s="22">
        <v>77.399604946191559</v>
      </c>
      <c r="P14" s="22">
        <v>61.975413110341741</v>
      </c>
      <c r="Q14" s="22">
        <v>72.231256507612017</v>
      </c>
    </row>
    <row r="15" spans="1:17" ht="12" customHeight="1" x14ac:dyDescent="0.25">
      <c r="A15" s="105" t="s">
        <v>108</v>
      </c>
      <c r="B15" s="104">
        <v>1.1695189507786294</v>
      </c>
      <c r="C15" s="104">
        <v>2.1316481519948827</v>
      </c>
      <c r="D15" s="104">
        <v>1.4960425913158628</v>
      </c>
      <c r="E15" s="104">
        <v>1.2106292148522113</v>
      </c>
      <c r="F15" s="104">
        <v>0.87213540253285171</v>
      </c>
      <c r="G15" s="104">
        <v>1.3083975547983986</v>
      </c>
      <c r="H15" s="104">
        <v>1.8734577237594725</v>
      </c>
      <c r="I15" s="104">
        <v>1.5247758543717396</v>
      </c>
      <c r="J15" s="104">
        <v>1.7937064096093451</v>
      </c>
      <c r="K15" s="104">
        <v>1.6648225379610366</v>
      </c>
      <c r="L15" s="104">
        <v>1.5555492706439156</v>
      </c>
      <c r="M15" s="104">
        <v>1.5880819360612206</v>
      </c>
      <c r="N15" s="104">
        <v>1.5503758886267081</v>
      </c>
      <c r="O15" s="104">
        <v>1.2850012665895538</v>
      </c>
      <c r="P15" s="104">
        <v>1.1877036343967864</v>
      </c>
      <c r="Q15" s="104">
        <v>1.6639201611475374</v>
      </c>
    </row>
    <row r="16" spans="1:17" ht="12.95" customHeight="1" x14ac:dyDescent="0.25">
      <c r="A16" s="90" t="s">
        <v>102</v>
      </c>
      <c r="B16" s="101">
        <f t="shared" ref="B16:Q16" si="4">SUM(B17:B18)</f>
        <v>13.389676595374116</v>
      </c>
      <c r="C16" s="101">
        <f t="shared" si="4"/>
        <v>15.633990723307539</v>
      </c>
      <c r="D16" s="101">
        <f t="shared" si="4"/>
        <v>17.719829067285673</v>
      </c>
      <c r="E16" s="101">
        <f t="shared" si="4"/>
        <v>20.965249542800347</v>
      </c>
      <c r="F16" s="101">
        <f t="shared" si="4"/>
        <v>25.515986129044972</v>
      </c>
      <c r="G16" s="101">
        <f t="shared" si="4"/>
        <v>28.932129290439182</v>
      </c>
      <c r="H16" s="101">
        <f t="shared" si="4"/>
        <v>33.014533274456916</v>
      </c>
      <c r="I16" s="101">
        <f t="shared" si="4"/>
        <v>39.187773740298219</v>
      </c>
      <c r="J16" s="101">
        <f t="shared" si="4"/>
        <v>43.139428695762355</v>
      </c>
      <c r="K16" s="101">
        <f t="shared" si="4"/>
        <v>45.868116179631187</v>
      </c>
      <c r="L16" s="101">
        <f t="shared" si="4"/>
        <v>47.945158263274294</v>
      </c>
      <c r="M16" s="101">
        <f t="shared" si="4"/>
        <v>49.53129171589373</v>
      </c>
      <c r="N16" s="101">
        <f t="shared" si="4"/>
        <v>51.349355972988207</v>
      </c>
      <c r="O16" s="101">
        <f t="shared" si="4"/>
        <v>54.564428267264319</v>
      </c>
      <c r="P16" s="101">
        <f t="shared" si="4"/>
        <v>59.432342158253832</v>
      </c>
      <c r="Q16" s="101">
        <f t="shared" si="4"/>
        <v>64.965888476327535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13.389676595374116</v>
      </c>
      <c r="C18" s="103">
        <v>15.633990723307539</v>
      </c>
      <c r="D18" s="103">
        <v>17.719829067285673</v>
      </c>
      <c r="E18" s="103">
        <v>20.965249542800347</v>
      </c>
      <c r="F18" s="103">
        <v>25.515986129044972</v>
      </c>
      <c r="G18" s="103">
        <v>28.932129290439182</v>
      </c>
      <c r="H18" s="103">
        <v>33.014533274456916</v>
      </c>
      <c r="I18" s="103">
        <v>39.187773740298219</v>
      </c>
      <c r="J18" s="103">
        <v>43.139428695762355</v>
      </c>
      <c r="K18" s="103">
        <v>45.868116179631187</v>
      </c>
      <c r="L18" s="103">
        <v>47.945158263274294</v>
      </c>
      <c r="M18" s="103">
        <v>49.53129171589373</v>
      </c>
      <c r="N18" s="103">
        <v>51.349355972988207</v>
      </c>
      <c r="O18" s="103">
        <v>54.564428267264319</v>
      </c>
      <c r="P18" s="103">
        <v>59.432342158253832</v>
      </c>
      <c r="Q18" s="103">
        <v>64.965888476327535</v>
      </c>
    </row>
    <row r="19" spans="1:17" ht="12.95" customHeight="1" x14ac:dyDescent="0.25">
      <c r="A19" s="90" t="s">
        <v>47</v>
      </c>
      <c r="B19" s="101">
        <f t="shared" ref="B19" si="5">SUM(B20:B27)</f>
        <v>48.81524035109166</v>
      </c>
      <c r="C19" s="101">
        <f t="shared" ref="C19:Q19" si="6">SUM(C20:C27)</f>
        <v>51.075280529075407</v>
      </c>
      <c r="D19" s="101">
        <f t="shared" si="6"/>
        <v>50.748548524517169</v>
      </c>
      <c r="E19" s="101">
        <f t="shared" si="6"/>
        <v>52.411304234128593</v>
      </c>
      <c r="F19" s="101">
        <f t="shared" si="6"/>
        <v>54.437820266286295</v>
      </c>
      <c r="G19" s="101">
        <f t="shared" si="6"/>
        <v>60.230027212446068</v>
      </c>
      <c r="H19" s="101">
        <f t="shared" si="6"/>
        <v>65.142562707428368</v>
      </c>
      <c r="I19" s="101">
        <f t="shared" si="6"/>
        <v>70.210470808293081</v>
      </c>
      <c r="J19" s="101">
        <f t="shared" si="6"/>
        <v>74.017985850410014</v>
      </c>
      <c r="K19" s="101">
        <f t="shared" si="6"/>
        <v>73.874323450703031</v>
      </c>
      <c r="L19" s="101">
        <f t="shared" si="6"/>
        <v>77.547931169432033</v>
      </c>
      <c r="M19" s="101">
        <f t="shared" si="6"/>
        <v>82.196192244693435</v>
      </c>
      <c r="N19" s="101">
        <f t="shared" si="6"/>
        <v>84.487486776386362</v>
      </c>
      <c r="O19" s="101">
        <f t="shared" si="6"/>
        <v>87.871368074560891</v>
      </c>
      <c r="P19" s="101">
        <f t="shared" si="6"/>
        <v>90.399015505408215</v>
      </c>
      <c r="Q19" s="101">
        <f t="shared" si="6"/>
        <v>94.273457792302906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6.3629617080239331</v>
      </c>
      <c r="C22" s="100">
        <v>6.910614180407352</v>
      </c>
      <c r="D22" s="100">
        <v>6.6836970733442334</v>
      </c>
      <c r="E22" s="100">
        <v>6.056012464896801</v>
      </c>
      <c r="F22" s="100">
        <v>4.6690268644879866</v>
      </c>
      <c r="G22" s="100">
        <v>3.4685642759723758</v>
      </c>
      <c r="H22" s="100">
        <v>3.4616845171408839</v>
      </c>
      <c r="I22" s="100">
        <v>3.5195084644808206</v>
      </c>
      <c r="J22" s="100">
        <v>3.5675298155239195</v>
      </c>
      <c r="K22" s="100">
        <v>3.5129402156682019</v>
      </c>
      <c r="L22" s="100">
        <v>3.4095478508670465</v>
      </c>
      <c r="M22" s="100">
        <v>3.426031099605845</v>
      </c>
      <c r="N22" s="100">
        <v>3.0463163215304543</v>
      </c>
      <c r="O22" s="100">
        <v>2.2218584021247052</v>
      </c>
      <c r="P22" s="100">
        <v>1.7458243193652143</v>
      </c>
      <c r="Q22" s="100">
        <v>1.7773823427112567</v>
      </c>
    </row>
    <row r="23" spans="1:17" ht="12" customHeight="1" x14ac:dyDescent="0.25">
      <c r="A23" s="88" t="s">
        <v>98</v>
      </c>
      <c r="B23" s="100">
        <v>1.1626020443496314</v>
      </c>
      <c r="C23" s="100">
        <v>1.5563963841404098</v>
      </c>
      <c r="D23" s="100">
        <v>1.9427751611058766</v>
      </c>
      <c r="E23" s="100">
        <v>2.7991557439312036</v>
      </c>
      <c r="F23" s="100">
        <v>3.6316103252094449</v>
      </c>
      <c r="G23" s="100">
        <v>4.5432987118080348</v>
      </c>
      <c r="H23" s="100">
        <v>5.8841981095476328</v>
      </c>
      <c r="I23" s="100">
        <v>7.439565616094268</v>
      </c>
      <c r="J23" s="100">
        <v>7.5674280091997428</v>
      </c>
      <c r="K23" s="100">
        <v>7.2828961154697769</v>
      </c>
      <c r="L23" s="100">
        <v>7.6231277754786424</v>
      </c>
      <c r="M23" s="100">
        <v>7.8117818046649203</v>
      </c>
      <c r="N23" s="100">
        <v>7.8582947595887953</v>
      </c>
      <c r="O23" s="100">
        <v>7.8268898432747811</v>
      </c>
      <c r="P23" s="100">
        <v>8.0039205729752538</v>
      </c>
      <c r="Q23" s="100">
        <v>8.1250516937604473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14.463231943442645</v>
      </c>
      <c r="C25" s="100">
        <v>14.598895137953173</v>
      </c>
      <c r="D25" s="100">
        <v>15.026748432057726</v>
      </c>
      <c r="E25" s="100">
        <v>17.329817191879037</v>
      </c>
      <c r="F25" s="100">
        <v>17.460076501692875</v>
      </c>
      <c r="G25" s="100">
        <v>18.490182850576552</v>
      </c>
      <c r="H25" s="100">
        <v>19.154137912700339</v>
      </c>
      <c r="I25" s="100">
        <v>18.326141066875127</v>
      </c>
      <c r="J25" s="100">
        <v>17.64513717704752</v>
      </c>
      <c r="K25" s="100">
        <v>17.258686080395151</v>
      </c>
      <c r="L25" s="100">
        <v>16.134981741935771</v>
      </c>
      <c r="M25" s="100">
        <v>16.031702399949349</v>
      </c>
      <c r="N25" s="100">
        <v>16.050832793057015</v>
      </c>
      <c r="O25" s="100">
        <v>17.622794674838421</v>
      </c>
      <c r="P25" s="100">
        <v>17.995792235537632</v>
      </c>
      <c r="Q25" s="100">
        <v>18.337591294577166</v>
      </c>
    </row>
    <row r="26" spans="1:17" ht="12" customHeight="1" x14ac:dyDescent="0.25">
      <c r="A26" s="88" t="s">
        <v>30</v>
      </c>
      <c r="B26" s="22">
        <v>26.826444655275456</v>
      </c>
      <c r="C26" s="22">
        <v>28.009374826574472</v>
      </c>
      <c r="D26" s="22">
        <v>27.095327858009334</v>
      </c>
      <c r="E26" s="22">
        <v>26.226318833421548</v>
      </c>
      <c r="F26" s="22">
        <v>28.677106574895983</v>
      </c>
      <c r="G26" s="22">
        <v>33.727981374089104</v>
      </c>
      <c r="H26" s="22">
        <v>36.642542168039512</v>
      </c>
      <c r="I26" s="22">
        <v>40.925255660842858</v>
      </c>
      <c r="J26" s="22">
        <v>45.237890848638834</v>
      </c>
      <c r="K26" s="22">
        <v>45.81980103916991</v>
      </c>
      <c r="L26" s="22">
        <v>46.606508634436132</v>
      </c>
      <c r="M26" s="22">
        <v>49.051024721748938</v>
      </c>
      <c r="N26" s="22">
        <v>50.366704824975599</v>
      </c>
      <c r="O26" s="22">
        <v>50.096643726979885</v>
      </c>
      <c r="P26" s="22">
        <v>52.407116118975203</v>
      </c>
      <c r="Q26" s="22">
        <v>53.900060912577239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3.7737651667144392</v>
      </c>
      <c r="M27" s="107">
        <v>5.8756522187243778</v>
      </c>
      <c r="N27" s="107">
        <v>7.1653380772344928</v>
      </c>
      <c r="O27" s="107">
        <v>10.103181427343099</v>
      </c>
      <c r="P27" s="107">
        <v>10.246362258554907</v>
      </c>
      <c r="Q27" s="107">
        <v>12.133371548676797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49.693066245001447</v>
      </c>
      <c r="C29" s="101">
        <f t="shared" ref="C29:Q29" si="8">SUM(C30:C33)</f>
        <v>51.319800395785506</v>
      </c>
      <c r="D29" s="101">
        <f t="shared" si="8"/>
        <v>54.14990632150586</v>
      </c>
      <c r="E29" s="101">
        <f t="shared" si="8"/>
        <v>57.199392567628664</v>
      </c>
      <c r="F29" s="101">
        <f t="shared" si="8"/>
        <v>62.781009921774839</v>
      </c>
      <c r="G29" s="101">
        <f t="shared" si="8"/>
        <v>66.205479670244443</v>
      </c>
      <c r="H29" s="101">
        <f t="shared" si="8"/>
        <v>69.261183659049379</v>
      </c>
      <c r="I29" s="101">
        <f t="shared" si="8"/>
        <v>73.641382655696248</v>
      </c>
      <c r="J29" s="101">
        <f t="shared" si="8"/>
        <v>78.52052108305503</v>
      </c>
      <c r="K29" s="101">
        <f t="shared" si="8"/>
        <v>81.716307852766192</v>
      </c>
      <c r="L29" s="101">
        <f t="shared" si="8"/>
        <v>83.003589892169956</v>
      </c>
      <c r="M29" s="101">
        <f t="shared" si="8"/>
        <v>87.314776186571379</v>
      </c>
      <c r="N29" s="101">
        <f t="shared" si="8"/>
        <v>87.762797471024797</v>
      </c>
      <c r="O29" s="101">
        <f t="shared" si="8"/>
        <v>86.244854684938815</v>
      </c>
      <c r="P29" s="101">
        <f t="shared" si="8"/>
        <v>88.501036516495503</v>
      </c>
      <c r="Q29" s="101">
        <f t="shared" si="8"/>
        <v>88.449652408038858</v>
      </c>
    </row>
    <row r="30" spans="1:17" ht="12" customHeight="1" x14ac:dyDescent="0.25">
      <c r="A30" s="88" t="s">
        <v>66</v>
      </c>
      <c r="B30" s="100">
        <v>0.43238216587313705</v>
      </c>
      <c r="C30" s="100">
        <v>1.9172808037799083</v>
      </c>
      <c r="D30" s="100">
        <v>0.49282807695612424</v>
      </c>
      <c r="E30" s="100">
        <v>0.49450847847156454</v>
      </c>
      <c r="F30" s="100">
        <v>1.1445955047453784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2.5942556938190262</v>
      </c>
      <c r="M30" s="100">
        <v>3.1130470507560357</v>
      </c>
      <c r="N30" s="100">
        <v>5.7061310282710744</v>
      </c>
      <c r="O30" s="100">
        <v>4.149654966032438</v>
      </c>
      <c r="P30" s="100">
        <v>2.5930953686290565</v>
      </c>
      <c r="Q30" s="100">
        <v>2.5932282384625966</v>
      </c>
    </row>
    <row r="31" spans="1:17" ht="12" customHeight="1" x14ac:dyDescent="0.25">
      <c r="A31" s="88" t="s">
        <v>98</v>
      </c>
      <c r="B31" s="100">
        <v>1.2254317151066259</v>
      </c>
      <c r="C31" s="100">
        <v>1.4540885231320844</v>
      </c>
      <c r="D31" s="100">
        <v>1.8641833441594649</v>
      </c>
      <c r="E31" s="100">
        <v>2.6571162726575976</v>
      </c>
      <c r="F31" s="100">
        <v>3.620483743766457</v>
      </c>
      <c r="G31" s="100">
        <v>4.2004629492279904</v>
      </c>
      <c r="H31" s="100">
        <v>6.0482394577372487</v>
      </c>
      <c r="I31" s="100">
        <v>7.5430147902865752</v>
      </c>
      <c r="J31" s="100">
        <v>7.8203447039869003</v>
      </c>
      <c r="K31" s="100">
        <v>7.8012295514600298</v>
      </c>
      <c r="L31" s="100">
        <v>8.0119419870491253</v>
      </c>
      <c r="M31" s="100">
        <v>8.1560050211548649</v>
      </c>
      <c r="N31" s="100">
        <v>8.3835434519544112</v>
      </c>
      <c r="O31" s="100">
        <v>8.6439599038803081</v>
      </c>
      <c r="P31" s="100">
        <v>8.9968943693680536</v>
      </c>
      <c r="Q31" s="100">
        <v>9.4036966044386965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1.5087884473322277</v>
      </c>
      <c r="K32" s="100">
        <v>1.2982679052919905</v>
      </c>
      <c r="L32" s="100">
        <v>0.65368101739045303</v>
      </c>
      <c r="M32" s="100">
        <v>0.43579884266705821</v>
      </c>
      <c r="N32" s="100">
        <v>0.87690622030625787</v>
      </c>
      <c r="O32" s="100">
        <v>0.87701476924860278</v>
      </c>
      <c r="P32" s="100">
        <v>0.65862518058981823</v>
      </c>
      <c r="Q32" s="100">
        <v>0.6589757214861881</v>
      </c>
    </row>
    <row r="33" spans="1:17" ht="12" customHeight="1" x14ac:dyDescent="0.25">
      <c r="A33" s="49" t="s">
        <v>30</v>
      </c>
      <c r="B33" s="18">
        <v>48.03525236402168</v>
      </c>
      <c r="C33" s="18">
        <v>47.948431068873511</v>
      </c>
      <c r="D33" s="18">
        <v>51.792894900390273</v>
      </c>
      <c r="E33" s="18">
        <v>54.047767816499501</v>
      </c>
      <c r="F33" s="18">
        <v>58.015930673263</v>
      </c>
      <c r="G33" s="18">
        <v>62.00501672101646</v>
      </c>
      <c r="H33" s="18">
        <v>63.212944201312133</v>
      </c>
      <c r="I33" s="18">
        <v>66.098367865409671</v>
      </c>
      <c r="J33" s="18">
        <v>69.191387931735903</v>
      </c>
      <c r="K33" s="18">
        <v>72.616810396014174</v>
      </c>
      <c r="L33" s="18">
        <v>71.743711193911352</v>
      </c>
      <c r="M33" s="18">
        <v>75.609925271993419</v>
      </c>
      <c r="N33" s="18">
        <v>72.796216770493047</v>
      </c>
      <c r="O33" s="18">
        <v>72.574225045777467</v>
      </c>
      <c r="P33" s="18">
        <v>76.25242159790858</v>
      </c>
      <c r="Q33" s="18">
        <v>75.793751843651378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0.59764313253371049</v>
      </c>
      <c r="C3" s="115">
        <f>IF(SER_hh_tes!C3=0,"",SER_hh_tes!C3/SER_hh_fec!C3)</f>
        <v>0.59883281687612089</v>
      </c>
      <c r="D3" s="115">
        <f>IF(SER_hh_tes!D3=0,"",SER_hh_tes!D3/SER_hh_fec!D3)</f>
        <v>0.6230284030695501</v>
      </c>
      <c r="E3" s="115">
        <f>IF(SER_hh_tes!E3=0,"",SER_hh_tes!E3/SER_hh_fec!E3)</f>
        <v>0.64249167524507544</v>
      </c>
      <c r="F3" s="115">
        <f>IF(SER_hh_tes!F3=0,"",SER_hh_tes!F3/SER_hh_fec!F3)</f>
        <v>0.65835114427628394</v>
      </c>
      <c r="G3" s="115">
        <f>IF(SER_hh_tes!G3=0,"",SER_hh_tes!G3/SER_hh_fec!G3)</f>
        <v>0.67618186197036778</v>
      </c>
      <c r="H3" s="115">
        <f>IF(SER_hh_tes!H3=0,"",SER_hh_tes!H3/SER_hh_fec!H3)</f>
        <v>0.67927787320254895</v>
      </c>
      <c r="I3" s="115">
        <f>IF(SER_hh_tes!I3=0,"",SER_hh_tes!I3/SER_hh_fec!I3)</f>
        <v>0.69280751480896974</v>
      </c>
      <c r="J3" s="115">
        <f>IF(SER_hh_tes!J3=0,"",SER_hh_tes!J3/SER_hh_fec!J3)</f>
        <v>0.69465136940801664</v>
      </c>
      <c r="K3" s="115">
        <f>IF(SER_hh_tes!K3=0,"",SER_hh_tes!K3/SER_hh_fec!K3)</f>
        <v>0.70499376102923705</v>
      </c>
      <c r="L3" s="115">
        <f>IF(SER_hh_tes!L3=0,"",SER_hh_tes!L3/SER_hh_fec!L3)</f>
        <v>0.72124182603004117</v>
      </c>
      <c r="M3" s="115">
        <f>IF(SER_hh_tes!M3=0,"",SER_hh_tes!M3/SER_hh_fec!M3)</f>
        <v>0.73061853826261725</v>
      </c>
      <c r="N3" s="115">
        <f>IF(SER_hh_tes!N3=0,"",SER_hh_tes!N3/SER_hh_fec!N3)</f>
        <v>0.72599946566541895</v>
      </c>
      <c r="O3" s="115">
        <f>IF(SER_hh_tes!O3=0,"",SER_hh_tes!O3/SER_hh_fec!O3)</f>
        <v>0.74872696089970581</v>
      </c>
      <c r="P3" s="115">
        <f>IF(SER_hh_tes!P3=0,"",SER_hh_tes!P3/SER_hh_fec!P3)</f>
        <v>0.77521427429877499</v>
      </c>
      <c r="Q3" s="115">
        <f>IF(SER_hh_tes!Q3=0,"",SER_hh_tes!Q3/SER_hh_fec!Q3)</f>
        <v>0.78324638520299306</v>
      </c>
    </row>
    <row r="4" spans="1:17" ht="12.95" customHeight="1" x14ac:dyDescent="0.25">
      <c r="A4" s="90" t="s">
        <v>44</v>
      </c>
      <c r="B4" s="110">
        <f>IF(SER_hh_tes!B4=0,"",SER_hh_tes!B4/SER_hh_fec!B4)</f>
        <v>0.58505207140481807</v>
      </c>
      <c r="C4" s="110">
        <f>IF(SER_hh_tes!C4=0,"",SER_hh_tes!C4/SER_hh_fec!C4)</f>
        <v>0.58580881860956546</v>
      </c>
      <c r="D4" s="110">
        <f>IF(SER_hh_tes!D4=0,"",SER_hh_tes!D4/SER_hh_fec!D4)</f>
        <v>0.61381018880099725</v>
      </c>
      <c r="E4" s="110">
        <f>IF(SER_hh_tes!E4=0,"",SER_hh_tes!E4/SER_hh_fec!E4)</f>
        <v>0.63623621333608082</v>
      </c>
      <c r="F4" s="110">
        <f>IF(SER_hh_tes!F4=0,"",SER_hh_tes!F4/SER_hh_fec!F4)</f>
        <v>0.64798899760046746</v>
      </c>
      <c r="G4" s="110">
        <f>IF(SER_hh_tes!G4=0,"",SER_hh_tes!G4/SER_hh_fec!G4)</f>
        <v>0.66946674416507901</v>
      </c>
      <c r="H4" s="110">
        <f>IF(SER_hh_tes!H4=0,"",SER_hh_tes!H4/SER_hh_fec!H4)</f>
        <v>0.66900203725733609</v>
      </c>
      <c r="I4" s="110">
        <f>IF(SER_hh_tes!I4=0,"",SER_hh_tes!I4/SER_hh_fec!I4)</f>
        <v>0.67729500052248182</v>
      </c>
      <c r="J4" s="110">
        <f>IF(SER_hh_tes!J4=0,"",SER_hh_tes!J4/SER_hh_fec!J4)</f>
        <v>0.67603141117534327</v>
      </c>
      <c r="K4" s="110">
        <f>IF(SER_hh_tes!K4=0,"",SER_hh_tes!K4/SER_hh_fec!K4)</f>
        <v>0.68229827967158863</v>
      </c>
      <c r="L4" s="110">
        <f>IF(SER_hh_tes!L4=0,"",SER_hh_tes!L4/SER_hh_fec!L4)</f>
        <v>0.70268017307499209</v>
      </c>
      <c r="M4" s="110">
        <f>IF(SER_hh_tes!M4=0,"",SER_hh_tes!M4/SER_hh_fec!M4)</f>
        <v>0.71214625507401541</v>
      </c>
      <c r="N4" s="110">
        <f>IF(SER_hh_tes!N4=0,"",SER_hh_tes!N4/SER_hh_fec!N4)</f>
        <v>0.69770108096033423</v>
      </c>
      <c r="O4" s="110">
        <f>IF(SER_hh_tes!O4=0,"",SER_hh_tes!O4/SER_hh_fec!O4)</f>
        <v>0.71666676924893991</v>
      </c>
      <c r="P4" s="110">
        <f>IF(SER_hh_tes!P4=0,"",SER_hh_tes!P4/SER_hh_fec!P4)</f>
        <v>0.74233539783405933</v>
      </c>
      <c r="Q4" s="110">
        <f>IF(SER_hh_tes!Q4=0,"",SER_hh_tes!Q4/SER_hh_fec!Q4)</f>
        <v>0.74539605098374095</v>
      </c>
    </row>
    <row r="5" spans="1:17" ht="12" customHeight="1" x14ac:dyDescent="0.25">
      <c r="A5" s="88" t="s">
        <v>38</v>
      </c>
      <c r="B5" s="109">
        <f>IF(SER_hh_tes!B5=0,"",SER_hh_tes!B5/SER_hh_fec!B5)</f>
        <v>0.45033905752749898</v>
      </c>
      <c r="C5" s="109">
        <f>IF(SER_hh_tes!C5=0,"",SER_hh_tes!C5/SER_hh_fec!C5)</f>
        <v>0.47143912060736298</v>
      </c>
      <c r="D5" s="109">
        <f>IF(SER_hh_tes!D5=0,"",SER_hh_tes!D5/SER_hh_fec!D5)</f>
        <v>0.49106505933496736</v>
      </c>
      <c r="E5" s="109">
        <f>IF(SER_hh_tes!E5=0,"",SER_hh_tes!E5/SER_hh_fec!E5)</f>
        <v>0.49971269235635135</v>
      </c>
      <c r="F5" s="109">
        <f>IF(SER_hh_tes!F5=0,"",SER_hh_tes!F5/SER_hh_fec!F5)</f>
        <v>0.50261056269073068</v>
      </c>
      <c r="G5" s="109">
        <f>IF(SER_hh_tes!G5=0,"",SER_hh_tes!G5/SER_hh_fec!G5)</f>
        <v>0.50289824234777214</v>
      </c>
      <c r="H5" s="109">
        <f>IF(SER_hh_tes!H5=0,"",SER_hh_tes!H5/SER_hh_fec!H5)</f>
        <v>0.50358484713115725</v>
      </c>
      <c r="I5" s="109">
        <f>IF(SER_hh_tes!I5=0,"",SER_hh_tes!I5/SER_hh_fec!I5)</f>
        <v>0.50410427643052347</v>
      </c>
      <c r="J5" s="109">
        <f>IF(SER_hh_tes!J5=0,"",SER_hh_tes!J5/SER_hh_fec!J5)</f>
        <v>0.50421103947717383</v>
      </c>
      <c r="K5" s="109">
        <f>IF(SER_hh_tes!K5=0,"",SER_hh_tes!K5/SER_hh_fec!K5)</f>
        <v>0.50433671451175011</v>
      </c>
      <c r="L5" s="109">
        <f>IF(SER_hh_tes!L5=0,"",SER_hh_tes!L5/SER_hh_fec!L5)</f>
        <v>0.50445573938325428</v>
      </c>
      <c r="M5" s="109">
        <f>IF(SER_hh_tes!M5=0,"",SER_hh_tes!M5/SER_hh_fec!M5)</f>
        <v>0.50453876647245122</v>
      </c>
      <c r="N5" s="109">
        <f>IF(SER_hh_tes!N5=0,"",SER_hh_tes!N5/SER_hh_fec!N5)</f>
        <v>0.50453876647245144</v>
      </c>
      <c r="O5" s="109">
        <f>IF(SER_hh_tes!O5=0,"",SER_hh_tes!O5/SER_hh_fec!O5)</f>
        <v>0.50819796987733867</v>
      </c>
      <c r="P5" s="109">
        <f>IF(SER_hh_tes!P5=0,"",SER_hh_tes!P5/SER_hh_fec!P5)</f>
        <v>0.50886729710072331</v>
      </c>
      <c r="Q5" s="109">
        <f>IF(SER_hh_tes!Q5=0,"",SER_hh_tes!Q5/SER_hh_fec!Q5)</f>
        <v>0.51739173555739892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0.51180543748602059</v>
      </c>
      <c r="C7" s="109">
        <f>IF(SER_hh_tes!C7=0,"",SER_hh_tes!C7/SER_hh_fec!C7)</f>
        <v>0.53222194031042802</v>
      </c>
      <c r="D7" s="109">
        <f>IF(SER_hh_tes!D7=0,"",SER_hh_tes!D7/SER_hh_fec!D7)</f>
        <v>0.54161411478625887</v>
      </c>
      <c r="E7" s="109">
        <f>IF(SER_hh_tes!E7=0,"",SER_hh_tes!E7/SER_hh_fec!E7)</f>
        <v>0.56585055901312087</v>
      </c>
      <c r="F7" s="109">
        <f>IF(SER_hh_tes!F7=0,"",SER_hh_tes!F7/SER_hh_fec!F7)</f>
        <v>0.57167137136010926</v>
      </c>
      <c r="G7" s="109">
        <f>IF(SER_hh_tes!G7=0,"",SER_hh_tes!G7/SER_hh_fec!G7)</f>
        <v>0.57167137136010959</v>
      </c>
      <c r="H7" s="109">
        <f>IF(SER_hh_tes!H7=0,"",SER_hh_tes!H7/SER_hh_fec!H7)</f>
        <v>0.58258229193873523</v>
      </c>
      <c r="I7" s="109">
        <f>IF(SER_hh_tes!I7=0,"",SER_hh_tes!I7/SER_hh_fec!I7)</f>
        <v>0.58286200297956126</v>
      </c>
      <c r="J7" s="109">
        <f>IF(SER_hh_tes!J7=0,"",SER_hh_tes!J7/SER_hh_fec!J7)</f>
        <v>0.58734943369637915</v>
      </c>
      <c r="K7" s="109">
        <f>IF(SER_hh_tes!K7=0,"",SER_hh_tes!K7/SER_hh_fec!K7)</f>
        <v>0.59095207532309069</v>
      </c>
      <c r="L7" s="109">
        <f>IF(SER_hh_tes!L7=0,"",SER_hh_tes!L7/SER_hh_fec!L7)</f>
        <v>0.60510361335828489</v>
      </c>
      <c r="M7" s="109">
        <f>IF(SER_hh_tes!M7=0,"",SER_hh_tes!M7/SER_hh_fec!M7)</f>
        <v>0.60969104337619251</v>
      </c>
      <c r="N7" s="109">
        <f>IF(SER_hh_tes!N7=0,"",SER_hh_tes!N7/SER_hh_fec!N7)</f>
        <v>0.61012960755491474</v>
      </c>
      <c r="O7" s="109">
        <f>IF(SER_hh_tes!O7=0,"",SER_hh_tes!O7/SER_hh_fec!O7)</f>
        <v>0.6106525794011799</v>
      </c>
      <c r="P7" s="109">
        <f>IF(SER_hh_tes!P7=0,"",SER_hh_tes!P7/SER_hh_fec!P7)</f>
        <v>0.61103462903532457</v>
      </c>
      <c r="Q7" s="109">
        <f>IF(SER_hh_tes!Q7=0,"",SER_hh_tes!Q7/SER_hh_fec!Q7)</f>
        <v>0.61992377643911056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0.54679200514174897</v>
      </c>
      <c r="C9" s="109">
        <f>IF(SER_hh_tes!C9=0,"",SER_hh_tes!C9/SER_hh_fec!C9)</f>
        <v>0.5591670339548821</v>
      </c>
      <c r="D9" s="109">
        <f>IF(SER_hh_tes!D9=0,"",SER_hh_tes!D9/SER_hh_fec!D9)</f>
        <v>0.57263138347439069</v>
      </c>
      <c r="E9" s="109">
        <f>IF(SER_hh_tes!E9=0,"",SER_hh_tes!E9/SER_hh_fec!E9)</f>
        <v>0.5900618249010976</v>
      </c>
      <c r="F9" s="109">
        <f>IF(SER_hh_tes!F9=0,"",SER_hh_tes!F9/SER_hh_fec!F9)</f>
        <v>0.60205183283292663</v>
      </c>
      <c r="G9" s="109">
        <f>IF(SER_hh_tes!G9=0,"",SER_hh_tes!G9/SER_hh_fec!G9)</f>
        <v>0.60862592721359587</v>
      </c>
      <c r="H9" s="109">
        <f>IF(SER_hh_tes!H9=0,"",SER_hh_tes!H9/SER_hh_fec!H9)</f>
        <v>0.6144615621699786</v>
      </c>
      <c r="I9" s="109">
        <f>IF(SER_hh_tes!I9=0,"",SER_hh_tes!I9/SER_hh_fec!I9)</f>
        <v>0.62432821520493154</v>
      </c>
      <c r="J9" s="109">
        <f>IF(SER_hh_tes!J9=0,"",SER_hh_tes!J9/SER_hh_fec!J9)</f>
        <v>0.6264678623460227</v>
      </c>
      <c r="K9" s="109">
        <f>IF(SER_hh_tes!K9=0,"",SER_hh_tes!K9/SER_hh_fec!K9)</f>
        <v>0.63096988626080086</v>
      </c>
      <c r="L9" s="109">
        <f>IF(SER_hh_tes!L9=0,"",SER_hh_tes!L9/SER_hh_fec!L9)</f>
        <v>0.63250082108266092</v>
      </c>
      <c r="M9" s="109">
        <f>IF(SER_hh_tes!M9=0,"",SER_hh_tes!M9/SER_hh_fec!M9)</f>
        <v>0.63876042519209131</v>
      </c>
      <c r="N9" s="109">
        <f>IF(SER_hh_tes!N9=0,"",SER_hh_tes!N9/SER_hh_fec!N9)</f>
        <v>0.64205714292897575</v>
      </c>
      <c r="O9" s="109">
        <f>IF(SER_hh_tes!O9=0,"",SER_hh_tes!O9/SER_hh_fec!O9)</f>
        <v>0.64373086585417105</v>
      </c>
      <c r="P9" s="109">
        <f>IF(SER_hh_tes!P9=0,"",SER_hh_tes!P9/SER_hh_fec!P9)</f>
        <v>0.64634568451845398</v>
      </c>
      <c r="Q9" s="109">
        <f>IF(SER_hh_tes!Q9=0,"",SER_hh_tes!Q9/SER_hh_fec!Q9)</f>
        <v>0.65301734694513391</v>
      </c>
    </row>
    <row r="10" spans="1:17" ht="12" customHeight="1" x14ac:dyDescent="0.25">
      <c r="A10" s="88" t="s">
        <v>34</v>
      </c>
      <c r="B10" s="109">
        <f>IF(SER_hh_tes!B10=0,"",SER_hh_tes!B10/SER_hh_fec!B10)</f>
        <v>0.42309249498844359</v>
      </c>
      <c r="C10" s="109">
        <f>IF(SER_hh_tes!C10=0,"",SER_hh_tes!C10/SER_hh_fec!C10)</f>
        <v>0.42309249498844376</v>
      </c>
      <c r="D10" s="109">
        <f>IF(SER_hh_tes!D10=0,"",SER_hh_tes!D10/SER_hh_fec!D10)</f>
        <v>0.42931074074348397</v>
      </c>
      <c r="E10" s="109">
        <f>IF(SER_hh_tes!E10=0,"",SER_hh_tes!E10/SER_hh_fec!E10)</f>
        <v>0.45281410817047796</v>
      </c>
      <c r="F10" s="109">
        <f>IF(SER_hh_tes!F10=0,"",SER_hh_tes!F10/SER_hh_fec!F10)</f>
        <v>0.4561244676269483</v>
      </c>
      <c r="G10" s="109">
        <f>IF(SER_hh_tes!G10=0,"",SER_hh_tes!G10/SER_hh_fec!G10)</f>
        <v>0.46251667343887509</v>
      </c>
      <c r="H10" s="109">
        <f>IF(SER_hh_tes!H10=0,"",SER_hh_tes!H10/SER_hh_fec!H10)</f>
        <v>0.46926636758690732</v>
      </c>
      <c r="I10" s="109">
        <f>IF(SER_hh_tes!I10=0,"",SER_hh_tes!I10/SER_hh_fec!I10)</f>
        <v>0.4744018743895686</v>
      </c>
      <c r="J10" s="109">
        <f>IF(SER_hh_tes!J10=0,"",SER_hh_tes!J10/SER_hh_fec!J10)</f>
        <v>0.4785740053633184</v>
      </c>
      <c r="K10" s="109">
        <f>IF(SER_hh_tes!K10=0,"",SER_hh_tes!K10/SER_hh_fec!K10)</f>
        <v>0.48995263335860956</v>
      </c>
      <c r="L10" s="109">
        <f>IF(SER_hh_tes!L10=0,"",SER_hh_tes!L10/SER_hh_fec!L10)</f>
        <v>0.49434261573832111</v>
      </c>
      <c r="M10" s="109">
        <f>IF(SER_hh_tes!M10=0,"",SER_hh_tes!M10/SER_hh_fec!M10)</f>
        <v>0.49434432181612259</v>
      </c>
      <c r="N10" s="109">
        <f>IF(SER_hh_tes!N10=0,"",SER_hh_tes!N10/SER_hh_fec!N10)</f>
        <v>0.50075605351786001</v>
      </c>
      <c r="O10" s="109">
        <f>IF(SER_hh_tes!O10=0,"",SER_hh_tes!O10/SER_hh_fec!O10)</f>
        <v>0.50106047450447233</v>
      </c>
      <c r="P10" s="109">
        <f>IF(SER_hh_tes!P10=0,"",SER_hh_tes!P10/SER_hh_fec!P10)</f>
        <v>0.50174723999472914</v>
      </c>
      <c r="Q10" s="109">
        <f>IF(SER_hh_tes!Q10=0,"",SER_hh_tes!Q10/SER_hh_fec!Q10)</f>
        <v>0.50208800397851261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>
        <f>IF(SER_hh_tes!G11=0,"",SER_hh_tes!G11/SER_hh_fec!G11)</f>
        <v>0.79702337565494397</v>
      </c>
      <c r="H11" s="109">
        <f>IF(SER_hh_tes!H11=0,"",SER_hh_tes!H11/SER_hh_fec!H11)</f>
        <v>0.79712833414213791</v>
      </c>
      <c r="I11" s="109">
        <f>IF(SER_hh_tes!I11=0,"",SER_hh_tes!I11/SER_hh_fec!I11)</f>
        <v>0.7977742772191676</v>
      </c>
      <c r="J11" s="109">
        <f>IF(SER_hh_tes!J11=0,"",SER_hh_tes!J11/SER_hh_fec!J11)</f>
        <v>0.79790780846066978</v>
      </c>
      <c r="K11" s="109">
        <f>IF(SER_hh_tes!K11=0,"",SER_hh_tes!K11/SER_hh_fec!K11)</f>
        <v>0.79811763614365849</v>
      </c>
      <c r="L11" s="109">
        <f>IF(SER_hh_tes!L11=0,"",SER_hh_tes!L11/SER_hh_fec!L11)</f>
        <v>0.79842366899560113</v>
      </c>
      <c r="M11" s="109">
        <f>IF(SER_hh_tes!M11=0,"",SER_hh_tes!M11/SER_hh_fec!M11)</f>
        <v>0.79886998172685397</v>
      </c>
      <c r="N11" s="109">
        <f>IF(SER_hh_tes!N11=0,"",SER_hh_tes!N11/SER_hh_fec!N11)</f>
        <v>0.79902017283058346</v>
      </c>
      <c r="O11" s="109">
        <f>IF(SER_hh_tes!O11=0,"",SER_hh_tes!O11/SER_hh_fec!O11)</f>
        <v>0.80094463949912953</v>
      </c>
      <c r="P11" s="109">
        <f>IF(SER_hh_tes!P11=0,"",SER_hh_tes!P11/SER_hh_fec!P11)</f>
        <v>0.80241040028047006</v>
      </c>
      <c r="Q11" s="109">
        <f>IF(SER_hh_tes!Q11=0,"",SER_hh_tes!Q11/SER_hh_fec!Q11)</f>
        <v>0.80294881467199697</v>
      </c>
    </row>
    <row r="12" spans="1:17" ht="12" customHeight="1" x14ac:dyDescent="0.25">
      <c r="A12" s="88" t="s">
        <v>42</v>
      </c>
      <c r="B12" s="109">
        <f>IF(SER_hh_tes!B12=0,"",SER_hh_tes!B12/SER_hh_fec!B12)</f>
        <v>0.64991166664891487</v>
      </c>
      <c r="C12" s="109">
        <f>IF(SER_hh_tes!C12=0,"",SER_hh_tes!C12/SER_hh_fec!C12)</f>
        <v>0.6525244284133831</v>
      </c>
      <c r="D12" s="109">
        <f>IF(SER_hh_tes!D12=0,"",SER_hh_tes!D12/SER_hh_fec!D12)</f>
        <v>0.657117184528627</v>
      </c>
      <c r="E12" s="109">
        <f>IF(SER_hh_tes!E12=0,"",SER_hh_tes!E12/SER_hh_fec!E12)</f>
        <v>0.66495137897980161</v>
      </c>
      <c r="F12" s="109">
        <f>IF(SER_hh_tes!F12=0,"",SER_hh_tes!F12/SER_hh_fec!F12)</f>
        <v>0.67486513844712948</v>
      </c>
      <c r="G12" s="109">
        <f>IF(SER_hh_tes!G12=0,"",SER_hh_tes!G12/SER_hh_fec!G12)</f>
        <v>0.67896653802621931</v>
      </c>
      <c r="H12" s="109">
        <f>IF(SER_hh_tes!H12=0,"",SER_hh_tes!H12/SER_hh_fec!H12)</f>
        <v>0.68589780615480567</v>
      </c>
      <c r="I12" s="109">
        <f>IF(SER_hh_tes!I12=0,"",SER_hh_tes!I12/SER_hh_fec!I12)</f>
        <v>0.68802597936866738</v>
      </c>
      <c r="J12" s="109">
        <f>IF(SER_hh_tes!J12=0,"",SER_hh_tes!J12/SER_hh_fec!J12)</f>
        <v>0.69239811990904354</v>
      </c>
      <c r="K12" s="109">
        <f>IF(SER_hh_tes!K12=0,"",SER_hh_tes!K12/SER_hh_fec!K12)</f>
        <v>0.69679971704617871</v>
      </c>
      <c r="L12" s="109">
        <f>IF(SER_hh_tes!L12=0,"",SER_hh_tes!L12/SER_hh_fec!L12)</f>
        <v>0.70081109614655979</v>
      </c>
      <c r="M12" s="109">
        <f>IF(SER_hh_tes!M12=0,"",SER_hh_tes!M12/SER_hh_fec!M12)</f>
        <v>0.70631339444942665</v>
      </c>
      <c r="N12" s="109">
        <f>IF(SER_hh_tes!N12=0,"",SER_hh_tes!N12/SER_hh_fec!N12)</f>
        <v>0.70665047189268804</v>
      </c>
      <c r="O12" s="109">
        <f>IF(SER_hh_tes!O12=0,"",SER_hh_tes!O12/SER_hh_fec!O12)</f>
        <v>0.70768761836444116</v>
      </c>
      <c r="P12" s="109">
        <f>IF(SER_hh_tes!P12=0,"",SER_hh_tes!P12/SER_hh_fec!P12)</f>
        <v>0.7097449939202517</v>
      </c>
      <c r="Q12" s="109">
        <f>IF(SER_hh_tes!Q12=0,"",SER_hh_tes!Q12/SER_hh_fec!Q12)</f>
        <v>0.71017902319104864</v>
      </c>
    </row>
    <row r="13" spans="1:17" ht="12" customHeight="1" x14ac:dyDescent="0.25">
      <c r="A13" s="88" t="s">
        <v>105</v>
      </c>
      <c r="B13" s="109">
        <f>IF(SER_hh_tes!B13=0,"",SER_hh_tes!B13/SER_hh_fec!B13)</f>
        <v>1.0236108749720421</v>
      </c>
      <c r="C13" s="109">
        <f>IF(SER_hh_tes!C13=0,"",SER_hh_tes!C13/SER_hh_fec!C13)</f>
        <v>1.0299687608272614</v>
      </c>
      <c r="D13" s="109">
        <f>IF(SER_hh_tes!D13=0,"",SER_hh_tes!D13/SER_hh_fec!D13)</f>
        <v>1.0566047669322676</v>
      </c>
      <c r="E13" s="109">
        <f>IF(SER_hh_tes!E13=0,"",SER_hh_tes!E13/SER_hh_fec!E13)</f>
        <v>1.0642787494366037</v>
      </c>
      <c r="F13" s="109">
        <f>IF(SER_hh_tes!F13=0,"",SER_hh_tes!F13/SER_hh_fec!F13)</f>
        <v>1.0666353019699053</v>
      </c>
      <c r="G13" s="109">
        <f>IF(SER_hh_tes!G13=0,"",SER_hh_tes!G13/SER_hh_fec!G13)</f>
        <v>1.067663540446053</v>
      </c>
      <c r="H13" s="109">
        <f>IF(SER_hh_tes!H13=0,"",SER_hh_tes!H13/SER_hh_fec!H13)</f>
        <v>1.0704246367866102</v>
      </c>
      <c r="I13" s="109">
        <f>IF(SER_hh_tes!I13=0,"",SER_hh_tes!I13/SER_hh_fec!I13)</f>
        <v>1.0715957677608652</v>
      </c>
      <c r="J13" s="109">
        <f>IF(SER_hh_tes!J13=0,"",SER_hh_tes!J13/SER_hh_fec!J13)</f>
        <v>1.0724799044834274</v>
      </c>
      <c r="K13" s="109">
        <f>IF(SER_hh_tes!K13=0,"",SER_hh_tes!K13/SER_hh_fec!K13)</f>
        <v>1.0728576566221681</v>
      </c>
      <c r="L13" s="109">
        <f>IF(SER_hh_tes!L13=0,"",SER_hh_tes!L13/SER_hh_fec!L13)</f>
        <v>1.2072143839323557</v>
      </c>
      <c r="M13" s="109">
        <f>IF(SER_hh_tes!M13=0,"",SER_hh_tes!M13/SER_hh_fec!M13)</f>
        <v>1.2724610448574873</v>
      </c>
      <c r="N13" s="109">
        <f>IF(SER_hh_tes!N13=0,"",SER_hh_tes!N13/SER_hh_fec!N13)</f>
        <v>1.3784695342285913</v>
      </c>
      <c r="O13" s="109">
        <f>IF(SER_hh_tes!O13=0,"",SER_hh_tes!O13/SER_hh_fec!O13)</f>
        <v>1.5770992594282485</v>
      </c>
      <c r="P13" s="109">
        <f>IF(SER_hh_tes!P13=0,"",SER_hh_tes!P13/SER_hh_fec!P13)</f>
        <v>1.7617098964277838</v>
      </c>
      <c r="Q13" s="109">
        <f>IF(SER_hh_tes!Q13=0,"",SER_hh_tes!Q13/SER_hh_fec!Q13)</f>
        <v>1.9763839491017057</v>
      </c>
    </row>
    <row r="14" spans="1:17" ht="12" customHeight="1" x14ac:dyDescent="0.25">
      <c r="A14" s="51" t="s">
        <v>104</v>
      </c>
      <c r="B14" s="112">
        <f>IF(SER_hh_tes!B14=0,"",SER_hh_tes!B14/SER_hh_fec!B14)</f>
        <v>0.61741608331646924</v>
      </c>
      <c r="C14" s="112">
        <f>IF(SER_hh_tes!C14=0,"",SER_hh_tes!C14/SER_hh_fec!C14)</f>
        <v>0.61741608331646924</v>
      </c>
      <c r="D14" s="112">
        <f>IF(SER_hh_tes!D14=0,"",SER_hh_tes!D14/SER_hh_fec!D14)</f>
        <v>0.6532993233366875</v>
      </c>
      <c r="E14" s="112">
        <f>IF(SER_hh_tes!E14=0,"",SER_hh_tes!E14/SER_hh_fec!E14)</f>
        <v>0.66563800486424229</v>
      </c>
      <c r="F14" s="112">
        <f>IF(SER_hh_tes!F14=0,"",SER_hh_tes!F14/SER_hh_fec!F14)</f>
        <v>0.66900432803796206</v>
      </c>
      <c r="G14" s="112">
        <f>IF(SER_hh_tes!G14=0,"",SER_hh_tes!G14/SER_hh_fec!G14)</f>
        <v>0.68593823354692796</v>
      </c>
      <c r="H14" s="112">
        <f>IF(SER_hh_tes!H14=0,"",SER_hh_tes!H14/SER_hh_fec!H14)</f>
        <v>0.69823478209967182</v>
      </c>
      <c r="I14" s="112">
        <f>IF(SER_hh_tes!I14=0,"",SER_hh_tes!I14/SER_hh_fec!I14)</f>
        <v>0.70544435772318947</v>
      </c>
      <c r="J14" s="112">
        <f>IF(SER_hh_tes!J14=0,"",SER_hh_tes!J14/SER_hh_fec!J14)</f>
        <v>0.70954036414150423</v>
      </c>
      <c r="K14" s="112">
        <f>IF(SER_hh_tes!K14=0,"",SER_hh_tes!K14/SER_hh_fec!K14)</f>
        <v>0.71061732603648742</v>
      </c>
      <c r="L14" s="112">
        <f>IF(SER_hh_tes!L14=0,"",SER_hh_tes!L14/SER_hh_fec!L14)</f>
        <v>0.71792983345023542</v>
      </c>
      <c r="M14" s="112">
        <f>IF(SER_hh_tes!M14=0,"",SER_hh_tes!M14/SER_hh_fec!M14)</f>
        <v>0.72236856696522178</v>
      </c>
      <c r="N14" s="112">
        <f>IF(SER_hh_tes!N14=0,"",SER_hh_tes!N14/SER_hh_fec!N14)</f>
        <v>0.72790101987936906</v>
      </c>
      <c r="O14" s="112">
        <f>IF(SER_hh_tes!O14=0,"",SER_hh_tes!O14/SER_hh_fec!O14)</f>
        <v>0.73320402135891383</v>
      </c>
      <c r="P14" s="112">
        <f>IF(SER_hh_tes!P14=0,"",SER_hh_tes!P14/SER_hh_fec!P14)</f>
        <v>0.73906121306851824</v>
      </c>
      <c r="Q14" s="112">
        <f>IF(SER_hh_tes!Q14=0,"",SER_hh_tes!Q14/SER_hh_fec!Q14)</f>
        <v>0.74183395015585862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</v>
      </c>
      <c r="D15" s="114">
        <f>IF(SER_hh_tes!D15=0,"",SER_hh_tes!D15/SER_hh_fec!D15)</f>
        <v>1</v>
      </c>
      <c r="E15" s="114">
        <f>IF(SER_hh_tes!E15=0,"",SER_hh_tes!E15/SER_hh_fec!E15)</f>
        <v>1</v>
      </c>
      <c r="F15" s="114">
        <f>IF(SER_hh_tes!F15=0,"",SER_hh_tes!F15/SER_hh_fec!F15)</f>
        <v>1.0000000000000002</v>
      </c>
      <c r="G15" s="114">
        <f>IF(SER_hh_tes!G15=0,"",SER_hh_tes!G15/SER_hh_fec!G15)</f>
        <v>1</v>
      </c>
      <c r="H15" s="114">
        <f>IF(SER_hh_tes!H15=0,"",SER_hh_tes!H15/SER_hh_fec!H15)</f>
        <v>1</v>
      </c>
      <c r="I15" s="114">
        <f>IF(SER_hh_tes!I15=0,"",SER_hh_tes!I15/SER_hh_fec!I15)</f>
        <v>1</v>
      </c>
      <c r="J15" s="114">
        <f>IF(SER_hh_tes!J15=0,"",SER_hh_tes!J15/SER_hh_fec!J15)</f>
        <v>1</v>
      </c>
      <c r="K15" s="114">
        <f>IF(SER_hh_tes!K15=0,"",SER_hh_tes!K15/SER_hh_fec!K15)</f>
        <v>1.0000000000000002</v>
      </c>
      <c r="L15" s="114">
        <f>IF(SER_hh_tes!L15=0,"",SER_hh_tes!L15/SER_hh_fec!L15)</f>
        <v>1</v>
      </c>
      <c r="M15" s="114">
        <f>IF(SER_hh_tes!M15=0,"",SER_hh_tes!M15/SER_hh_fec!M15)</f>
        <v>0.99999999999999956</v>
      </c>
      <c r="N15" s="114">
        <f>IF(SER_hh_tes!N15=0,"",SER_hh_tes!N15/SER_hh_fec!N15)</f>
        <v>1</v>
      </c>
      <c r="O15" s="114">
        <f>IF(SER_hh_tes!O15=0,"",SER_hh_tes!O15/SER_hh_fec!O15)</f>
        <v>1.0000000000000002</v>
      </c>
      <c r="P15" s="114">
        <f>IF(SER_hh_tes!P15=0,"",SER_hh_tes!P15/SER_hh_fec!P15)</f>
        <v>1</v>
      </c>
      <c r="Q15" s="114">
        <f>IF(SER_hh_tes!Q15=0,"",SER_hh_tes!Q15/SER_hh_fec!Q15)</f>
        <v>0.99999999999999978</v>
      </c>
    </row>
    <row r="16" spans="1:17" ht="12.95" customHeight="1" x14ac:dyDescent="0.25">
      <c r="A16" s="90" t="s">
        <v>102</v>
      </c>
      <c r="B16" s="110">
        <f>IF(SER_hh_tes!B16=0,"",SER_hh_tes!B16/SER_hh_fec!B16)</f>
        <v>1.5682637173691172</v>
      </c>
      <c r="C16" s="110">
        <f>IF(SER_hh_tes!C16=0,"",SER_hh_tes!C16/SER_hh_fec!C16)</f>
        <v>1.6237592120623252</v>
      </c>
      <c r="D16" s="110">
        <f>IF(SER_hh_tes!D16=0,"",SER_hh_tes!D16/SER_hh_fec!D16)</f>
        <v>1.6673765228793982</v>
      </c>
      <c r="E16" s="110">
        <f>IF(SER_hh_tes!E16=0,"",SER_hh_tes!E16/SER_hh_fec!E16)</f>
        <v>1.7122448448878755</v>
      </c>
      <c r="F16" s="110">
        <f>IF(SER_hh_tes!F16=0,"",SER_hh_tes!F16/SER_hh_fec!F16)</f>
        <v>1.7550895449912522</v>
      </c>
      <c r="G16" s="110">
        <f>IF(SER_hh_tes!G16=0,"",SER_hh_tes!G16/SER_hh_fec!G16)</f>
        <v>1.7863671939821157</v>
      </c>
      <c r="H16" s="110">
        <f>IF(SER_hh_tes!H16=0,"",SER_hh_tes!H16/SER_hh_fec!H16)</f>
        <v>1.8172313438129435</v>
      </c>
      <c r="I16" s="110">
        <f>IF(SER_hh_tes!I16=0,"",SER_hh_tes!I16/SER_hh_fec!I16)</f>
        <v>1.852190066688481</v>
      </c>
      <c r="J16" s="110">
        <f>IF(SER_hh_tes!J16=0,"",SER_hh_tes!J16/SER_hh_fec!J16)</f>
        <v>1.8795451284216902</v>
      </c>
      <c r="K16" s="110">
        <f>IF(SER_hh_tes!K16=0,"",SER_hh_tes!K16/SER_hh_fec!K16)</f>
        <v>1.9052734763350687</v>
      </c>
      <c r="L16" s="110">
        <f>IF(SER_hh_tes!L16=0,"",SER_hh_tes!L16/SER_hh_fec!L16)</f>
        <v>1.9305850727988523</v>
      </c>
      <c r="M16" s="110">
        <f>IF(SER_hh_tes!M16=0,"",SER_hh_tes!M16/SER_hh_fec!M16)</f>
        <v>1.9815164213669705</v>
      </c>
      <c r="N16" s="110">
        <f>IF(SER_hh_tes!N16=0,"",SER_hh_tes!N16/SER_hh_fec!N16)</f>
        <v>2.0408224746005681</v>
      </c>
      <c r="O16" s="110">
        <f>IF(SER_hh_tes!O16=0,"",SER_hh_tes!O16/SER_hh_fec!O16)</f>
        <v>2.1477478368070866</v>
      </c>
      <c r="P16" s="110">
        <f>IF(SER_hh_tes!P16=0,"",SER_hh_tes!P16/SER_hh_fec!P16)</f>
        <v>2.3191570989716372</v>
      </c>
      <c r="Q16" s="110">
        <f>IF(SER_hh_tes!Q16=0,"",SER_hh_tes!Q16/SER_hh_fec!Q16)</f>
        <v>2.5054143823300961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1.5682637173691172</v>
      </c>
      <c r="C18" s="113">
        <f>IF(SER_hh_tes!C18=0,"",SER_hh_tes!C18/SER_hh_fec!C18)</f>
        <v>1.6237592120623252</v>
      </c>
      <c r="D18" s="113">
        <f>IF(SER_hh_tes!D18=0,"",SER_hh_tes!D18/SER_hh_fec!D18)</f>
        <v>1.6673765228793982</v>
      </c>
      <c r="E18" s="113">
        <f>IF(SER_hh_tes!E18=0,"",SER_hh_tes!E18/SER_hh_fec!E18)</f>
        <v>1.7122448448878755</v>
      </c>
      <c r="F18" s="113">
        <f>IF(SER_hh_tes!F18=0,"",SER_hh_tes!F18/SER_hh_fec!F18)</f>
        <v>1.7550895449912522</v>
      </c>
      <c r="G18" s="113">
        <f>IF(SER_hh_tes!G18=0,"",SER_hh_tes!G18/SER_hh_fec!G18)</f>
        <v>1.7863671939821157</v>
      </c>
      <c r="H18" s="113">
        <f>IF(SER_hh_tes!H18=0,"",SER_hh_tes!H18/SER_hh_fec!H18)</f>
        <v>1.8172313438129435</v>
      </c>
      <c r="I18" s="113">
        <f>IF(SER_hh_tes!I18=0,"",SER_hh_tes!I18/SER_hh_fec!I18)</f>
        <v>1.852190066688481</v>
      </c>
      <c r="J18" s="113">
        <f>IF(SER_hh_tes!J18=0,"",SER_hh_tes!J18/SER_hh_fec!J18)</f>
        <v>1.8795451284216902</v>
      </c>
      <c r="K18" s="113">
        <f>IF(SER_hh_tes!K18=0,"",SER_hh_tes!K18/SER_hh_fec!K18)</f>
        <v>1.9052734763350687</v>
      </c>
      <c r="L18" s="113">
        <f>IF(SER_hh_tes!L18=0,"",SER_hh_tes!L18/SER_hh_fec!L18)</f>
        <v>1.9305850727988523</v>
      </c>
      <c r="M18" s="113">
        <f>IF(SER_hh_tes!M18=0,"",SER_hh_tes!M18/SER_hh_fec!M18)</f>
        <v>1.9815164213669705</v>
      </c>
      <c r="N18" s="113">
        <f>IF(SER_hh_tes!N18=0,"",SER_hh_tes!N18/SER_hh_fec!N18)</f>
        <v>2.0408224746005681</v>
      </c>
      <c r="O18" s="113">
        <f>IF(SER_hh_tes!O18=0,"",SER_hh_tes!O18/SER_hh_fec!O18)</f>
        <v>2.1477478368070866</v>
      </c>
      <c r="P18" s="113">
        <f>IF(SER_hh_tes!P18=0,"",SER_hh_tes!P18/SER_hh_fec!P18)</f>
        <v>2.3191570989716372</v>
      </c>
      <c r="Q18" s="113">
        <f>IF(SER_hh_tes!Q18=0,"",SER_hh_tes!Q18/SER_hh_fec!Q18)</f>
        <v>2.5054143823300961</v>
      </c>
    </row>
    <row r="19" spans="1:17" ht="12.95" customHeight="1" x14ac:dyDescent="0.25">
      <c r="A19" s="90" t="s">
        <v>47</v>
      </c>
      <c r="B19" s="110">
        <f>IF(SER_hh_tes!B19=0,"",SER_hh_tes!B19/SER_hh_fec!B19)</f>
        <v>0.56501666117073091</v>
      </c>
      <c r="C19" s="110">
        <f>IF(SER_hh_tes!C19=0,"",SER_hh_tes!C19/SER_hh_fec!C19)</f>
        <v>0.56885419921836777</v>
      </c>
      <c r="D19" s="110">
        <f>IF(SER_hh_tes!D19=0,"",SER_hh_tes!D19/SER_hh_fec!D19)</f>
        <v>0.57400325634262239</v>
      </c>
      <c r="E19" s="110">
        <f>IF(SER_hh_tes!E19=0,"",SER_hh_tes!E19/SER_hh_fec!E19)</f>
        <v>0.58044222815028057</v>
      </c>
      <c r="F19" s="110">
        <f>IF(SER_hh_tes!F19=0,"",SER_hh_tes!F19/SER_hh_fec!F19)</f>
        <v>0.59184939313354989</v>
      </c>
      <c r="G19" s="110">
        <f>IF(SER_hh_tes!G19=0,"",SER_hh_tes!G19/SER_hh_fec!G19)</f>
        <v>0.60393158468728936</v>
      </c>
      <c r="H19" s="110">
        <f>IF(SER_hh_tes!H19=0,"",SER_hh_tes!H19/SER_hh_fec!H19)</f>
        <v>0.60936310858911591</v>
      </c>
      <c r="I19" s="110">
        <f>IF(SER_hh_tes!I19=0,"",SER_hh_tes!I19/SER_hh_fec!I19)</f>
        <v>0.61530567676516323</v>
      </c>
      <c r="J19" s="110">
        <f>IF(SER_hh_tes!J19=0,"",SER_hh_tes!J19/SER_hh_fec!J19)</f>
        <v>0.62249523117999561</v>
      </c>
      <c r="K19" s="110">
        <f>IF(SER_hh_tes!K19=0,"",SER_hh_tes!K19/SER_hh_fec!K19)</f>
        <v>0.63026669463230423</v>
      </c>
      <c r="L19" s="110">
        <f>IF(SER_hh_tes!L19=0,"",SER_hh_tes!L19/SER_hh_fec!L19)</f>
        <v>0.65028810060288278</v>
      </c>
      <c r="M19" s="110">
        <f>IF(SER_hh_tes!M19=0,"",SER_hh_tes!M19/SER_hh_fec!M19)</f>
        <v>0.66412682936840228</v>
      </c>
      <c r="N19" s="110">
        <f>IF(SER_hh_tes!N19=0,"",SER_hh_tes!N19/SER_hh_fec!N19)</f>
        <v>0.67262042852309334</v>
      </c>
      <c r="O19" s="110">
        <f>IF(SER_hh_tes!O19=0,"",SER_hh_tes!O19/SER_hh_fec!O19)</f>
        <v>0.68696108420825097</v>
      </c>
      <c r="P19" s="110">
        <f>IF(SER_hh_tes!P19=0,"",SER_hh_tes!P19/SER_hh_fec!P19)</f>
        <v>0.69107964030258251</v>
      </c>
      <c r="Q19" s="110">
        <f>IF(SER_hh_tes!Q19=0,"",SER_hh_tes!Q19/SER_hh_fec!Q19)</f>
        <v>0.69762107962486875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0.44550569119292105</v>
      </c>
      <c r="C22" s="109">
        <f>IF(SER_hh_tes!C22=0,"",SER_hh_tes!C22/SER_hh_fec!C22)</f>
        <v>0.45195175000171273</v>
      </c>
      <c r="D22" s="109">
        <f>IF(SER_hh_tes!D22=0,"",SER_hh_tes!D22/SER_hh_fec!D22)</f>
        <v>0.4559563952168767</v>
      </c>
      <c r="E22" s="109">
        <f>IF(SER_hh_tes!E22=0,"",SER_hh_tes!E22/SER_hh_fec!E22)</f>
        <v>0.4567948849058055</v>
      </c>
      <c r="F22" s="109">
        <f>IF(SER_hh_tes!F22=0,"",SER_hh_tes!F22/SER_hh_fec!F22)</f>
        <v>0.4599203468696737</v>
      </c>
      <c r="G22" s="109">
        <f>IF(SER_hh_tes!G22=0,"",SER_hh_tes!G22/SER_hh_fec!G22)</f>
        <v>0.46605145145287658</v>
      </c>
      <c r="H22" s="109">
        <f>IF(SER_hh_tes!H22=0,"",SER_hh_tes!H22/SER_hh_fec!H22)</f>
        <v>0.4726415177499706</v>
      </c>
      <c r="I22" s="109">
        <f>IF(SER_hh_tes!I22=0,"",SER_hh_tes!I22/SER_hh_fec!I22)</f>
        <v>0.48131256028352049</v>
      </c>
      <c r="J22" s="109">
        <f>IF(SER_hh_tes!J22=0,"",SER_hh_tes!J22/SER_hh_fec!J22)</f>
        <v>0.49086541610658968</v>
      </c>
      <c r="K22" s="109">
        <f>IF(SER_hh_tes!K22=0,"",SER_hh_tes!K22/SER_hh_fec!K22)</f>
        <v>0.50103561911104488</v>
      </c>
      <c r="L22" s="109">
        <f>IF(SER_hh_tes!L22=0,"",SER_hh_tes!L22/SER_hh_fec!L22)</f>
        <v>0.51110436325758779</v>
      </c>
      <c r="M22" s="109">
        <f>IF(SER_hh_tes!M22=0,"",SER_hh_tes!M22/SER_hh_fec!M22)</f>
        <v>0.51828720392193717</v>
      </c>
      <c r="N22" s="109">
        <f>IF(SER_hh_tes!N22=0,"",SER_hh_tes!N22/SER_hh_fec!N22)</f>
        <v>0.5217575813239923</v>
      </c>
      <c r="O22" s="109">
        <f>IF(SER_hh_tes!O22=0,"",SER_hh_tes!O22/SER_hh_fec!O22)</f>
        <v>0.53014521152888405</v>
      </c>
      <c r="P22" s="109">
        <f>IF(SER_hh_tes!P22=0,"",SER_hh_tes!P22/SER_hh_fec!P22)</f>
        <v>0.53228694263521092</v>
      </c>
      <c r="Q22" s="109">
        <f>IF(SER_hh_tes!Q22=0,"",SER_hh_tes!Q22/SER_hh_fec!Q22)</f>
        <v>0.53472570343002035</v>
      </c>
    </row>
    <row r="23" spans="1:17" ht="12" customHeight="1" x14ac:dyDescent="0.25">
      <c r="A23" s="88" t="s">
        <v>98</v>
      </c>
      <c r="B23" s="109">
        <f>IF(SER_hh_tes!B23=0,"",SER_hh_tes!B23/SER_hh_fec!B23)</f>
        <v>0.47732752627812952</v>
      </c>
      <c r="C23" s="109">
        <f>IF(SER_hh_tes!C23=0,"",SER_hh_tes!C23/SER_hh_fec!C23)</f>
        <v>0.49276812690647126</v>
      </c>
      <c r="D23" s="109">
        <f>IF(SER_hh_tes!D23=0,"",SER_hh_tes!D23/SER_hh_fec!D23)</f>
        <v>0.50495286039372433</v>
      </c>
      <c r="E23" s="109">
        <f>IF(SER_hh_tes!E23=0,"",SER_hh_tes!E23/SER_hh_fec!E23)</f>
        <v>0.51794139960440044</v>
      </c>
      <c r="F23" s="109">
        <f>IF(SER_hh_tes!F23=0,"",SER_hh_tes!F23/SER_hh_fec!F23)</f>
        <v>0.52623023177656403</v>
      </c>
      <c r="G23" s="109">
        <f>IF(SER_hh_tes!G23=0,"",SER_hh_tes!G23/SER_hh_fec!G23)</f>
        <v>0.53159183746398164</v>
      </c>
      <c r="H23" s="109">
        <f>IF(SER_hh_tes!H23=0,"",SER_hh_tes!H23/SER_hh_fec!H23)</f>
        <v>0.5378726810542217</v>
      </c>
      <c r="I23" s="109">
        <f>IF(SER_hh_tes!I23=0,"",SER_hh_tes!I23/SER_hh_fec!I23)</f>
        <v>0.5435531626877701</v>
      </c>
      <c r="J23" s="109">
        <f>IF(SER_hh_tes!J23=0,"",SER_hh_tes!J23/SER_hh_fec!J23)</f>
        <v>0.54454692290091522</v>
      </c>
      <c r="K23" s="109">
        <f>IF(SER_hh_tes!K23=0,"",SER_hh_tes!K23/SER_hh_fec!K23)</f>
        <v>0.54559010557280141</v>
      </c>
      <c r="L23" s="109">
        <f>IF(SER_hh_tes!L23=0,"",SER_hh_tes!L23/SER_hh_fec!L23)</f>
        <v>0.55178833576379127</v>
      </c>
      <c r="M23" s="109">
        <f>IF(SER_hh_tes!M23=0,"",SER_hh_tes!M23/SER_hh_fec!M23)</f>
        <v>0.55387367448809832</v>
      </c>
      <c r="N23" s="109">
        <f>IF(SER_hh_tes!N23=0,"",SER_hh_tes!N23/SER_hh_fec!N23)</f>
        <v>0.55479870715170154</v>
      </c>
      <c r="O23" s="109">
        <f>IF(SER_hh_tes!O23=0,"",SER_hh_tes!O23/SER_hh_fec!O23)</f>
        <v>0.55711673900005476</v>
      </c>
      <c r="P23" s="109">
        <f>IF(SER_hh_tes!P23=0,"",SER_hh_tes!P23/SER_hh_fec!P23)</f>
        <v>0.55789461941132945</v>
      </c>
      <c r="Q23" s="109">
        <f>IF(SER_hh_tes!Q23=0,"",SER_hh_tes!Q23/SER_hh_fec!Q23)</f>
        <v>0.55883096260550003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0.60613019209921237</v>
      </c>
      <c r="C25" s="109">
        <f>IF(SER_hh_tes!C25=0,"",SER_hh_tes!C25/SER_hh_fec!C25)</f>
        <v>0.60806224792913577</v>
      </c>
      <c r="D25" s="109">
        <f>IF(SER_hh_tes!D25=0,"",SER_hh_tes!D25/SER_hh_fec!D25)</f>
        <v>0.61235982585988247</v>
      </c>
      <c r="E25" s="109">
        <f>IF(SER_hh_tes!E25=0,"",SER_hh_tes!E25/SER_hh_fec!E25)</f>
        <v>0.61902177366649547</v>
      </c>
      <c r="F25" s="109">
        <f>IF(SER_hh_tes!F25=0,"",SER_hh_tes!F25/SER_hh_fec!F25)</f>
        <v>0.62201123072270048</v>
      </c>
      <c r="G25" s="109">
        <f>IF(SER_hh_tes!G25=0,"",SER_hh_tes!G25/SER_hh_fec!G25)</f>
        <v>0.62477614734119835</v>
      </c>
      <c r="H25" s="109">
        <f>IF(SER_hh_tes!H25=0,"",SER_hh_tes!H25/SER_hh_fec!H25)</f>
        <v>0.62775149510540418</v>
      </c>
      <c r="I25" s="109">
        <f>IF(SER_hh_tes!I25=0,"",SER_hh_tes!I25/SER_hh_fec!I25)</f>
        <v>0.6291236987644202</v>
      </c>
      <c r="J25" s="109">
        <f>IF(SER_hh_tes!J25=0,"",SER_hh_tes!J25/SER_hh_fec!J25)</f>
        <v>0.6305077649859282</v>
      </c>
      <c r="K25" s="109">
        <f>IF(SER_hh_tes!K25=0,"",SER_hh_tes!K25/SER_hh_fec!K25)</f>
        <v>0.63419599487739819</v>
      </c>
      <c r="L25" s="109">
        <f>IF(SER_hh_tes!L25=0,"",SER_hh_tes!L25/SER_hh_fec!L25)</f>
        <v>0.64224669094028364</v>
      </c>
      <c r="M25" s="109">
        <f>IF(SER_hh_tes!M25=0,"",SER_hh_tes!M25/SER_hh_fec!M25)</f>
        <v>0.64609387800813989</v>
      </c>
      <c r="N25" s="109">
        <f>IF(SER_hh_tes!N25=0,"",SER_hh_tes!N25/SER_hh_fec!N25)</f>
        <v>0.65018960303745621</v>
      </c>
      <c r="O25" s="109">
        <f>IF(SER_hh_tes!O25=0,"",SER_hh_tes!O25/SER_hh_fec!O25)</f>
        <v>0.65674540834012129</v>
      </c>
      <c r="P25" s="109">
        <f>IF(SER_hh_tes!P25=0,"",SER_hh_tes!P25/SER_hh_fec!P25)</f>
        <v>0.66078415296936899</v>
      </c>
      <c r="Q25" s="109">
        <f>IF(SER_hh_tes!Q25=0,"",SER_hh_tes!Q25/SER_hh_fec!Q25)</f>
        <v>0.6635262405204676</v>
      </c>
    </row>
    <row r="26" spans="1:17" ht="12" customHeight="1" x14ac:dyDescent="0.25">
      <c r="A26" s="88" t="s">
        <v>30</v>
      </c>
      <c r="B26" s="112">
        <f>IF(SER_hh_tes!B26=0,"",SER_hh_tes!B26/SER_hh_fec!B26)</f>
        <v>0.58552176556783886</v>
      </c>
      <c r="C26" s="112">
        <f>IF(SER_hh_tes!C26=0,"",SER_hh_tes!C26/SER_hh_fec!C26)</f>
        <v>0.59181052398224443</v>
      </c>
      <c r="D26" s="112">
        <f>IF(SER_hh_tes!D26=0,"",SER_hh_tes!D26/SER_hh_fec!D26)</f>
        <v>0.59725474806428525</v>
      </c>
      <c r="E26" s="112">
        <f>IF(SER_hh_tes!E26=0,"",SER_hh_tes!E26/SER_hh_fec!E26)</f>
        <v>0.60099759873430358</v>
      </c>
      <c r="F26" s="112">
        <f>IF(SER_hh_tes!F26=0,"",SER_hh_tes!F26/SER_hh_fec!F26)</f>
        <v>0.61202864925596745</v>
      </c>
      <c r="G26" s="112">
        <f>IF(SER_hh_tes!G26=0,"",SER_hh_tes!G26/SER_hh_fec!G26)</f>
        <v>0.62290865724954569</v>
      </c>
      <c r="H26" s="112">
        <f>IF(SER_hh_tes!H26=0,"",SER_hh_tes!H26/SER_hh_fec!H26)</f>
        <v>0.6303927847102524</v>
      </c>
      <c r="I26" s="112">
        <f>IF(SER_hh_tes!I26=0,"",SER_hh_tes!I26/SER_hh_fec!I26)</f>
        <v>0.63967907688743142</v>
      </c>
      <c r="J26" s="112">
        <f>IF(SER_hh_tes!J26=0,"",SER_hh_tes!J26/SER_hh_fec!J26)</f>
        <v>0.64852422771803675</v>
      </c>
      <c r="K26" s="112">
        <f>IF(SER_hh_tes!K26=0,"",SER_hh_tes!K26/SER_hh_fec!K26)</f>
        <v>0.65797401578026382</v>
      </c>
      <c r="L26" s="112">
        <f>IF(SER_hh_tes!L26=0,"",SER_hh_tes!L26/SER_hh_fec!L26)</f>
        <v>0.66705640297288005</v>
      </c>
      <c r="M26" s="112">
        <f>IF(SER_hh_tes!M26=0,"",SER_hh_tes!M26/SER_hh_fec!M26)</f>
        <v>0.67784972434721491</v>
      </c>
      <c r="N26" s="112">
        <f>IF(SER_hh_tes!N26=0,"",SER_hh_tes!N26/SER_hh_fec!N26)</f>
        <v>0.68289265070103389</v>
      </c>
      <c r="O26" s="112">
        <f>IF(SER_hh_tes!O26=0,"",SER_hh_tes!O26/SER_hh_fec!O26)</f>
        <v>0.68874146222884647</v>
      </c>
      <c r="P26" s="112">
        <f>IF(SER_hh_tes!P26=0,"",SER_hh_tes!P26/SER_hh_fec!P26)</f>
        <v>0.69228613710046583</v>
      </c>
      <c r="Q26" s="112">
        <f>IF(SER_hh_tes!Q26=0,"",SER_hh_tes!Q26/SER_hh_fec!Q26)</f>
        <v>0.69546321346749396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>
        <f>IF(SER_hh_tes!L27=0,"",SER_hh_tes!L27/SER_hh_fec!L27)</f>
        <v>1</v>
      </c>
      <c r="M27" s="111">
        <f>IF(SER_hh_tes!M27=0,"",SER_hh_tes!M27/SER_hh_fec!M27)</f>
        <v>0.99999999999999989</v>
      </c>
      <c r="N27" s="111">
        <f>IF(SER_hh_tes!N27=0,"",SER_hh_tes!N27/SER_hh_fec!N27)</f>
        <v>1</v>
      </c>
      <c r="O27" s="111">
        <f>IF(SER_hh_tes!O27=0,"",SER_hh_tes!O27/SER_hh_fec!O27)</f>
        <v>1</v>
      </c>
      <c r="P27" s="111">
        <f>IF(SER_hh_tes!P27=0,"",SER_hh_tes!P27/SER_hh_fec!P27)</f>
        <v>1</v>
      </c>
      <c r="Q27" s="111">
        <f>IF(SER_hh_tes!Q27=0,"",SER_hh_tes!Q27/SER_hh_fec!Q27)</f>
        <v>1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0.56925280428701941</v>
      </c>
      <c r="C29" s="110">
        <f>IF(SER_hh_tes!C29=0,"",SER_hh_tes!C29/SER_hh_fec!C29)</f>
        <v>0.56862866173811477</v>
      </c>
      <c r="D29" s="110">
        <f>IF(SER_hh_tes!D29=0,"",SER_hh_tes!D29/SER_hh_fec!D29)</f>
        <v>0.58067000478969144</v>
      </c>
      <c r="E29" s="110">
        <f>IF(SER_hh_tes!E29=0,"",SER_hh_tes!E29/SER_hh_fec!E29)</f>
        <v>0.58540285772098577</v>
      </c>
      <c r="F29" s="110">
        <f>IF(SER_hh_tes!F29=0,"",SER_hh_tes!F29/SER_hh_fec!F29)</f>
        <v>0.58817693247478542</v>
      </c>
      <c r="G29" s="110">
        <f>IF(SER_hh_tes!G29=0,"",SER_hh_tes!G29/SER_hh_fec!G29)</f>
        <v>0.5981829677074928</v>
      </c>
      <c r="H29" s="110">
        <f>IF(SER_hh_tes!H29=0,"",SER_hh_tes!H29/SER_hh_fec!H29)</f>
        <v>0.60078436603686469</v>
      </c>
      <c r="I29" s="110">
        <f>IF(SER_hh_tes!I29=0,"",SER_hh_tes!I29/SER_hh_fec!I29)</f>
        <v>0.6051376719178001</v>
      </c>
      <c r="J29" s="110">
        <f>IF(SER_hh_tes!J29=0,"",SER_hh_tes!J29/SER_hh_fec!J29)</f>
        <v>0.60261850522478322</v>
      </c>
      <c r="K29" s="110">
        <f>IF(SER_hh_tes!K29=0,"",SER_hh_tes!K29/SER_hh_fec!K29)</f>
        <v>0.61057993290046175</v>
      </c>
      <c r="L29" s="110">
        <f>IF(SER_hh_tes!L29=0,"",SER_hh_tes!L29/SER_hh_fec!L29)</f>
        <v>0.6127968506291076</v>
      </c>
      <c r="M29" s="110">
        <f>IF(SER_hh_tes!M29=0,"",SER_hh_tes!M29/SER_hh_fec!M29)</f>
        <v>0.62098240303667829</v>
      </c>
      <c r="N29" s="110">
        <f>IF(SER_hh_tes!N29=0,"",SER_hh_tes!N29/SER_hh_fec!N29)</f>
        <v>0.61554459435191511</v>
      </c>
      <c r="O29" s="110">
        <f>IF(SER_hh_tes!O29=0,"",SER_hh_tes!O29/SER_hh_fec!O29)</f>
        <v>0.62139061099059523</v>
      </c>
      <c r="P29" s="110">
        <f>IF(SER_hh_tes!P29=0,"",SER_hh_tes!P29/SER_hh_fec!P29)</f>
        <v>0.63333426777344426</v>
      </c>
      <c r="Q29" s="110">
        <f>IF(SER_hh_tes!Q29=0,"",SER_hh_tes!Q29/SER_hh_fec!Q29)</f>
        <v>0.63650388520334433</v>
      </c>
    </row>
    <row r="30" spans="1:17" ht="12" customHeight="1" x14ac:dyDescent="0.25">
      <c r="A30" s="88" t="s">
        <v>66</v>
      </c>
      <c r="B30" s="109">
        <f>IF(SER_hh_tes!B30=0,"",SER_hh_tes!B30/SER_hh_fec!B30)</f>
        <v>0.39354194551070776</v>
      </c>
      <c r="C30" s="109">
        <f>IF(SER_hh_tes!C30=0,"",SER_hh_tes!C30/SER_hh_fec!C30)</f>
        <v>0.43570206701600483</v>
      </c>
      <c r="D30" s="109">
        <f>IF(SER_hh_tes!D30=0,"",SER_hh_tes!D30/SER_hh_fec!D30)</f>
        <v>0.44798479861478441</v>
      </c>
      <c r="E30" s="109">
        <f>IF(SER_hh_tes!E30=0,"",SER_hh_tes!E30/SER_hh_fec!E30)</f>
        <v>0.44823291257710429</v>
      </c>
      <c r="F30" s="109">
        <f>IF(SER_hh_tes!F30=0,"",SER_hh_tes!F30/SER_hh_fec!F30)</f>
        <v>0.45527409817721737</v>
      </c>
      <c r="G30" s="109" t="str">
        <f>IF(SER_hh_tes!G30=0,"",SER_hh_tes!G30/SER_hh_fec!G30)</f>
        <v/>
      </c>
      <c r="H30" s="109" t="str">
        <f>IF(SER_hh_tes!H30=0,"",SER_hh_tes!H30/SER_hh_fec!H30)</f>
        <v/>
      </c>
      <c r="I30" s="109" t="str">
        <f>IF(SER_hh_tes!I30=0,"",SER_hh_tes!I30/SER_hh_fec!I30)</f>
        <v/>
      </c>
      <c r="J30" s="109" t="str">
        <f>IF(SER_hh_tes!J30=0,"",SER_hh_tes!J30/SER_hh_fec!J30)</f>
        <v/>
      </c>
      <c r="K30" s="109" t="str">
        <f>IF(SER_hh_tes!K30=0,"",SER_hh_tes!K30/SER_hh_fec!K30)</f>
        <v/>
      </c>
      <c r="L30" s="109">
        <f>IF(SER_hh_tes!L30=0,"",SER_hh_tes!L30/SER_hh_fec!L30)</f>
        <v>0.47225033461284949</v>
      </c>
      <c r="M30" s="109">
        <f>IF(SER_hh_tes!M30=0,"",SER_hh_tes!M30/SER_hh_fec!M30)</f>
        <v>0.47222697976108519</v>
      </c>
      <c r="N30" s="109">
        <f>IF(SER_hh_tes!N30=0,"",SER_hh_tes!N30/SER_hh_fec!N30)</f>
        <v>0.4721462134517963</v>
      </c>
      <c r="O30" s="109">
        <f>IF(SER_hh_tes!O30=0,"",SER_hh_tes!O30/SER_hh_fec!O30)</f>
        <v>0.47211031460672875</v>
      </c>
      <c r="P30" s="109">
        <f>IF(SER_hh_tes!P30=0,"",SER_hh_tes!P30/SER_hh_fec!P30)</f>
        <v>0.47205427317528914</v>
      </c>
      <c r="Q30" s="109">
        <f>IF(SER_hh_tes!Q30=0,"",SER_hh_tes!Q30/SER_hh_fec!Q30)</f>
        <v>0.47205394918147187</v>
      </c>
    </row>
    <row r="31" spans="1:17" ht="12" customHeight="1" x14ac:dyDescent="0.25">
      <c r="A31" s="88" t="s">
        <v>98</v>
      </c>
      <c r="B31" s="109">
        <f>IF(SER_hh_tes!B31=0,"",SER_hh_tes!B31/SER_hh_fec!B31)</f>
        <v>0.4238144028576854</v>
      </c>
      <c r="C31" s="109">
        <f>IF(SER_hh_tes!C31=0,"",SER_hh_tes!C31/SER_hh_fec!C31)</f>
        <v>0.43467056100972751</v>
      </c>
      <c r="D31" s="109">
        <f>IF(SER_hh_tes!D31=0,"",SER_hh_tes!D31/SER_hh_fec!D31)</f>
        <v>0.44607505133925157</v>
      </c>
      <c r="E31" s="109">
        <f>IF(SER_hh_tes!E31=0,"",SER_hh_tes!E31/SER_hh_fec!E31)</f>
        <v>0.45836167208139167</v>
      </c>
      <c r="F31" s="109">
        <f>IF(SER_hh_tes!F31=0,"",SER_hh_tes!F31/SER_hh_fec!F31)</f>
        <v>0.46742522991096086</v>
      </c>
      <c r="G31" s="109">
        <f>IF(SER_hh_tes!G31=0,"",SER_hh_tes!G31/SER_hh_fec!G31)</f>
        <v>0.47209696919972133</v>
      </c>
      <c r="H31" s="109">
        <f>IF(SER_hh_tes!H31=0,"",SER_hh_tes!H31/SER_hh_fec!H31)</f>
        <v>0.48034236830741839</v>
      </c>
      <c r="I31" s="109">
        <f>IF(SER_hh_tes!I31=0,"",SER_hh_tes!I31/SER_hh_fec!I31)</f>
        <v>0.48516686018347993</v>
      </c>
      <c r="J31" s="109">
        <f>IF(SER_hh_tes!J31=0,"",SER_hh_tes!J31/SER_hh_fec!J31)</f>
        <v>0.48649048081306068</v>
      </c>
      <c r="K31" s="109">
        <f>IF(SER_hh_tes!K31=0,"",SER_hh_tes!K31/SER_hh_fec!K31)</f>
        <v>0.4877332057121514</v>
      </c>
      <c r="L31" s="109">
        <f>IF(SER_hh_tes!L31=0,"",SER_hh_tes!L31/SER_hh_fec!L31)</f>
        <v>0.48947590247149886</v>
      </c>
      <c r="M31" s="109">
        <f>IF(SER_hh_tes!M31=0,"",SER_hh_tes!M31/SER_hh_fec!M31)</f>
        <v>0.4908993287251967</v>
      </c>
      <c r="N31" s="109">
        <f>IF(SER_hh_tes!N31=0,"",SER_hh_tes!N31/SER_hh_fec!N31)</f>
        <v>0.49242437698306579</v>
      </c>
      <c r="O31" s="109">
        <f>IF(SER_hh_tes!O31=0,"",SER_hh_tes!O31/SER_hh_fec!O31)</f>
        <v>0.49575194750885782</v>
      </c>
      <c r="P31" s="109">
        <f>IF(SER_hh_tes!P31=0,"",SER_hh_tes!P31/SER_hh_fec!P31)</f>
        <v>0.49966496329069937</v>
      </c>
      <c r="Q31" s="109">
        <f>IF(SER_hh_tes!Q31=0,"",SER_hh_tes!Q31/SER_hh_fec!Q31)</f>
        <v>0.50466149593600029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>
        <f>IF(SER_hh_tes!J32=0,"",SER_hh_tes!J32/SER_hh_fec!J32)</f>
        <v>0.35088511432277775</v>
      </c>
      <c r="K32" s="109">
        <f>IF(SER_hh_tes!K32=0,"",SER_hh_tes!K32/SER_hh_fec!K32)</f>
        <v>0.35088511432277747</v>
      </c>
      <c r="L32" s="109">
        <f>IF(SER_hh_tes!L32=0,"",SER_hh_tes!L32/SER_hh_fec!L32)</f>
        <v>0.35088511432277764</v>
      </c>
      <c r="M32" s="109">
        <f>IF(SER_hh_tes!M32=0,"",SER_hh_tes!M32/SER_hh_fec!M32)</f>
        <v>0.35088511432277741</v>
      </c>
      <c r="N32" s="109">
        <f>IF(SER_hh_tes!N32=0,"",SER_hh_tes!N32/SER_hh_fec!N32)</f>
        <v>0.35302220799790751</v>
      </c>
      <c r="O32" s="109">
        <f>IF(SER_hh_tes!O32=0,"",SER_hh_tes!O32/SER_hh_fec!O32)</f>
        <v>0.35306590729711995</v>
      </c>
      <c r="P32" s="109">
        <f>IF(SER_hh_tes!P32=0,"",SER_hh_tes!P32/SER_hh_fec!P32)</f>
        <v>0.35352973155044226</v>
      </c>
      <c r="Q32" s="109">
        <f>IF(SER_hh_tes!Q32=0,"",SER_hh_tes!Q32/SER_hh_fec!Q32)</f>
        <v>0.35371789111773982</v>
      </c>
    </row>
    <row r="33" spans="1:17" ht="12" customHeight="1" x14ac:dyDescent="0.25">
      <c r="A33" s="49" t="s">
        <v>30</v>
      </c>
      <c r="B33" s="108">
        <f>IF(SER_hh_tes!B33=0,"",SER_hh_tes!B33/SER_hh_fec!B33)</f>
        <v>0.57661823518052424</v>
      </c>
      <c r="C33" s="108">
        <f>IF(SER_hh_tes!C33=0,"",SER_hh_tes!C33/SER_hh_fec!C33)</f>
        <v>0.58114967694883657</v>
      </c>
      <c r="D33" s="108">
        <f>IF(SER_hh_tes!D33=0,"",SER_hh_tes!D33/SER_hh_fec!D33)</f>
        <v>0.58872286143129093</v>
      </c>
      <c r="E33" s="108">
        <f>IF(SER_hh_tes!E33=0,"",SER_hh_tes!E33/SER_hh_fec!E33)</f>
        <v>0.59517925825318108</v>
      </c>
      <c r="F33" s="108">
        <f>IF(SER_hh_tes!F33=0,"",SER_hh_tes!F33/SER_hh_fec!F33)</f>
        <v>0.60133447130032969</v>
      </c>
      <c r="G33" s="108">
        <f>IF(SER_hh_tes!G33=0,"",SER_hh_tes!G33/SER_hh_fec!G33)</f>
        <v>0.60920520055054728</v>
      </c>
      <c r="H33" s="108">
        <f>IF(SER_hh_tes!H33=0,"",SER_hh_tes!H33/SER_hh_fec!H33)</f>
        <v>0.61555213383863538</v>
      </c>
      <c r="I33" s="108">
        <f>IF(SER_hh_tes!I33=0,"",SER_hh_tes!I33/SER_hh_fec!I33)</f>
        <v>0.6227098013718454</v>
      </c>
      <c r="J33" s="108">
        <f>IF(SER_hh_tes!J33=0,"",SER_hh_tes!J33/SER_hh_fec!J33)</f>
        <v>0.62944798428573212</v>
      </c>
      <c r="K33" s="108">
        <f>IF(SER_hh_tes!K33=0,"",SER_hh_tes!K33/SER_hh_fec!K33)</f>
        <v>0.63621342618874965</v>
      </c>
      <c r="L33" s="108">
        <f>IF(SER_hh_tes!L33=0,"",SER_hh_tes!L33/SER_hh_fec!L33)</f>
        <v>0.64214169959291478</v>
      </c>
      <c r="M33" s="108">
        <f>IF(SER_hh_tes!M33=0,"",SER_hh_tes!M33/SER_hh_fec!M33)</f>
        <v>0.65091857750876514</v>
      </c>
      <c r="N33" s="108">
        <f>IF(SER_hh_tes!N33=0,"",SER_hh_tes!N33/SER_hh_fec!N33)</f>
        <v>0.65592264895587837</v>
      </c>
      <c r="O33" s="108">
        <f>IF(SER_hh_tes!O33=0,"",SER_hh_tes!O33/SER_hh_fec!O33)</f>
        <v>0.65926429009033205</v>
      </c>
      <c r="P33" s="108">
        <f>IF(SER_hh_tes!P33=0,"",SER_hh_tes!P33/SER_hh_fec!P33)</f>
        <v>0.66668080898569726</v>
      </c>
      <c r="Q33" s="108">
        <f>IF(SER_hh_tes!Q33=0,"",SER_hh_tes!Q33/SER_hh_fec!Q33)</f>
        <v>0.67091028565215338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324.27232379375829</v>
      </c>
      <c r="C3" s="106">
        <f t="shared" ref="C3:Q3" si="1">SUM(C4,C16,C19,C29)</f>
        <v>580.20324211861214</v>
      </c>
      <c r="D3" s="106">
        <f t="shared" si="1"/>
        <v>393.08540701633211</v>
      </c>
      <c r="E3" s="106">
        <f t="shared" si="1"/>
        <v>293.08065279084008</v>
      </c>
      <c r="F3" s="106">
        <f t="shared" si="1"/>
        <v>209.34489118723201</v>
      </c>
      <c r="G3" s="106">
        <f t="shared" si="1"/>
        <v>234.53680040821629</v>
      </c>
      <c r="H3" s="106">
        <f t="shared" si="1"/>
        <v>384.47434553677203</v>
      </c>
      <c r="I3" s="106">
        <f t="shared" si="1"/>
        <v>326.86333678890003</v>
      </c>
      <c r="J3" s="106">
        <f t="shared" si="1"/>
        <v>404.42361654070805</v>
      </c>
      <c r="K3" s="106">
        <f t="shared" si="1"/>
        <v>377.63119343293204</v>
      </c>
      <c r="L3" s="106">
        <f t="shared" si="1"/>
        <v>345.36944053119498</v>
      </c>
      <c r="M3" s="106">
        <f t="shared" si="1"/>
        <v>321.77968020431831</v>
      </c>
      <c r="N3" s="106">
        <f t="shared" si="1"/>
        <v>313.47676320481082</v>
      </c>
      <c r="O3" s="106">
        <f t="shared" si="1"/>
        <v>273.03485399723854</v>
      </c>
      <c r="P3" s="106">
        <f t="shared" si="1"/>
        <v>252.97201545102553</v>
      </c>
      <c r="Q3" s="106">
        <f t="shared" si="1"/>
        <v>348.9240842268353</v>
      </c>
    </row>
    <row r="4" spans="1:17" ht="12.95" customHeight="1" x14ac:dyDescent="0.25">
      <c r="A4" s="90" t="s">
        <v>44</v>
      </c>
      <c r="B4" s="101">
        <f t="shared" ref="B4" si="2">SUM(B5:B15)</f>
        <v>264.16166314556665</v>
      </c>
      <c r="C4" s="101">
        <f t="shared" ref="C4:Q4" si="3">SUM(C5:C15)</f>
        <v>505.70824409618984</v>
      </c>
      <c r="D4" s="101">
        <f t="shared" si="3"/>
        <v>325.57726881496615</v>
      </c>
      <c r="E4" s="101">
        <f t="shared" si="3"/>
        <v>222.33350088828183</v>
      </c>
      <c r="F4" s="101">
        <f t="shared" si="3"/>
        <v>136.30754223564585</v>
      </c>
      <c r="G4" s="101">
        <f t="shared" si="3"/>
        <v>170.09842554041853</v>
      </c>
      <c r="H4" s="101">
        <f t="shared" si="3"/>
        <v>305.79672665370134</v>
      </c>
      <c r="I4" s="101">
        <f t="shared" si="3"/>
        <v>235.20917609123688</v>
      </c>
      <c r="J4" s="101">
        <f t="shared" si="3"/>
        <v>311.20915398403542</v>
      </c>
      <c r="K4" s="101">
        <f t="shared" si="3"/>
        <v>286.90514723103814</v>
      </c>
      <c r="L4" s="101">
        <f t="shared" si="3"/>
        <v>240.04946162562271</v>
      </c>
      <c r="M4" s="101">
        <f t="shared" si="3"/>
        <v>212.61317914690494</v>
      </c>
      <c r="N4" s="101">
        <f t="shared" si="3"/>
        <v>189.84044858444435</v>
      </c>
      <c r="O4" s="101">
        <f t="shared" si="3"/>
        <v>163.01993941549216</v>
      </c>
      <c r="P4" s="101">
        <f t="shared" si="3"/>
        <v>152.75427445449512</v>
      </c>
      <c r="Q4" s="101">
        <f t="shared" si="3"/>
        <v>249.07661119564918</v>
      </c>
    </row>
    <row r="5" spans="1:17" ht="12" customHeight="1" x14ac:dyDescent="0.25">
      <c r="A5" s="88" t="s">
        <v>38</v>
      </c>
      <c r="B5" s="100">
        <v>1.7027756460282741</v>
      </c>
      <c r="C5" s="100">
        <v>3.9605147643599996</v>
      </c>
      <c r="D5" s="100">
        <v>10.962615045816001</v>
      </c>
      <c r="E5" s="100">
        <v>28.370508958619997</v>
      </c>
      <c r="F5" s="100">
        <v>18.973403914356005</v>
      </c>
      <c r="G5" s="100">
        <v>25.224748314116368</v>
      </c>
      <c r="H5" s="100">
        <v>25.341386121611997</v>
      </c>
      <c r="I5" s="100">
        <v>12.175491189347994</v>
      </c>
      <c r="J5" s="100">
        <v>23.037648532775997</v>
      </c>
      <c r="K5" s="100">
        <v>19.183234774787998</v>
      </c>
      <c r="L5" s="100">
        <v>17.555710911726852</v>
      </c>
      <c r="M5" s="100">
        <v>19.876953655469357</v>
      </c>
      <c r="N5" s="100">
        <v>14.89728400500565</v>
      </c>
      <c r="O5" s="100">
        <v>19.714573992533779</v>
      </c>
      <c r="P5" s="100">
        <v>8.6886103029952437</v>
      </c>
      <c r="Q5" s="100">
        <v>22.543066473037324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246.19301725425322</v>
      </c>
      <c r="C7" s="100">
        <v>475.91803732358738</v>
      </c>
      <c r="D7" s="100">
        <v>286.71261267327026</v>
      </c>
      <c r="E7" s="100">
        <v>154.49857252361804</v>
      </c>
      <c r="F7" s="100">
        <v>78.221468319873068</v>
      </c>
      <c r="G7" s="100">
        <v>83.546444892913669</v>
      </c>
      <c r="H7" s="100">
        <v>184.2456001336989</v>
      </c>
      <c r="I7" s="100">
        <v>126.83255387871918</v>
      </c>
      <c r="J7" s="100">
        <v>167.75293665439332</v>
      </c>
      <c r="K7" s="100">
        <v>181.49383618704394</v>
      </c>
      <c r="L7" s="100">
        <v>104.23618377209382</v>
      </c>
      <c r="M7" s="100">
        <v>69.822372373431008</v>
      </c>
      <c r="N7" s="100">
        <v>56.345041423098813</v>
      </c>
      <c r="O7" s="100">
        <v>33.818135919680302</v>
      </c>
      <c r="P7" s="100">
        <v>24.221045270904433</v>
      </c>
      <c r="Q7" s="100">
        <v>92.089048252083188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16.265870245285136</v>
      </c>
      <c r="C9" s="100">
        <v>25.829692008242422</v>
      </c>
      <c r="D9" s="100">
        <v>27.902041095879905</v>
      </c>
      <c r="E9" s="100">
        <v>39.464419406043788</v>
      </c>
      <c r="F9" s="100">
        <v>39.112670001416781</v>
      </c>
      <c r="G9" s="100">
        <v>61.327232333388508</v>
      </c>
      <c r="H9" s="100">
        <v>96.209740398390423</v>
      </c>
      <c r="I9" s="100">
        <v>96.20113102316968</v>
      </c>
      <c r="J9" s="100">
        <v>120.41856879686611</v>
      </c>
      <c r="K9" s="100">
        <v>86.228076269206213</v>
      </c>
      <c r="L9" s="100">
        <v>118.25756694180203</v>
      </c>
      <c r="M9" s="100">
        <v>122.91385311800458</v>
      </c>
      <c r="N9" s="100">
        <v>118.59812315633989</v>
      </c>
      <c r="O9" s="100">
        <v>109.48722950327807</v>
      </c>
      <c r="P9" s="100">
        <v>119.84461888059545</v>
      </c>
      <c r="Q9" s="100">
        <v>134.44449647052866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50.416666074353053</v>
      </c>
      <c r="C19" s="101">
        <f t="shared" ref="C19:Q19" si="7">SUM(C20:C27)</f>
        <v>55.01226137370827</v>
      </c>
      <c r="D19" s="101">
        <f t="shared" si="7"/>
        <v>54.78601466351882</v>
      </c>
      <c r="E19" s="101">
        <f t="shared" si="7"/>
        <v>54.216603395836039</v>
      </c>
      <c r="F19" s="101">
        <f t="shared" si="7"/>
        <v>48.202675120741475</v>
      </c>
      <c r="G19" s="101">
        <f t="shared" si="7"/>
        <v>43.540071814796114</v>
      </c>
      <c r="H19" s="101">
        <f t="shared" si="7"/>
        <v>49.102727462299306</v>
      </c>
      <c r="I19" s="101">
        <f t="shared" si="7"/>
        <v>55.136839813363665</v>
      </c>
      <c r="J19" s="101">
        <f t="shared" si="7"/>
        <v>55.457536780379286</v>
      </c>
      <c r="K19" s="101">
        <f t="shared" si="7"/>
        <v>53.214203974707772</v>
      </c>
      <c r="L19" s="101">
        <f t="shared" si="7"/>
        <v>52.869948524788207</v>
      </c>
      <c r="M19" s="101">
        <f t="shared" si="7"/>
        <v>53.348872493533278</v>
      </c>
      <c r="N19" s="101">
        <f t="shared" si="7"/>
        <v>51.731311849703928</v>
      </c>
      <c r="O19" s="101">
        <f t="shared" si="7"/>
        <v>45.990202966989841</v>
      </c>
      <c r="P19" s="101">
        <f t="shared" si="7"/>
        <v>43.69085145590816</v>
      </c>
      <c r="Q19" s="101">
        <f t="shared" si="7"/>
        <v>43.346430661685588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44.695827685815097</v>
      </c>
      <c r="C22" s="100">
        <v>47.593648979360673</v>
      </c>
      <c r="D22" s="100">
        <v>45.749170724429888</v>
      </c>
      <c r="E22" s="100">
        <v>41.522807416682021</v>
      </c>
      <c r="F22" s="100">
        <v>31.993215966938937</v>
      </c>
      <c r="G22" s="100">
        <v>23.465880231926949</v>
      </c>
      <c r="H22" s="100">
        <v>23.407475762981129</v>
      </c>
      <c r="I22" s="100">
        <v>22.98908641434884</v>
      </c>
      <c r="J22" s="100">
        <v>22.816941801538679</v>
      </c>
      <c r="K22" s="100">
        <v>21.908369151104075</v>
      </c>
      <c r="L22" s="100">
        <v>20.85008378842106</v>
      </c>
      <c r="M22" s="100">
        <v>20.749828615956375</v>
      </c>
      <c r="N22" s="100">
        <v>18.472175702714523</v>
      </c>
      <c r="O22" s="100">
        <v>13.113000980797079</v>
      </c>
      <c r="P22" s="100">
        <v>10.214636491000768</v>
      </c>
      <c r="Q22" s="100">
        <v>10.584336385609564</v>
      </c>
    </row>
    <row r="23" spans="1:17" ht="12" customHeight="1" x14ac:dyDescent="0.25">
      <c r="A23" s="88" t="s">
        <v>98</v>
      </c>
      <c r="B23" s="100">
        <v>5.7208383885379579</v>
      </c>
      <c r="C23" s="100">
        <v>7.4186123943475977</v>
      </c>
      <c r="D23" s="100">
        <v>9.0368439390889304</v>
      </c>
      <c r="E23" s="100">
        <v>12.693795979154018</v>
      </c>
      <c r="F23" s="100">
        <v>16.209459153802534</v>
      </c>
      <c r="G23" s="100">
        <v>20.074191582869165</v>
      </c>
      <c r="H23" s="100">
        <v>25.695251699318177</v>
      </c>
      <c r="I23" s="100">
        <v>32.147753399014825</v>
      </c>
      <c r="J23" s="100">
        <v>32.640594978840603</v>
      </c>
      <c r="K23" s="100">
        <v>31.305834823603693</v>
      </c>
      <c r="L23" s="100">
        <v>32.019864736367147</v>
      </c>
      <c r="M23" s="100">
        <v>32.599043877576904</v>
      </c>
      <c r="N23" s="100">
        <v>33.259136146989405</v>
      </c>
      <c r="O23" s="100">
        <v>32.877201986192759</v>
      </c>
      <c r="P23" s="100">
        <v>33.476214964907392</v>
      </c>
      <c r="Q23" s="100">
        <v>32.762094276076027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9.6939945738386299</v>
      </c>
      <c r="C29" s="101">
        <f t="shared" ref="C29:Q29" si="9">SUM(C30:C33)</f>
        <v>19.482736648713992</v>
      </c>
      <c r="D29" s="101">
        <f t="shared" si="9"/>
        <v>12.72212353784716</v>
      </c>
      <c r="E29" s="101">
        <f t="shared" si="9"/>
        <v>16.530548506722202</v>
      </c>
      <c r="F29" s="101">
        <f t="shared" si="9"/>
        <v>24.834673830844689</v>
      </c>
      <c r="G29" s="101">
        <f t="shared" si="9"/>
        <v>20.898303053001666</v>
      </c>
      <c r="H29" s="101">
        <f t="shared" si="9"/>
        <v>29.574891420771372</v>
      </c>
      <c r="I29" s="101">
        <f t="shared" si="9"/>
        <v>36.517320884299487</v>
      </c>
      <c r="J29" s="101">
        <f t="shared" si="9"/>
        <v>37.756925776293308</v>
      </c>
      <c r="K29" s="101">
        <f t="shared" si="9"/>
        <v>37.511842227186065</v>
      </c>
      <c r="L29" s="101">
        <f t="shared" si="9"/>
        <v>52.450030380784071</v>
      </c>
      <c r="M29" s="101">
        <f t="shared" si="9"/>
        <v>55.817628563880049</v>
      </c>
      <c r="N29" s="101">
        <f t="shared" si="9"/>
        <v>71.905002770662563</v>
      </c>
      <c r="O29" s="101">
        <f t="shared" si="9"/>
        <v>64.024711614756541</v>
      </c>
      <c r="P29" s="101">
        <f t="shared" si="9"/>
        <v>56.526889540622236</v>
      </c>
      <c r="Q29" s="101">
        <f t="shared" si="9"/>
        <v>56.501042369500581</v>
      </c>
    </row>
    <row r="30" spans="1:17" ht="12" customHeight="1" x14ac:dyDescent="0.25">
      <c r="A30" s="88" t="s">
        <v>66</v>
      </c>
      <c r="B30" s="100">
        <v>2.9026075402931024</v>
      </c>
      <c r="C30" s="100">
        <v>11.625393943152003</v>
      </c>
      <c r="D30" s="100">
        <v>2.9063220670800005</v>
      </c>
      <c r="E30" s="100">
        <v>2.9146175413920008</v>
      </c>
      <c r="F30" s="100">
        <v>6.6418745408640012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14.512829029232723</v>
      </c>
      <c r="M30" s="100">
        <v>17.415921696340629</v>
      </c>
      <c r="N30" s="100">
        <v>31.928374124517671</v>
      </c>
      <c r="O30" s="100">
        <v>23.220954818511487</v>
      </c>
      <c r="P30" s="100">
        <v>14.512362932159037</v>
      </c>
      <c r="Q30" s="100">
        <v>14.513116504605389</v>
      </c>
    </row>
    <row r="31" spans="1:17" ht="12" customHeight="1" x14ac:dyDescent="0.25">
      <c r="A31" s="88" t="s">
        <v>98</v>
      </c>
      <c r="B31" s="100">
        <v>6.7913870335455266</v>
      </c>
      <c r="C31" s="100">
        <v>7.8573427055619893</v>
      </c>
      <c r="D31" s="100">
        <v>9.8158014707671608</v>
      </c>
      <c r="E31" s="100">
        <v>13.6159309653302</v>
      </c>
      <c r="F31" s="100">
        <v>18.192799289980687</v>
      </c>
      <c r="G31" s="100">
        <v>20.898303053001666</v>
      </c>
      <c r="H31" s="100">
        <v>29.574891420771372</v>
      </c>
      <c r="I31" s="100">
        <v>36.517320884299487</v>
      </c>
      <c r="J31" s="100">
        <v>37.756925776293308</v>
      </c>
      <c r="K31" s="100">
        <v>37.511842227186065</v>
      </c>
      <c r="L31" s="100">
        <v>37.937201351551352</v>
      </c>
      <c r="M31" s="100">
        <v>38.401706867539417</v>
      </c>
      <c r="N31" s="100">
        <v>39.976628646144896</v>
      </c>
      <c r="O31" s="100">
        <v>40.803756796245047</v>
      </c>
      <c r="P31" s="100">
        <v>42.0145266084632</v>
      </c>
      <c r="Q31" s="100">
        <v>41.987925864895189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48135.945226381191</v>
      </c>
      <c r="C3" s="106">
        <f>IF(SER_hh_fec!C3=0,0,1000000/0.086*SER_hh_fec!C3/SER_hh_num!C3)</f>
        <v>58856.612635821089</v>
      </c>
      <c r="D3" s="106">
        <f>IF(SER_hh_fec!D3=0,0,1000000/0.086*SER_hh_fec!D3/SER_hh_num!D3)</f>
        <v>52772.685723082257</v>
      </c>
      <c r="E3" s="106">
        <f>IF(SER_hh_fec!E3=0,0,1000000/0.086*SER_hh_fec!E3/SER_hh_num!E3)</f>
        <v>51274.163295505576</v>
      </c>
      <c r="F3" s="106">
        <f>IF(SER_hh_fec!F3=0,0,1000000/0.086*SER_hh_fec!F3/SER_hh_num!F3)</f>
        <v>42365.771927311769</v>
      </c>
      <c r="G3" s="106">
        <f>IF(SER_hh_fec!G3=0,0,1000000/0.086*SER_hh_fec!G3/SER_hh_num!G3)</f>
        <v>50438.452009295564</v>
      </c>
      <c r="H3" s="106">
        <f>IF(SER_hh_fec!H3=0,0,1000000/0.086*SER_hh_fec!H3/SER_hh_num!H3)</f>
        <v>57026.120445743065</v>
      </c>
      <c r="I3" s="106">
        <f>IF(SER_hh_fec!I3=0,0,1000000/0.086*SER_hh_fec!I3/SER_hh_num!I3)</f>
        <v>49027.917585110379</v>
      </c>
      <c r="J3" s="106">
        <f>IF(SER_hh_fec!J3=0,0,1000000/0.086*SER_hh_fec!J3/SER_hh_num!J3)</f>
        <v>51260.455522791555</v>
      </c>
      <c r="K3" s="106">
        <f>IF(SER_hh_fec!K3=0,0,1000000/0.086*SER_hh_fec!K3/SER_hh_num!K3)</f>
        <v>48884.477033769908</v>
      </c>
      <c r="L3" s="106">
        <f>IF(SER_hh_fec!L3=0,0,1000000/0.086*SER_hh_fec!L3/SER_hh_num!L3)</f>
        <v>51672.705444883846</v>
      </c>
      <c r="M3" s="106">
        <f>IF(SER_hh_fec!M3=0,0,1000000/0.086*SER_hh_fec!M3/SER_hh_num!M3)</f>
        <v>54210.798557880458</v>
      </c>
      <c r="N3" s="106">
        <f>IF(SER_hh_fec!N3=0,0,1000000/0.086*SER_hh_fec!N3/SER_hh_num!N3)</f>
        <v>50927.867208261552</v>
      </c>
      <c r="O3" s="106">
        <f>IF(SER_hh_fec!O3=0,0,1000000/0.086*SER_hh_fec!O3/SER_hh_num!O3)</f>
        <v>45214.22638492391</v>
      </c>
      <c r="P3" s="106">
        <f>IF(SER_hh_fec!P3=0,0,1000000/0.086*SER_hh_fec!P3/SER_hh_num!P3)</f>
        <v>41405.235790737112</v>
      </c>
      <c r="Q3" s="106">
        <f>IF(SER_hh_fec!Q3=0,0,1000000/0.086*SER_hh_fec!Q3/SER_hh_num!Q3)</f>
        <v>45835.317301437237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27235.478118957482</v>
      </c>
      <c r="C4" s="101">
        <f>IF(SER_hh_fec!C4=0,0,1000000/0.086*SER_hh_fec!C4/SER_hh_num!C4)</f>
        <v>37849.24732020752</v>
      </c>
      <c r="D4" s="101">
        <f>IF(SER_hh_fec!D4=0,0,1000000/0.086*SER_hh_fec!D4/SER_hh_num!D4)</f>
        <v>32378.261442292052</v>
      </c>
      <c r="E4" s="101">
        <f>IF(SER_hh_fec!E4=0,0,1000000/0.086*SER_hh_fec!E4/SER_hh_num!E4)</f>
        <v>31013.622949552238</v>
      </c>
      <c r="F4" s="101">
        <f>IF(SER_hh_fec!F4=0,0,1000000/0.086*SER_hh_fec!F4/SER_hh_num!F4)</f>
        <v>21778.444834421629</v>
      </c>
      <c r="G4" s="101">
        <f>IF(SER_hh_fec!G4=0,0,1000000/0.086*SER_hh_fec!G4/SER_hh_num!G4)</f>
        <v>29491.585138201841</v>
      </c>
      <c r="H4" s="101">
        <f>IF(SER_hh_fec!H4=0,0,1000000/0.086*SER_hh_fec!H4/SER_hh_num!H4)</f>
        <v>35751.726515760485</v>
      </c>
      <c r="I4" s="101">
        <f>IF(SER_hh_fec!I4=0,0,1000000/0.086*SER_hh_fec!I4/SER_hh_num!I4)</f>
        <v>27321.869691076095</v>
      </c>
      <c r="J4" s="101">
        <f>IF(SER_hh_fec!J4=0,0,1000000/0.086*SER_hh_fec!J4/SER_hh_num!J4)</f>
        <v>29042.731888829174</v>
      </c>
      <c r="K4" s="101">
        <f>IF(SER_hh_fec!K4=0,0,1000000/0.086*SER_hh_fec!K4/SER_hh_num!K4)</f>
        <v>26678.00701035525</v>
      </c>
      <c r="L4" s="101">
        <f>IF(SER_hh_fec!L4=0,0,1000000/0.086*SER_hh_fec!L4/SER_hh_num!L4)</f>
        <v>29463.018237075226</v>
      </c>
      <c r="M4" s="101">
        <f>IF(SER_hh_fec!M4=0,0,1000000/0.086*SER_hh_fec!M4/SER_hh_num!M4)</f>
        <v>31866.381067616072</v>
      </c>
      <c r="N4" s="101">
        <f>IF(SER_hh_fec!N4=0,0,1000000/0.086*SER_hh_fec!N4/SER_hh_num!N4)</f>
        <v>28595.192265690264</v>
      </c>
      <c r="O4" s="101">
        <f>IF(SER_hh_fec!O4=0,0,1000000/0.086*SER_hh_fec!O4/SER_hh_num!O4)</f>
        <v>23312.724035978914</v>
      </c>
      <c r="P4" s="101">
        <f>IF(SER_hh_fec!P4=0,0,1000000/0.086*SER_hh_fec!P4/SER_hh_num!P4)</f>
        <v>19578.220265152147</v>
      </c>
      <c r="Q4" s="101">
        <f>IF(SER_hh_fec!Q4=0,0,1000000/0.086*SER_hh_fec!Q4/SER_hh_num!Q4)</f>
        <v>24192.107162408876</v>
      </c>
    </row>
    <row r="5" spans="1:17" ht="12" customHeight="1" x14ac:dyDescent="0.25">
      <c r="A5" s="88" t="s">
        <v>38</v>
      </c>
      <c r="B5" s="100">
        <f>IF(SER_hh_fec!B5=0,0,1000000/0.086*SER_hh_fec!B5/SER_hh_num!B5)</f>
        <v>35032.26679928341</v>
      </c>
      <c r="C5" s="100">
        <f>IF(SER_hh_fec!C5=0,0,1000000/0.086*SER_hh_fec!C5/SER_hh_num!C5)</f>
        <v>48362.03830046131</v>
      </c>
      <c r="D5" s="100">
        <f>IF(SER_hh_fec!D5=0,0,1000000/0.086*SER_hh_fec!D5/SER_hh_num!D5)</f>
        <v>42631.130636463713</v>
      </c>
      <c r="E5" s="100">
        <f>IF(SER_hh_fec!E5=0,0,1000000/0.086*SER_hh_fec!E5/SER_hh_num!E5)</f>
        <v>41508.862433693983</v>
      </c>
      <c r="F5" s="100">
        <f>IF(SER_hh_fec!F5=0,0,1000000/0.086*SER_hh_fec!F5/SER_hh_num!F5)</f>
        <v>29508.353383132478</v>
      </c>
      <c r="G5" s="100">
        <f>IF(SER_hh_fec!G5=0,0,1000000/0.086*SER_hh_fec!G5/SER_hh_num!G5)</f>
        <v>40098.74481275156</v>
      </c>
      <c r="H5" s="100">
        <f>IF(SER_hh_fec!H5=0,0,1000000/0.086*SER_hh_fec!H5/SER_hh_num!H5)</f>
        <v>47847.866483773796</v>
      </c>
      <c r="I5" s="100">
        <f>IF(SER_hh_fec!I5=0,0,1000000/0.086*SER_hh_fec!I5/SER_hh_num!I5)</f>
        <v>25778.016947751996</v>
      </c>
      <c r="J5" s="100">
        <f>IF(SER_hh_fec!J5=0,0,1000000/0.086*SER_hh_fec!J5/SER_hh_num!J5)</f>
        <v>50189.699049732488</v>
      </c>
      <c r="K5" s="100">
        <f>IF(SER_hh_fec!K5=0,0,1000000/0.086*SER_hh_fec!K5/SER_hh_num!K5)</f>
        <v>42539.703511362954</v>
      </c>
      <c r="L5" s="100">
        <f>IF(SER_hh_fec!L5=0,0,1000000/0.086*SER_hh_fec!L5/SER_hh_num!L5)</f>
        <v>40048.313568376674</v>
      </c>
      <c r="M5" s="100">
        <f>IF(SER_hh_fec!M5=0,0,1000000/0.086*SER_hh_fec!M5/SER_hh_num!M5)</f>
        <v>47493.193617259938</v>
      </c>
      <c r="N5" s="100">
        <f>IF(SER_hh_fec!N5=0,0,1000000/0.086*SER_hh_fec!N5/SER_hh_num!N5)</f>
        <v>38127.531799998367</v>
      </c>
      <c r="O5" s="100">
        <f>IF(SER_hh_fec!O5=0,0,1000000/0.086*SER_hh_fec!O5/SER_hh_num!O5)</f>
        <v>44381.99601510496</v>
      </c>
      <c r="P5" s="100">
        <f>IF(SER_hh_fec!P5=0,0,1000000/0.086*SER_hh_fec!P5/SER_hh_num!P5)</f>
        <v>19050.237341735403</v>
      </c>
      <c r="Q5" s="100">
        <f>IF(SER_hh_fec!Q5=0,0,1000000/0.086*SER_hh_fec!Q5/SER_hh_num!Q5)</f>
        <v>34062.599245543162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30522.785223649818</v>
      </c>
      <c r="C7" s="100">
        <f>IF(SER_hh_fec!C7=0,0,1000000/0.086*SER_hh_fec!C7/SER_hh_num!C7)</f>
        <v>41697.191376444949</v>
      </c>
      <c r="D7" s="100">
        <f>IF(SER_hh_fec!D7=0,0,1000000/0.086*SER_hh_fec!D7/SER_hh_num!D7)</f>
        <v>36577.787928370533</v>
      </c>
      <c r="E7" s="100">
        <f>IF(SER_hh_fec!E7=0,0,1000000/0.086*SER_hh_fec!E7/SER_hh_num!E7)</f>
        <v>35610.453259262002</v>
      </c>
      <c r="F7" s="100">
        <f>IF(SER_hh_fec!F7=0,0,1000000/0.086*SER_hh_fec!F7/SER_hh_num!F7)</f>
        <v>25316.80622144786</v>
      </c>
      <c r="G7" s="100">
        <f>IF(SER_hh_fec!G7=0,0,1000000/0.086*SER_hh_fec!G7/SER_hh_num!G7)</f>
        <v>34400.759663511977</v>
      </c>
      <c r="H7" s="100">
        <f>IF(SER_hh_fec!H7=0,0,1000000/0.086*SER_hh_fec!H7/SER_hh_num!H7)</f>
        <v>43724.973140082126</v>
      </c>
      <c r="I7" s="100">
        <f>IF(SER_hh_fec!I7=0,0,1000000/0.086*SER_hh_fec!I7/SER_hh_num!I7)</f>
        <v>30193.32570379382</v>
      </c>
      <c r="J7" s="100">
        <f>IF(SER_hh_fec!J7=0,0,1000000/0.086*SER_hh_fec!J7/SER_hh_num!J7)</f>
        <v>33048.290747404826</v>
      </c>
      <c r="K7" s="100">
        <f>IF(SER_hh_fec!K7=0,0,1000000/0.086*SER_hh_fec!K7/SER_hh_num!K7)</f>
        <v>30552.531129059025</v>
      </c>
      <c r="L7" s="100">
        <f>IF(SER_hh_fec!L7=0,0,1000000/0.086*SER_hh_fec!L7/SER_hh_num!L7)</f>
        <v>34358.934266039039</v>
      </c>
      <c r="M7" s="100">
        <f>IF(SER_hh_fec!M7=0,0,1000000/0.086*SER_hh_fec!M7/SER_hh_num!M7)</f>
        <v>37535.981228481105</v>
      </c>
      <c r="N7" s="100">
        <f>IF(SER_hh_fec!N7=0,0,1000000/0.086*SER_hh_fec!N7/SER_hh_num!N7)</f>
        <v>32542.515692817244</v>
      </c>
      <c r="O7" s="100">
        <f>IF(SER_hh_fec!O7=0,0,1000000/0.086*SER_hh_fec!O7/SER_hh_num!O7)</f>
        <v>27023.634593684488</v>
      </c>
      <c r="P7" s="100">
        <f>IF(SER_hh_fec!P7=0,0,1000000/0.086*SER_hh_fec!P7/SER_hh_num!P7)</f>
        <v>23267.783234389841</v>
      </c>
      <c r="Q7" s="100">
        <f>IF(SER_hh_fec!Q7=0,0,1000000/0.086*SER_hh_fec!Q7/SER_hh_num!Q7)</f>
        <v>28576.42251100322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28569.780278027647</v>
      </c>
      <c r="C9" s="100">
        <f>IF(SER_hh_fec!C9=0,0,1000000/0.086*SER_hh_fec!C9/SER_hh_num!C9)</f>
        <v>39029.190393570956</v>
      </c>
      <c r="D9" s="100">
        <f>IF(SER_hh_fec!D9=0,0,1000000/0.086*SER_hh_fec!D9/SER_hh_num!D9)</f>
        <v>34237.352735429049</v>
      </c>
      <c r="E9" s="100">
        <f>IF(SER_hh_fec!E9=0,0,1000000/0.086*SER_hh_fec!E9/SER_hh_num!E9)</f>
        <v>33190.350074646274</v>
      </c>
      <c r="F9" s="100">
        <f>IF(SER_hh_fec!F9=0,0,1000000/0.086*SER_hh_fec!F9/SER_hh_num!F9)</f>
        <v>23769.63101933707</v>
      </c>
      <c r="G9" s="100">
        <f>IF(SER_hh_fec!G9=0,0,1000000/0.086*SER_hh_fec!G9/SER_hh_num!G9)</f>
        <v>31206.711244252605</v>
      </c>
      <c r="H9" s="100">
        <f>IF(SER_hh_fec!H9=0,0,1000000/0.086*SER_hh_fec!H9/SER_hh_num!H9)</f>
        <v>41792.369926920699</v>
      </c>
      <c r="I9" s="100">
        <f>IF(SER_hh_fec!I9=0,0,1000000/0.086*SER_hh_fec!I9/SER_hh_num!I9)</f>
        <v>29764.097856316097</v>
      </c>
      <c r="J9" s="100">
        <f>IF(SER_hh_fec!J9=0,0,1000000/0.086*SER_hh_fec!J9/SER_hh_num!J9)</f>
        <v>35757.913406892359</v>
      </c>
      <c r="K9" s="100">
        <f>IF(SER_hh_fec!K9=0,0,1000000/0.086*SER_hh_fec!K9/SER_hh_num!K9)</f>
        <v>22267.322961700014</v>
      </c>
      <c r="L9" s="100">
        <f>IF(SER_hh_fec!L9=0,0,1000000/0.086*SER_hh_fec!L9/SER_hh_num!L9)</f>
        <v>30227.042921917968</v>
      </c>
      <c r="M9" s="100">
        <f>IF(SER_hh_fec!M9=0,0,1000000/0.086*SER_hh_fec!M9/SER_hh_num!M9)</f>
        <v>25046.81540975178</v>
      </c>
      <c r="N9" s="100">
        <f>IF(SER_hh_fec!N9=0,0,1000000/0.086*SER_hh_fec!N9/SER_hh_num!N9)</f>
        <v>21185.756062878248</v>
      </c>
      <c r="O9" s="100">
        <f>IF(SER_hh_fec!O9=0,0,1000000/0.086*SER_hh_fec!O9/SER_hh_num!O9)</f>
        <v>18821.652646551545</v>
      </c>
      <c r="P9" s="100">
        <f>IF(SER_hh_fec!P9=0,0,1000000/0.086*SER_hh_fec!P9/SER_hh_num!P9)</f>
        <v>19053.240559759459</v>
      </c>
      <c r="Q9" s="100">
        <f>IF(SER_hh_fec!Q9=0,0,1000000/0.086*SER_hh_fec!Q9/SER_hh_num!Q9)</f>
        <v>27007.278235830832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37288.295586221859</v>
      </c>
      <c r="C10" s="100">
        <f>IF(SER_hh_fec!C10=0,0,1000000/0.086*SER_hh_fec!C10/SER_hh_num!C10)</f>
        <v>50947.535782844177</v>
      </c>
      <c r="D10" s="100">
        <f>IF(SER_hh_fec!D10=0,0,1000000/0.086*SER_hh_fec!D10/SER_hh_num!D10)</f>
        <v>44693.927280163552</v>
      </c>
      <c r="E10" s="100">
        <f>IF(SER_hh_fec!E10=0,0,1000000/0.086*SER_hh_fec!E10/SER_hh_num!E10)</f>
        <v>43835.30132758223</v>
      </c>
      <c r="F10" s="100">
        <f>IF(SER_hh_fec!F10=0,0,1000000/0.086*SER_hh_fec!F10/SER_hh_num!F10)</f>
        <v>30709.223010528302</v>
      </c>
      <c r="G10" s="100">
        <f>IF(SER_hh_fec!G10=0,0,1000000/0.086*SER_hh_fec!G10/SER_hh_num!G10)</f>
        <v>42039.006658529863</v>
      </c>
      <c r="H10" s="100">
        <f>IF(SER_hh_fec!H10=0,0,1000000/0.086*SER_hh_fec!H10/SER_hh_num!H10)</f>
        <v>50163.085829762844</v>
      </c>
      <c r="I10" s="100">
        <f>IF(SER_hh_fec!I10=0,0,1000000/0.086*SER_hh_fec!I10/SER_hh_num!I10)</f>
        <v>38379.135188110333</v>
      </c>
      <c r="J10" s="100">
        <f>IF(SER_hh_fec!J10=0,0,1000000/0.086*SER_hh_fec!J10/SER_hh_num!J10)</f>
        <v>40384.343622650347</v>
      </c>
      <c r="K10" s="100">
        <f>IF(SER_hh_fec!K10=0,0,1000000/0.086*SER_hh_fec!K10/SER_hh_num!K10)</f>
        <v>37334.257949494706</v>
      </c>
      <c r="L10" s="100">
        <f>IF(SER_hh_fec!L10=0,0,1000000/0.086*SER_hh_fec!L10/SER_hh_num!L10)</f>
        <v>41617.117745559743</v>
      </c>
      <c r="M10" s="100">
        <f>IF(SER_hh_fec!M10=0,0,1000000/0.086*SER_hh_fec!M10/SER_hh_num!M10)</f>
        <v>46129.507162530579</v>
      </c>
      <c r="N10" s="100">
        <f>IF(SER_hh_fec!N10=0,0,1000000/0.086*SER_hh_fec!N10/SER_hh_num!N10)</f>
        <v>145743.22387983667</v>
      </c>
      <c r="O10" s="100">
        <f>IF(SER_hh_fec!O10=0,0,1000000/0.086*SER_hh_fec!O10/SER_hh_num!O10)</f>
        <v>75227.995290074788</v>
      </c>
      <c r="P10" s="100">
        <f>IF(SER_hh_fec!P10=0,0,1000000/0.086*SER_hh_fec!P10/SER_hh_num!P10)</f>
        <v>10593.727409684152</v>
      </c>
      <c r="Q10" s="100">
        <f>IF(SER_hh_fec!Q10=0,0,1000000/0.086*SER_hh_fec!Q10/SER_hh_num!Q10)</f>
        <v>34026.026660275798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29633.239240097144</v>
      </c>
      <c r="H11" s="100">
        <f>IF(SER_hh_fec!H11=0,0,1000000/0.086*SER_hh_fec!H11/SER_hh_num!H11)</f>
        <v>29238.161301126685</v>
      </c>
      <c r="I11" s="100">
        <f>IF(SER_hh_fec!I11=0,0,1000000/0.086*SER_hh_fec!I11/SER_hh_num!I11)</f>
        <v>27991.550597862366</v>
      </c>
      <c r="J11" s="100">
        <f>IF(SER_hh_fec!J11=0,0,1000000/0.086*SER_hh_fec!J11/SER_hh_num!J11)</f>
        <v>27815.343383301617</v>
      </c>
      <c r="K11" s="100">
        <f>IF(SER_hh_fec!K11=0,0,1000000/0.086*SER_hh_fec!K11/SER_hh_num!K11)</f>
        <v>27579.596506476901</v>
      </c>
      <c r="L11" s="100">
        <f>IF(SER_hh_fec!L11=0,0,1000000/0.086*SER_hh_fec!L11/SER_hh_num!L11)</f>
        <v>27258.821613436463</v>
      </c>
      <c r="M11" s="100">
        <f>IF(SER_hh_fec!M11=0,0,1000000/0.086*SER_hh_fec!M11/SER_hh_num!M11)</f>
        <v>27095.277614319621</v>
      </c>
      <c r="N11" s="100">
        <f>IF(SER_hh_fec!N11=0,0,1000000/0.086*SER_hh_fec!N11/SER_hh_num!N11)</f>
        <v>27358.299395227375</v>
      </c>
      <c r="O11" s="100">
        <f>IF(SER_hh_fec!O11=0,0,1000000/0.086*SER_hh_fec!O11/SER_hh_num!O11)</f>
        <v>25760.740421998951</v>
      </c>
      <c r="P11" s="100">
        <f>IF(SER_hh_fec!P11=0,0,1000000/0.086*SER_hh_fec!P11/SER_hh_num!P11)</f>
        <v>24577.821090189787</v>
      </c>
      <c r="Q11" s="100">
        <f>IF(SER_hh_fec!Q11=0,0,1000000/0.086*SER_hh_fec!Q11/SER_hh_num!Q11)</f>
        <v>24152.002367090514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24395.44998099178</v>
      </c>
      <c r="C12" s="100">
        <f>IF(SER_hh_fec!C12=0,0,1000000/0.086*SER_hh_fec!C12/SER_hh_num!C12)</f>
        <v>33334.504143900696</v>
      </c>
      <c r="D12" s="100">
        <f>IF(SER_hh_fec!D12=0,0,1000000/0.086*SER_hh_fec!D12/SER_hh_num!D12)</f>
        <v>29243.328048394902</v>
      </c>
      <c r="E12" s="100">
        <f>IF(SER_hh_fec!E12=0,0,1000000/0.086*SER_hh_fec!E12/SER_hh_num!E12)</f>
        <v>28475.289488865154</v>
      </c>
      <c r="F12" s="100">
        <f>IF(SER_hh_fec!F12=0,0,1000000/0.086*SER_hh_fec!F12/SER_hh_num!F12)</f>
        <v>20242.234277489832</v>
      </c>
      <c r="G12" s="100">
        <f>IF(SER_hh_fec!G12=0,0,1000000/0.086*SER_hh_fec!G12/SER_hh_num!G12)</f>
        <v>27507.922867981968</v>
      </c>
      <c r="H12" s="100">
        <f>IF(SER_hh_fec!H12=0,0,1000000/0.086*SER_hh_fec!H12/SER_hh_num!H12)</f>
        <v>32824.339226391858</v>
      </c>
      <c r="I12" s="100">
        <f>IF(SER_hh_fec!I12=0,0,1000000/0.086*SER_hh_fec!I12/SER_hh_num!I12)</f>
        <v>25112.980788419671</v>
      </c>
      <c r="J12" s="100">
        <f>IF(SER_hh_fec!J12=0,0,1000000/0.086*SER_hh_fec!J12/SER_hh_num!J12)</f>
        <v>24415.214185783501</v>
      </c>
      <c r="K12" s="100">
        <f>IF(SER_hh_fec!K12=0,0,1000000/0.086*SER_hh_fec!K12/SER_hh_num!K12)</f>
        <v>26306.667520154922</v>
      </c>
      <c r="L12" s="100">
        <f>IF(SER_hh_fec!L12=0,0,1000000/0.086*SER_hh_fec!L12/SER_hh_num!L12)</f>
        <v>27472.74238839019</v>
      </c>
      <c r="M12" s="100">
        <f>IF(SER_hh_fec!M12=0,0,1000000/0.086*SER_hh_fec!M12/SER_hh_num!M12)</f>
        <v>37103.79744966697</v>
      </c>
      <c r="N12" s="100">
        <f>IF(SER_hh_fec!N12=0,0,1000000/0.086*SER_hh_fec!N12/SER_hh_num!N12)</f>
        <v>25227.817150219082</v>
      </c>
      <c r="O12" s="100">
        <f>IF(SER_hh_fec!O12=0,0,1000000/0.086*SER_hh_fec!O12/SER_hh_num!O12)</f>
        <v>21943.785834319744</v>
      </c>
      <c r="P12" s="100">
        <f>IF(SER_hh_fec!P12=0,0,1000000/0.086*SER_hh_fec!P12/SER_hh_num!P12)</f>
        <v>20403.419170657984</v>
      </c>
      <c r="Q12" s="100">
        <f>IF(SER_hh_fec!Q12=0,0,1000000/0.086*SER_hh_fec!Q12/SER_hh_num!Q12)</f>
        <v>23630.777658495663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15566.610851547804</v>
      </c>
      <c r="C13" s="100">
        <f>IF(SER_hh_fec!C13=0,0,1000000/0.086*SER_hh_fec!C13/SER_hh_num!C13)</f>
        <v>21272.271683974137</v>
      </c>
      <c r="D13" s="100">
        <f>IF(SER_hh_fec!D13=0,0,1000000/0.086*SER_hh_fec!D13/SER_hh_num!D13)</f>
        <v>18661.837622858518</v>
      </c>
      <c r="E13" s="100">
        <f>IF(SER_hh_fec!E13=0,0,1000000/0.086*SER_hh_fec!E13/SER_hh_num!E13)</f>
        <v>18172.8685410828</v>
      </c>
      <c r="F13" s="100">
        <f>IF(SER_hh_fec!F13=0,0,1000000/0.086*SER_hh_fec!F13/SER_hh_num!F13)</f>
        <v>12918.135438595738</v>
      </c>
      <c r="G13" s="100">
        <f>IF(SER_hh_fec!G13=0,0,1000000/0.086*SER_hh_fec!G13/SER_hh_num!G13)</f>
        <v>17555.483678167046</v>
      </c>
      <c r="H13" s="100">
        <f>IF(SER_hh_fec!H13=0,0,1000000/0.086*SER_hh_fec!H13/SER_hh_num!H13)</f>
        <v>20948.715705376653</v>
      </c>
      <c r="I13" s="100">
        <f>IF(SER_hh_fec!I13=0,0,1000000/0.086*SER_hh_fec!I13/SER_hh_num!I13)</f>
        <v>16026.953066022877</v>
      </c>
      <c r="J13" s="100">
        <f>IF(SER_hh_fec!J13=0,0,1000000/0.086*SER_hh_fec!J13/SER_hh_num!J13)</f>
        <v>16863.687797231622</v>
      </c>
      <c r="K13" s="100">
        <f>IF(SER_hh_fec!K13=0,0,1000000/0.086*SER_hh_fec!K13/SER_hh_num!K13)</f>
        <v>15589.898364020632</v>
      </c>
      <c r="L13" s="100">
        <f>IF(SER_hh_fec!L13=0,0,1000000/0.086*SER_hh_fec!L13/SER_hh_num!L13)</f>
        <v>17532.656516228471</v>
      </c>
      <c r="M13" s="100">
        <f>IF(SER_hh_fec!M13=0,0,1000000/0.086*SER_hh_fec!M13/SER_hh_num!M13)</f>
        <v>18864.702434371131</v>
      </c>
      <c r="N13" s="100">
        <f>IF(SER_hh_fec!N13=0,0,1000000/0.086*SER_hh_fec!N13/SER_hh_num!N13)</f>
        <v>15774.538055902491</v>
      </c>
      <c r="O13" s="100">
        <f>IF(SER_hh_fec!O13=0,0,1000000/0.086*SER_hh_fec!O13/SER_hh_num!O13)</f>
        <v>11532.820044259597</v>
      </c>
      <c r="P13" s="100">
        <f>IF(SER_hh_fec!P13=0,0,1000000/0.086*SER_hh_fec!P13/SER_hh_num!P13)</f>
        <v>8971.9643911033327</v>
      </c>
      <c r="Q13" s="100">
        <f>IF(SER_hh_fec!Q13=0,0,1000000/0.086*SER_hh_fec!Q13/SER_hh_num!Q13)</f>
        <v>9914.2160293860834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25807.802201250321</v>
      </c>
      <c r="C14" s="22">
        <f>IF(SER_hh_fec!C14=0,0,1000000/0.086*SER_hh_fec!C14/SER_hh_num!C14)</f>
        <v>35267.187265536078</v>
      </c>
      <c r="D14" s="22">
        <f>IF(SER_hh_fec!D14=0,0,1000000/0.086*SER_hh_fec!D14/SER_hh_num!D14)</f>
        <v>30939.362374739128</v>
      </c>
      <c r="E14" s="22">
        <f>IF(SER_hh_fec!E14=0,0,1000000/0.086*SER_hh_fec!E14/SER_hh_num!E14)</f>
        <v>30128.703107584661</v>
      </c>
      <c r="F14" s="22">
        <f>IF(SER_hh_fec!F14=0,0,1000000/0.086*SER_hh_fec!F14/SER_hh_num!F14)</f>
        <v>21416.90875346135</v>
      </c>
      <c r="G14" s="22">
        <f>IF(SER_hh_fec!G14=0,0,1000000/0.086*SER_hh_fec!G14/SER_hh_num!G14)</f>
        <v>29105.143992750651</v>
      </c>
      <c r="H14" s="22">
        <f>IF(SER_hh_fec!H14=0,0,1000000/0.086*SER_hh_fec!H14/SER_hh_num!H14)</f>
        <v>34730.765511545491</v>
      </c>
      <c r="I14" s="22">
        <f>IF(SER_hh_fec!I14=0,0,1000000/0.086*SER_hh_fec!I14/SER_hh_num!I14)</f>
        <v>26571.001135774772</v>
      </c>
      <c r="J14" s="22">
        <f>IF(SER_hh_fec!J14=0,0,1000000/0.086*SER_hh_fec!J14/SER_hh_num!J14)</f>
        <v>27958.219242778756</v>
      </c>
      <c r="K14" s="22">
        <f>IF(SER_hh_fec!K14=0,0,1000000/0.086*SER_hh_fec!K14/SER_hh_num!K14)</f>
        <v>25846.410445613132</v>
      </c>
      <c r="L14" s="22">
        <f>IF(SER_hh_fec!L14=0,0,1000000/0.086*SER_hh_fec!L14/SER_hh_num!L14)</f>
        <v>30122.94921433409</v>
      </c>
      <c r="M14" s="22">
        <f>IF(SER_hh_fec!M14=0,0,1000000/0.086*SER_hh_fec!M14/SER_hh_num!M14)</f>
        <v>31785.704139979403</v>
      </c>
      <c r="N14" s="22">
        <f>IF(SER_hh_fec!N14=0,0,1000000/0.086*SER_hh_fec!N14/SER_hh_num!N14)</f>
        <v>27604.116913053618</v>
      </c>
      <c r="O14" s="22">
        <f>IF(SER_hh_fec!O14=0,0,1000000/0.086*SER_hh_fec!O14/SER_hh_num!O14)</f>
        <v>22993.112976603756</v>
      </c>
      <c r="P14" s="22">
        <f>IF(SER_hh_fec!P14=0,0,1000000/0.086*SER_hh_fec!P14/SER_hh_num!P14)</f>
        <v>19888.918006994394</v>
      </c>
      <c r="Q14" s="22">
        <f>IF(SER_hh_fec!Q14=0,0,1000000/0.086*SER_hh_fec!Q14/SER_hh_num!Q14)</f>
        <v>24549.887526264516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188.99888585030766</v>
      </c>
      <c r="C15" s="104">
        <f>IF(SER_hh_fec!C15=0,0,1000000/0.086*SER_hh_fec!C15/SER_hh_num!C15)</f>
        <v>293.29612973145674</v>
      </c>
      <c r="D15" s="104">
        <f>IF(SER_hh_fec!D15=0,0,1000000/0.086*SER_hh_fec!D15/SER_hh_num!D15)</f>
        <v>233.31578531361484</v>
      </c>
      <c r="E15" s="104">
        <f>IF(SER_hh_fec!E15=0,0,1000000/0.086*SER_hh_fec!E15/SER_hh_num!E15)</f>
        <v>196.14804862369132</v>
      </c>
      <c r="F15" s="104">
        <f>IF(SER_hh_fec!F15=0,0,1000000/0.086*SER_hh_fec!F15/SER_hh_num!F15)</f>
        <v>127.08761095779339</v>
      </c>
      <c r="G15" s="104">
        <f>IF(SER_hh_fec!G15=0,0,1000000/0.086*SER_hh_fec!G15/SER_hh_num!G15)</f>
        <v>160.55701855481595</v>
      </c>
      <c r="H15" s="104">
        <f>IF(SER_hh_fec!H15=0,0,1000000/0.086*SER_hh_fec!H15/SER_hh_num!H15)</f>
        <v>236.63032474838747</v>
      </c>
      <c r="I15" s="104">
        <f>IF(SER_hh_fec!I15=0,0,1000000/0.086*SER_hh_fec!I15/SER_hh_num!I15)</f>
        <v>186.69754876590625</v>
      </c>
      <c r="J15" s="104">
        <f>IF(SER_hh_fec!J15=0,0,1000000/0.086*SER_hh_fec!J15/SER_hh_num!J15)</f>
        <v>220.52337961187487</v>
      </c>
      <c r="K15" s="104">
        <f>IF(SER_hh_fec!K15=0,0,1000000/0.086*SER_hh_fec!K15/SER_hh_num!K15)</f>
        <v>196.06667110084328</v>
      </c>
      <c r="L15" s="104">
        <f>IF(SER_hh_fec!L15=0,0,1000000/0.086*SER_hh_fec!L15/SER_hh_num!L15)</f>
        <v>209.58712346362839</v>
      </c>
      <c r="M15" s="104">
        <f>IF(SER_hh_fec!M15=0,0,1000000/0.086*SER_hh_fec!M15/SER_hh_num!M15)</f>
        <v>210.01383544030128</v>
      </c>
      <c r="N15" s="104">
        <f>IF(SER_hh_fec!N15=0,0,1000000/0.086*SER_hh_fec!N15/SER_hh_num!N15)</f>
        <v>195.50079451378451</v>
      </c>
      <c r="O15" s="104">
        <f>IF(SER_hh_fec!O15=0,0,1000000/0.086*SER_hh_fec!O15/SER_hh_num!O15)</f>
        <v>159.06415138314108</v>
      </c>
      <c r="P15" s="104">
        <f>IF(SER_hh_fec!P15=0,0,1000000/0.086*SER_hh_fec!P15/SER_hh_num!P15)</f>
        <v>139.59552783472532</v>
      </c>
      <c r="Q15" s="104">
        <f>IF(SER_hh_fec!Q15=0,0,1000000/0.086*SER_hh_fec!Q15/SER_hh_num!Q15)</f>
        <v>190.82920929117373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6503.6286070056485</v>
      </c>
      <c r="C16" s="101">
        <f>IF(SER_hh_fec!C16=0,0,1000000/0.086*SER_hh_fec!C16/SER_hh_num!C16)</f>
        <v>6319.1634015844438</v>
      </c>
      <c r="D16" s="101">
        <f>IF(SER_hh_fec!D16=0,0,1000000/0.086*SER_hh_fec!D16/SER_hh_num!D16)</f>
        <v>6172.839928307887</v>
      </c>
      <c r="E16" s="101">
        <f>IF(SER_hh_fec!E16=0,0,1000000/0.086*SER_hh_fec!E16/SER_hh_num!E16)</f>
        <v>6050.8138218370968</v>
      </c>
      <c r="F16" s="101">
        <f>IF(SER_hh_fec!F16=0,0,1000000/0.086*SER_hh_fec!F16/SER_hh_num!F16)</f>
        <v>5946.8036249948427</v>
      </c>
      <c r="G16" s="101">
        <f>IF(SER_hh_fec!G16=0,0,1000000/0.086*SER_hh_fec!G16/SER_hh_num!G16)</f>
        <v>5859.92914839675</v>
      </c>
      <c r="H16" s="101">
        <f>IF(SER_hh_fec!H16=0,0,1000000/0.086*SER_hh_fec!H16/SER_hh_num!H16)</f>
        <v>5800.2221292969789</v>
      </c>
      <c r="I16" s="101">
        <f>IF(SER_hh_fec!I16=0,0,1000000/0.086*SER_hh_fec!I16/SER_hh_num!I16)</f>
        <v>5750.2298436354149</v>
      </c>
      <c r="J16" s="101">
        <f>IF(SER_hh_fec!J16=0,0,1000000/0.086*SER_hh_fec!J16/SER_hh_num!J16)</f>
        <v>5686.6188250412924</v>
      </c>
      <c r="K16" s="101">
        <f>IF(SER_hh_fec!K16=0,0,1000000/0.086*SER_hh_fec!K16/SER_hh_num!K16)</f>
        <v>5592.4098123206995</v>
      </c>
      <c r="L16" s="101">
        <f>IF(SER_hh_fec!L16=0,0,1000000/0.086*SER_hh_fec!L16/SER_hh_num!L16)</f>
        <v>5515.57637035261</v>
      </c>
      <c r="M16" s="101">
        <f>IF(SER_hh_fec!M16=0,0,1000000/0.086*SER_hh_fec!M16/SER_hh_num!M16)</f>
        <v>5448.9676795330788</v>
      </c>
      <c r="N16" s="101">
        <f>IF(SER_hh_fec!N16=0,0,1000000/0.086*SER_hh_fec!N16/SER_hh_num!N16)</f>
        <v>5389.9344255450178</v>
      </c>
      <c r="O16" s="101">
        <f>IF(SER_hh_fec!O16=0,0,1000000/0.086*SER_hh_fec!O16/SER_hh_num!O16)</f>
        <v>5250.8321973349193</v>
      </c>
      <c r="P16" s="101">
        <f>IF(SER_hh_fec!P16=0,0,1000000/0.086*SER_hh_fec!P16/SER_hh_num!P16)</f>
        <v>5095.6749265757653</v>
      </c>
      <c r="Q16" s="101">
        <f>IF(SER_hh_fec!Q16=0,0,1000000/0.086*SER_hh_fec!Q16/SER_hh_num!Q16)</f>
        <v>4901.3901829228753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6503.6286070056485</v>
      </c>
      <c r="C18" s="103">
        <f>IF(SER_hh_fec!C18=0,0,1000000/0.086*SER_hh_fec!C18/SER_hh_num!C18)</f>
        <v>6319.1634015844438</v>
      </c>
      <c r="D18" s="103">
        <f>IF(SER_hh_fec!D18=0,0,1000000/0.086*SER_hh_fec!D18/SER_hh_num!D18)</f>
        <v>6172.839928307887</v>
      </c>
      <c r="E18" s="103">
        <f>IF(SER_hh_fec!E18=0,0,1000000/0.086*SER_hh_fec!E18/SER_hh_num!E18)</f>
        <v>6050.8138218370968</v>
      </c>
      <c r="F18" s="103">
        <f>IF(SER_hh_fec!F18=0,0,1000000/0.086*SER_hh_fec!F18/SER_hh_num!F18)</f>
        <v>5946.8036249948427</v>
      </c>
      <c r="G18" s="103">
        <f>IF(SER_hh_fec!G18=0,0,1000000/0.086*SER_hh_fec!G18/SER_hh_num!G18)</f>
        <v>5859.92914839675</v>
      </c>
      <c r="H18" s="103">
        <f>IF(SER_hh_fec!H18=0,0,1000000/0.086*SER_hh_fec!H18/SER_hh_num!H18)</f>
        <v>5800.2221292969789</v>
      </c>
      <c r="I18" s="103">
        <f>IF(SER_hh_fec!I18=0,0,1000000/0.086*SER_hh_fec!I18/SER_hh_num!I18)</f>
        <v>5750.2298436354149</v>
      </c>
      <c r="J18" s="103">
        <f>IF(SER_hh_fec!J18=0,0,1000000/0.086*SER_hh_fec!J18/SER_hh_num!J18)</f>
        <v>5686.6188250412924</v>
      </c>
      <c r="K18" s="103">
        <f>IF(SER_hh_fec!K18=0,0,1000000/0.086*SER_hh_fec!K18/SER_hh_num!K18)</f>
        <v>5592.4098123206995</v>
      </c>
      <c r="L18" s="103">
        <f>IF(SER_hh_fec!L18=0,0,1000000/0.086*SER_hh_fec!L18/SER_hh_num!L18)</f>
        <v>5515.57637035261</v>
      </c>
      <c r="M18" s="103">
        <f>IF(SER_hh_fec!M18=0,0,1000000/0.086*SER_hh_fec!M18/SER_hh_num!M18)</f>
        <v>5448.9676795330788</v>
      </c>
      <c r="N18" s="103">
        <f>IF(SER_hh_fec!N18=0,0,1000000/0.086*SER_hh_fec!N18/SER_hh_num!N18)</f>
        <v>5389.9344255450178</v>
      </c>
      <c r="O18" s="103">
        <f>IF(SER_hh_fec!O18=0,0,1000000/0.086*SER_hh_fec!O18/SER_hh_num!O18)</f>
        <v>5250.8321973349193</v>
      </c>
      <c r="P18" s="103">
        <f>IF(SER_hh_fec!P18=0,0,1000000/0.086*SER_hh_fec!P18/SER_hh_num!P18)</f>
        <v>5095.6749265757653</v>
      </c>
      <c r="Q18" s="103">
        <f>IF(SER_hh_fec!Q18=0,0,1000000/0.086*SER_hh_fec!Q18/SER_hh_num!Q18)</f>
        <v>4901.3901829228753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9909.0510382833891</v>
      </c>
      <c r="C19" s="101">
        <f>IF(SER_hh_fec!C19=0,0,1000000/0.086*SER_hh_fec!C19/SER_hh_num!C19)</f>
        <v>9944.6847856843524</v>
      </c>
      <c r="D19" s="101">
        <f>IF(SER_hh_fec!D19=0,0,1000000/0.086*SER_hh_fec!D19/SER_hh_num!D19)</f>
        <v>9376.8482924184573</v>
      </c>
      <c r="E19" s="101">
        <f>IF(SER_hh_fec!E19=0,0,1000000/0.086*SER_hh_fec!E19/SER_hh_num!E19)</f>
        <v>9135.790629193627</v>
      </c>
      <c r="F19" s="101">
        <f>IF(SER_hh_fec!F19=0,0,1000000/0.086*SER_hh_fec!F19/SER_hh_num!F19)</f>
        <v>8879.5039204613768</v>
      </c>
      <c r="G19" s="101">
        <f>IF(SER_hh_fec!G19=0,0,1000000/0.086*SER_hh_fec!G19/SER_hh_num!G19)</f>
        <v>9218.86788601435</v>
      </c>
      <c r="H19" s="101">
        <f>IF(SER_hh_fec!H19=0,0,1000000/0.086*SER_hh_fec!H19/SER_hh_num!H19)</f>
        <v>9462.2212216106909</v>
      </c>
      <c r="I19" s="101">
        <f>IF(SER_hh_fec!I19=0,0,1000000/0.086*SER_hh_fec!I19/SER_hh_num!I19)</f>
        <v>9638.9546414804736</v>
      </c>
      <c r="J19" s="101">
        <f>IF(SER_hh_fec!J19=0,0,1000000/0.086*SER_hh_fec!J19/SER_hh_num!J19)</f>
        <v>9706.9430045722092</v>
      </c>
      <c r="K19" s="101">
        <f>IF(SER_hh_fec!K19=0,0,1000000/0.086*SER_hh_fec!K19/SER_hh_num!K19)</f>
        <v>9460.7904185749376</v>
      </c>
      <c r="L19" s="101">
        <f>IF(SER_hh_fec!L19=0,0,1000000/0.086*SER_hh_fec!L19/SER_hh_num!L19)</f>
        <v>9474.7592062512922</v>
      </c>
      <c r="M19" s="101">
        <f>IF(SER_hh_fec!M19=0,0,1000000/0.086*SER_hh_fec!M19/SER_hh_num!M19)</f>
        <v>9556.8831421814648</v>
      </c>
      <c r="N19" s="101">
        <f>IF(SER_hh_fec!N19=0,0,1000000/0.086*SER_hh_fec!N19/SER_hh_num!N19)</f>
        <v>9562.6857190950923</v>
      </c>
      <c r="O19" s="101">
        <f>IF(SER_hh_fec!O19=0,0,1000000/0.086*SER_hh_fec!O19/SER_hh_num!O19)</f>
        <v>9590.4708809747463</v>
      </c>
      <c r="P19" s="101">
        <f>IF(SER_hh_fec!P19=0,0,1000000/0.086*SER_hh_fec!P19/SER_hh_num!P19)</f>
        <v>9640.1538152663525</v>
      </c>
      <c r="Q19" s="101">
        <f>IF(SER_hh_fec!Q19=0,0,1000000/0.086*SER_hh_fec!Q19/SER_hh_num!Q19)</f>
        <v>9748.3351119971394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12567.248732529308</v>
      </c>
      <c r="C22" s="100">
        <f>IF(SER_hh_fec!C22=0,0,1000000/0.086*SER_hh_fec!C22/SER_hh_num!C22)</f>
        <v>12575.949065536839</v>
      </c>
      <c r="D22" s="100">
        <f>IF(SER_hh_fec!D22=0,0,1000000/0.086*SER_hh_fec!D22/SER_hh_num!D22)</f>
        <v>11856.541030432954</v>
      </c>
      <c r="E22" s="100">
        <f>IF(SER_hh_fec!E22=0,0,1000000/0.086*SER_hh_fec!E22/SER_hh_num!E22)</f>
        <v>11583.704423210984</v>
      </c>
      <c r="F22" s="100">
        <f>IF(SER_hh_fec!F22=0,0,1000000/0.086*SER_hh_fec!F22/SER_hh_num!F22)</f>
        <v>11325.751701951907</v>
      </c>
      <c r="G22" s="100">
        <f>IF(SER_hh_fec!G22=0,0,1000000/0.086*SER_hh_fec!G22/SER_hh_num!G22)</f>
        <v>11834.696145641734</v>
      </c>
      <c r="H22" s="100">
        <f>IF(SER_hh_fec!H22=0,0,1000000/0.086*SER_hh_fec!H22/SER_hh_num!H22)</f>
        <v>12122.094412783908</v>
      </c>
      <c r="I22" s="100">
        <f>IF(SER_hh_fec!I22=0,0,1000000/0.086*SER_hh_fec!I22/SER_hh_num!I22)</f>
        <v>12307.253156349703</v>
      </c>
      <c r="J22" s="100">
        <f>IF(SER_hh_fec!J22=0,0,1000000/0.086*SER_hh_fec!J22/SER_hh_num!J22)</f>
        <v>12401.399056966115</v>
      </c>
      <c r="K22" s="100">
        <f>IF(SER_hh_fec!K22=0,0,1000000/0.086*SER_hh_fec!K22/SER_hh_num!K22)</f>
        <v>12096.267263591302</v>
      </c>
      <c r="L22" s="100">
        <f>IF(SER_hh_fec!L22=0,0,1000000/0.086*SER_hh_fec!L22/SER_hh_num!L22)</f>
        <v>11712.35523733047</v>
      </c>
      <c r="M22" s="100">
        <f>IF(SER_hh_fec!M22=0,0,1000000/0.086*SER_hh_fec!M22/SER_hh_num!M22)</f>
        <v>11610.089673869092</v>
      </c>
      <c r="N22" s="100">
        <f>IF(SER_hh_fec!N22=0,0,1000000/0.086*SER_hh_fec!N22/SER_hh_num!N22)</f>
        <v>11488.306548498078</v>
      </c>
      <c r="O22" s="100">
        <f>IF(SER_hh_fec!O22=0,0,1000000/0.086*SER_hh_fec!O22/SER_hh_num!O22)</f>
        <v>11218.742107291526</v>
      </c>
      <c r="P22" s="100">
        <f>IF(SER_hh_fec!P22=0,0,1000000/0.086*SER_hh_fec!P22/SER_hh_num!P22)</f>
        <v>11218.21642256463</v>
      </c>
      <c r="Q22" s="100">
        <f>IF(SER_hh_fec!Q22=0,0,1000000/0.086*SER_hh_fec!Q22/SER_hh_num!Q22)</f>
        <v>11056.402752007383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11729.432150360692</v>
      </c>
      <c r="C23" s="100">
        <f>IF(SER_hh_fec!C23=0,0,1000000/0.086*SER_hh_fec!C23/SER_hh_num!C23)</f>
        <v>11737.552461167714</v>
      </c>
      <c r="D23" s="100">
        <f>IF(SER_hh_fec!D23=0,0,1000000/0.086*SER_hh_fec!D23/SER_hh_num!D23)</f>
        <v>11066.104961737421</v>
      </c>
      <c r="E23" s="100">
        <f>IF(SER_hh_fec!E23=0,0,1000000/0.086*SER_hh_fec!E23/SER_hh_num!E23)</f>
        <v>10811.457461663593</v>
      </c>
      <c r="F23" s="100">
        <f>IF(SER_hh_fec!F23=0,0,1000000/0.086*SER_hh_fec!F23/SER_hh_num!F23)</f>
        <v>10570.701588488448</v>
      </c>
      <c r="G23" s="100">
        <f>IF(SER_hh_fec!G23=0,0,1000000/0.086*SER_hh_fec!G23/SER_hh_num!G23)</f>
        <v>11045.716402598953</v>
      </c>
      <c r="H23" s="100">
        <f>IF(SER_hh_fec!H23=0,0,1000000/0.086*SER_hh_fec!H23/SER_hh_num!H23)</f>
        <v>11313.954785264972</v>
      </c>
      <c r="I23" s="100">
        <f>IF(SER_hh_fec!I23=0,0,1000000/0.086*SER_hh_fec!I23/SER_hh_num!I23)</f>
        <v>11486.76961259306</v>
      </c>
      <c r="J23" s="100">
        <f>IF(SER_hh_fec!J23=0,0,1000000/0.086*SER_hh_fec!J23/SER_hh_num!J23)</f>
        <v>11658.146029419018</v>
      </c>
      <c r="K23" s="100">
        <f>IF(SER_hh_fec!K23=0,0,1000000/0.086*SER_hh_fec!K23/SER_hh_num!K23)</f>
        <v>11184.096317724243</v>
      </c>
      <c r="L23" s="100">
        <f>IF(SER_hh_fec!L23=0,0,1000000/0.086*SER_hh_fec!L23/SER_hh_num!L23)</f>
        <v>10936.485537976183</v>
      </c>
      <c r="M23" s="100">
        <f>IF(SER_hh_fec!M23=0,0,1000000/0.086*SER_hh_fec!M23/SER_hh_num!M23)</f>
        <v>10844.022784656805</v>
      </c>
      <c r="N23" s="100">
        <f>IF(SER_hh_fec!N23=0,0,1000000/0.086*SER_hh_fec!N23/SER_hh_num!N23)</f>
        <v>10753.175952911644</v>
      </c>
      <c r="O23" s="100">
        <f>IF(SER_hh_fec!O23=0,0,1000000/0.086*SER_hh_fec!O23/SER_hh_num!O23)</f>
        <v>10529.566522412017</v>
      </c>
      <c r="P23" s="100">
        <f>IF(SER_hh_fec!P23=0,0,1000000/0.086*SER_hh_fec!P23/SER_hh_num!P23)</f>
        <v>10560.603443931273</v>
      </c>
      <c r="Q23" s="100">
        <f>IF(SER_hh_fec!Q23=0,0,1000000/0.086*SER_hh_fec!Q23/SER_hh_num!Q23)</f>
        <v>10457.188300784635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9236.9278184090399</v>
      </c>
      <c r="C25" s="100">
        <f>IF(SER_hh_fec!C25=0,0,1000000/0.086*SER_hh_fec!C25/SER_hh_num!C25)</f>
        <v>9243.3225631695786</v>
      </c>
      <c r="D25" s="100">
        <f>IF(SER_hh_fec!D25=0,0,1000000/0.086*SER_hh_fec!D25/SER_hh_num!D25)</f>
        <v>8714.5576573682174</v>
      </c>
      <c r="E25" s="100">
        <f>IF(SER_hh_fec!E25=0,0,1000000/0.086*SER_hh_fec!E25/SER_hh_num!E25)</f>
        <v>8514.0227510600762</v>
      </c>
      <c r="F25" s="100">
        <f>IF(SER_hh_fec!F25=0,0,1000000/0.086*SER_hh_fec!F25/SER_hh_num!F25)</f>
        <v>8324.4275009346566</v>
      </c>
      <c r="G25" s="100">
        <f>IF(SER_hh_fec!G25=0,0,1000000/0.086*SER_hh_fec!G25/SER_hh_num!G25)</f>
        <v>8698.5016670466757</v>
      </c>
      <c r="H25" s="100">
        <f>IF(SER_hh_fec!H25=0,0,1000000/0.086*SER_hh_fec!H25/SER_hh_num!H25)</f>
        <v>8909.7393933961739</v>
      </c>
      <c r="I25" s="100">
        <f>IF(SER_hh_fec!I25=0,0,1000000/0.086*SER_hh_fec!I25/SER_hh_num!I25)</f>
        <v>9045.8310699170343</v>
      </c>
      <c r="J25" s="100">
        <f>IF(SER_hh_fec!J25=0,0,1000000/0.086*SER_hh_fec!J25/SER_hh_num!J25)</f>
        <v>9115.0283068700955</v>
      </c>
      <c r="K25" s="100">
        <f>IF(SER_hh_fec!K25=0,0,1000000/0.086*SER_hh_fec!K25/SER_hh_num!K25)</f>
        <v>8890.7564387396033</v>
      </c>
      <c r="L25" s="100">
        <f>IF(SER_hh_fec!L25=0,0,1000000/0.086*SER_hh_fec!L25/SER_hh_num!L25)</f>
        <v>8612.4823611562424</v>
      </c>
      <c r="M25" s="100">
        <f>IF(SER_hh_fec!M25=0,0,1000000/0.086*SER_hh_fec!M25/SER_hh_num!M25)</f>
        <v>8583.287851464409</v>
      </c>
      <c r="N25" s="100">
        <f>IF(SER_hh_fec!N25=0,0,1000000/0.086*SER_hh_fec!N25/SER_hh_num!N25)</f>
        <v>8569.311602626547</v>
      </c>
      <c r="O25" s="100">
        <f>IF(SER_hh_fec!O25=0,0,1000000/0.086*SER_hh_fec!O25/SER_hh_num!O25)</f>
        <v>8468.7591362105813</v>
      </c>
      <c r="P25" s="100">
        <f>IF(SER_hh_fec!P25=0,0,1000000/0.086*SER_hh_fec!P25/SER_hh_num!P25)</f>
        <v>8585.4175601803763</v>
      </c>
      <c r="Q25" s="100">
        <f>IF(SER_hh_fec!Q25=0,0,1000000/0.086*SER_hh_fec!Q25/SER_hh_num!Q25)</f>
        <v>8589.3200559880843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9562.03117446342</v>
      </c>
      <c r="C26" s="22">
        <f>IF(SER_hh_fec!C26=0,0,1000000/0.086*SER_hh_fec!C26/SER_hh_num!C26)</f>
        <v>9568.6459797892112</v>
      </c>
      <c r="D26" s="22">
        <f>IF(SER_hh_fec!D26=0,0,1000000/0.086*SER_hh_fec!D26/SER_hh_num!D26)</f>
        <v>9021.2750930711536</v>
      </c>
      <c r="E26" s="22">
        <f>IF(SER_hh_fec!E26=0,0,1000000/0.086*SER_hh_fec!E26/SER_hh_num!E26)</f>
        <v>8813.6836836210459</v>
      </c>
      <c r="F26" s="22">
        <f>IF(SER_hh_fec!F26=0,0,1000000/0.086*SER_hh_fec!F26/SER_hh_num!F26)</f>
        <v>8617.4161484216238</v>
      </c>
      <c r="G26" s="22">
        <f>IF(SER_hh_fec!G26=0,0,1000000/0.086*SER_hh_fec!G26/SER_hh_num!G26)</f>
        <v>9004.6548106963637</v>
      </c>
      <c r="H26" s="22">
        <f>IF(SER_hh_fec!H26=0,0,1000000/0.086*SER_hh_fec!H26/SER_hh_num!H26)</f>
        <v>9223.3261723818559</v>
      </c>
      <c r="I26" s="22">
        <f>IF(SER_hh_fec!I26=0,0,1000000/0.086*SER_hh_fec!I26/SER_hh_num!I26)</f>
        <v>9364.2087397525611</v>
      </c>
      <c r="J26" s="22">
        <f>IF(SER_hh_fec!J26=0,0,1000000/0.086*SER_hh_fec!J26/SER_hh_num!J26)</f>
        <v>9424.8768227057662</v>
      </c>
      <c r="K26" s="22">
        <f>IF(SER_hh_fec!K26=0,0,1000000/0.086*SER_hh_fec!K26/SER_hh_num!K26)</f>
        <v>9217.2954311317681</v>
      </c>
      <c r="L26" s="22">
        <f>IF(SER_hh_fec!L26=0,0,1000000/0.086*SER_hh_fec!L26/SER_hh_num!L26)</f>
        <v>8915.9023735550363</v>
      </c>
      <c r="M26" s="22">
        <f>IF(SER_hh_fec!M26=0,0,1000000/0.086*SER_hh_fec!M26/SER_hh_num!M26)</f>
        <v>8835.9444032946849</v>
      </c>
      <c r="N26" s="22">
        <f>IF(SER_hh_fec!N26=0,0,1000000/0.086*SER_hh_fec!N26/SER_hh_num!N26)</f>
        <v>8749.9823368870148</v>
      </c>
      <c r="O26" s="22">
        <f>IF(SER_hh_fec!O26=0,0,1000000/0.086*SER_hh_fec!O26/SER_hh_num!O26)</f>
        <v>8596.4898304594499</v>
      </c>
      <c r="P26" s="22">
        <f>IF(SER_hh_fec!P26=0,0,1000000/0.086*SER_hh_fec!P26/SER_hh_num!P26)</f>
        <v>8655.4402982592273</v>
      </c>
      <c r="Q26" s="22">
        <f>IF(SER_hh_fec!Q26=0,0,1000000/0.086*SER_hh_fec!Q26/SER_hh_num!Q26)</f>
        <v>8655.7358815236184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299.83245718188317</v>
      </c>
      <c r="M27" s="116">
        <f>IF(SER_hh_fec!M27=0,0,1000000/0.086*SER_hh_fec!M27/SER_hh_num!M19)</f>
        <v>453.70303403467585</v>
      </c>
      <c r="N27" s="116">
        <f>IF(SER_hh_fec!N27=0,0,1000000/0.086*SER_hh_fec!N27/SER_hh_num!N19)</f>
        <v>545.49934180399021</v>
      </c>
      <c r="O27" s="116">
        <f>IF(SER_hh_fec!O27=0,0,1000000/0.086*SER_hh_fec!O27/SER_hh_num!O19)</f>
        <v>757.50033674901022</v>
      </c>
      <c r="P27" s="116">
        <f>IF(SER_hh_fec!P27=0,0,1000000/0.086*SER_hh_fec!P27/SER_hh_num!P19)</f>
        <v>755.1236414353491</v>
      </c>
      <c r="Q27" s="116">
        <f>IF(SER_hh_fec!Q27=0,0,1000000/0.086*SER_hh_fec!Q27/SER_hh_num!Q19)</f>
        <v>875.27012531255093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2592.4883670433128</v>
      </c>
      <c r="M28" s="117">
        <f>IF(SER_hh_fec!M27=0,0,1000000/0.086*SER_hh_fec!M27/SER_hh_num!M27)</f>
        <v>2649.0743352200843</v>
      </c>
      <c r="N28" s="117">
        <f>IF(SER_hh_fec!N27=0,0,1000000/0.086*SER_hh_fec!N27/SER_hh_num!N27)</f>
        <v>2684.9892882222566</v>
      </c>
      <c r="O28" s="117">
        <f>IF(SER_hh_fec!O27=0,0,1000000/0.086*SER_hh_fec!O27/SER_hh_num!O27)</f>
        <v>2747.3031145041427</v>
      </c>
      <c r="P28" s="117">
        <f>IF(SER_hh_fec!P27=0,0,1000000/0.086*SER_hh_fec!P27/SER_hh_num!P27)</f>
        <v>2782.4307034092676</v>
      </c>
      <c r="Q28" s="117">
        <f>IF(SER_hh_fec!Q27=0,0,1000000/0.086*SER_hh_fec!Q27/SER_hh_num!Q27)</f>
        <v>2837.59013431415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10012.17666635342</v>
      </c>
      <c r="C29" s="101">
        <f>IF(SER_hh_fec!C29=0,0,1000000/0.086*SER_hh_fec!C29/SER_hh_num!C29)</f>
        <v>9996.257656448628</v>
      </c>
      <c r="D29" s="101">
        <f>IF(SER_hh_fec!D29=0,0,1000000/0.086*SER_hh_fec!D29/SER_hh_num!D29)</f>
        <v>9890.4473971699117</v>
      </c>
      <c r="E29" s="101">
        <f>IF(SER_hh_fec!E29=0,0,1000000/0.086*SER_hh_fec!E29/SER_hh_num!E29)</f>
        <v>9885.9122250656601</v>
      </c>
      <c r="F29" s="101">
        <f>IF(SER_hh_fec!F29=0,0,1000000/0.086*SER_hh_fec!F29/SER_hh_num!F29)</f>
        <v>10304.323677089895</v>
      </c>
      <c r="G29" s="101">
        <f>IF(SER_hh_fec!G29=0,0,1000000/0.086*SER_hh_fec!G29/SER_hh_num!G29)</f>
        <v>10230.860626494989</v>
      </c>
      <c r="H29" s="101">
        <f>IF(SER_hh_fec!H29=0,0,1000000/0.086*SER_hh_fec!H29/SER_hh_num!H29)</f>
        <v>10204.123410106316</v>
      </c>
      <c r="I29" s="101">
        <f>IF(SER_hh_fec!I29=0,0,1000000/0.086*SER_hh_fec!I29/SER_hh_num!I29)</f>
        <v>10279.848567083838</v>
      </c>
      <c r="J29" s="101">
        <f>IF(SER_hh_fec!J29=0,0,1000000/0.086*SER_hh_fec!J29/SER_hh_num!J29)</f>
        <v>10637.068462247018</v>
      </c>
      <c r="K29" s="101">
        <f>IF(SER_hh_fec!K29=0,0,1000000/0.086*SER_hh_fec!K29/SER_hh_num!K29)</f>
        <v>10802.504912347791</v>
      </c>
      <c r="L29" s="101">
        <f>IF(SER_hh_fec!L29=0,0,1000000/0.086*SER_hh_fec!L29/SER_hh_num!L29)</f>
        <v>10761.780349414867</v>
      </c>
      <c r="M29" s="101">
        <f>IF(SER_hh_fec!M29=0,0,1000000/0.086*SER_hh_fec!M29/SER_hh_num!M29)</f>
        <v>10857.35537665341</v>
      </c>
      <c r="N29" s="101">
        <f>IF(SER_hh_fec!N29=0,0,1000000/0.086*SER_hh_fec!N29/SER_hh_num!N29)</f>
        <v>10854.466459937657</v>
      </c>
      <c r="O29" s="101">
        <f>IF(SER_hh_fec!O29=0,0,1000000/0.086*SER_hh_fec!O29/SER_hh_num!O29)</f>
        <v>10406.224386171672</v>
      </c>
      <c r="P29" s="101">
        <f>IF(SER_hh_fec!P29=0,0,1000000/0.086*SER_hh_fec!P29/SER_hh_num!P29)</f>
        <v>10298.257131905266</v>
      </c>
      <c r="Q29" s="101">
        <f>IF(SER_hh_fec!Q29=0,0,1000000/0.086*SER_hh_fec!Q29/SER_hh_num!Q29)</f>
        <v>10024.337503467463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14482.479215763826</v>
      </c>
      <c r="C30" s="100">
        <f>IF(SER_hh_fec!C30=0,0,1000000/0.086*SER_hh_fec!C30/SER_hh_num!C30)</f>
        <v>14275.946752333241</v>
      </c>
      <c r="D30" s="100">
        <f>IF(SER_hh_fec!D30=0,0,1000000/0.086*SER_hh_fec!D30/SER_hh_num!D30)</f>
        <v>13511.737354319974</v>
      </c>
      <c r="E30" s="100">
        <f>IF(SER_hh_fec!E30=0,0,1000000/0.086*SER_hh_fec!E30/SER_hh_num!E30)</f>
        <v>14205.200298058224</v>
      </c>
      <c r="F30" s="100">
        <f>IF(SER_hh_fec!F30=0,0,1000000/0.086*SER_hh_fec!F30/SER_hh_num!F30)</f>
        <v>14045.525999920763</v>
      </c>
      <c r="G30" s="100">
        <f>IF(SER_hh_fec!G30=0,0,1000000/0.086*SER_hh_fec!G30/SER_hh_num!G30)</f>
        <v>0</v>
      </c>
      <c r="H30" s="100">
        <f>IF(SER_hh_fec!H30=0,0,1000000/0.086*SER_hh_fec!H30/SER_hh_num!H30)</f>
        <v>0</v>
      </c>
      <c r="I30" s="100">
        <f>IF(SER_hh_fec!I30=0,0,1000000/0.086*SER_hh_fec!I30/SER_hh_num!I30)</f>
        <v>0</v>
      </c>
      <c r="J30" s="100">
        <f>IF(SER_hh_fec!J30=0,0,1000000/0.086*SER_hh_fec!J30/SER_hh_num!J30)</f>
        <v>0</v>
      </c>
      <c r="K30" s="100">
        <f>IF(SER_hh_fec!K30=0,0,1000000/0.086*SER_hh_fec!K30/SER_hh_num!K30)</f>
        <v>0</v>
      </c>
      <c r="L30" s="100">
        <f>IF(SER_hh_fec!L30=0,0,1000000/0.086*SER_hh_fec!L30/SER_hh_num!L30)</f>
        <v>14242.926409418575</v>
      </c>
      <c r="M30" s="100">
        <f>IF(SER_hh_fec!M30=0,0,1000000/0.086*SER_hh_fec!M30/SER_hh_num!M30)</f>
        <v>14328.373989233032</v>
      </c>
      <c r="N30" s="100">
        <f>IF(SER_hh_fec!N30=0,0,1000000/0.086*SER_hh_fec!N30/SER_hh_num!N30)</f>
        <v>14460.593177835706</v>
      </c>
      <c r="O30" s="100">
        <f>IF(SER_hh_fec!O30=0,0,1000000/0.086*SER_hh_fec!O30/SER_hh_num!O30)</f>
        <v>14142.965044707391</v>
      </c>
      <c r="P30" s="100">
        <f>IF(SER_hh_fec!P30=0,0,1000000/0.086*SER_hh_fec!P30/SER_hh_num!P30)</f>
        <v>13599.431329746956</v>
      </c>
      <c r="Q30" s="100">
        <f>IF(SER_hh_fec!Q30=0,0,1000000/0.086*SER_hh_fec!Q30/SER_hh_num!Q30)</f>
        <v>13670.152063752468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13448.016414637836</v>
      </c>
      <c r="C31" s="100">
        <f>IF(SER_hh_fec!C31=0,0,1000000/0.086*SER_hh_fec!C31/SER_hh_num!C31)</f>
        <v>13256.236270023719</v>
      </c>
      <c r="D31" s="100">
        <f>IF(SER_hh_fec!D31=0,0,1000000/0.086*SER_hh_fec!D31/SER_hh_num!D31)</f>
        <v>13246.195277004479</v>
      </c>
      <c r="E31" s="100">
        <f>IF(SER_hh_fec!E31=0,0,1000000/0.086*SER_hh_fec!E31/SER_hh_num!E31)</f>
        <v>13190.543133911209</v>
      </c>
      <c r="F31" s="100">
        <f>IF(SER_hh_fec!F31=0,0,1000000/0.086*SER_hh_fec!F31/SER_hh_num!F31)</f>
        <v>13042.274142783568</v>
      </c>
      <c r="G31" s="100">
        <f>IF(SER_hh_fec!G31=0,0,1000000/0.086*SER_hh_fec!G31/SER_hh_num!G31)</f>
        <v>13094.333285465204</v>
      </c>
      <c r="H31" s="100">
        <f>IF(SER_hh_fec!H31=0,0,1000000/0.086*SER_hh_fec!H31/SER_hh_num!H31)</f>
        <v>12951.490669806864</v>
      </c>
      <c r="I31" s="100">
        <f>IF(SER_hh_fec!I31=0,0,1000000/0.086*SER_hh_fec!I31/SER_hh_num!I31)</f>
        <v>12982.646539192061</v>
      </c>
      <c r="J31" s="100">
        <f>IF(SER_hh_fec!J31=0,0,1000000/0.086*SER_hh_fec!J31/SER_hh_num!J31)</f>
        <v>13330.002146430203</v>
      </c>
      <c r="K31" s="100">
        <f>IF(SER_hh_fec!K31=0,0,1000000/0.086*SER_hh_fec!K31/SER_hh_num!K31)</f>
        <v>13251.53197540192</v>
      </c>
      <c r="L31" s="100">
        <f>IF(SER_hh_fec!L31=0,0,1000000/0.086*SER_hh_fec!L31/SER_hh_num!L31)</f>
        <v>13225.574523031539</v>
      </c>
      <c r="M31" s="100">
        <f>IF(SER_hh_fec!M31=0,0,1000000/0.086*SER_hh_fec!M31/SER_hh_num!M31)</f>
        <v>13297.14508030371</v>
      </c>
      <c r="N31" s="100">
        <f>IF(SER_hh_fec!N31=0,0,1000000/0.086*SER_hh_fec!N31/SER_hh_num!N31)</f>
        <v>13411.500054317945</v>
      </c>
      <c r="O31" s="100">
        <f>IF(SER_hh_fec!O31=0,0,1000000/0.086*SER_hh_fec!O31/SER_hh_num!O31)</f>
        <v>13104.982423314817</v>
      </c>
      <c r="P31" s="100">
        <f>IF(SER_hh_fec!P31=0,0,1000000/0.086*SER_hh_fec!P31/SER_hh_num!P31)</f>
        <v>12862.485617143273</v>
      </c>
      <c r="Q31" s="100">
        <f>IF(SER_hh_fec!Q31=0,0,1000000/0.086*SER_hh_fec!Q31/SER_hh_num!Q31)</f>
        <v>12642.989358429239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18595.695976964129</v>
      </c>
      <c r="K32" s="100">
        <f>IF(SER_hh_fec!K32=0,0,1000000/0.086*SER_hh_fec!K32/SER_hh_num!K32)</f>
        <v>18658.497943843642</v>
      </c>
      <c r="L32" s="100">
        <f>IF(SER_hh_fec!L32=0,0,1000000/0.086*SER_hh_fec!L32/SER_hh_num!L32)</f>
        <v>18515.804332244144</v>
      </c>
      <c r="M32" s="100">
        <f>IF(SER_hh_fec!M32=0,0,1000000/0.086*SER_hh_fec!M32/SER_hh_num!M32)</f>
        <v>18663.500374943811</v>
      </c>
      <c r="N32" s="100">
        <f>IF(SER_hh_fec!N32=0,0,1000000/0.086*SER_hh_fec!N32/SER_hh_num!N32)</f>
        <v>18893.40893308711</v>
      </c>
      <c r="O32" s="100">
        <f>IF(SER_hh_fec!O32=0,0,1000000/0.086*SER_hh_fec!O32/SER_hh_num!O32)</f>
        <v>18547.63311440797</v>
      </c>
      <c r="P32" s="100">
        <f>IF(SER_hh_fec!P32=0,0,1000000/0.086*SER_hh_fec!P32/SER_hh_num!P32)</f>
        <v>16869.342015911516</v>
      </c>
      <c r="Q32" s="100">
        <f>IF(SER_hh_fec!Q32=0,0,1000000/0.086*SER_hh_fec!Q32/SER_hh_num!Q32)</f>
        <v>18069.56413543185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9884.2859611287931</v>
      </c>
      <c r="C33" s="18">
        <f>IF(SER_hh_fec!C33=0,0,1000000/0.086*SER_hh_fec!C33/SER_hh_num!C33)</f>
        <v>9743.3225412582196</v>
      </c>
      <c r="D33" s="18">
        <f>IF(SER_hh_fec!D33=0,0,1000000/0.086*SER_hh_fec!D33/SER_hh_num!D33)</f>
        <v>9740.5821581724686</v>
      </c>
      <c r="E33" s="18">
        <f>IF(SER_hh_fec!E33=0,0,1000000/0.086*SER_hh_fec!E33/SER_hh_num!E33)</f>
        <v>9695.0442925069729</v>
      </c>
      <c r="F33" s="18">
        <f>IF(SER_hh_fec!F33=0,0,1000000/0.086*SER_hh_fec!F33/SER_hh_num!F33)</f>
        <v>10064.83400667455</v>
      </c>
      <c r="G33" s="18">
        <f>IF(SER_hh_fec!G33=0,0,1000000/0.086*SER_hh_fec!G33/SER_hh_num!G33)</f>
        <v>10038.949290120736</v>
      </c>
      <c r="H33" s="18">
        <f>IF(SER_hh_fec!H33=0,0,1000000/0.086*SER_hh_fec!H33/SER_hh_num!H33)</f>
        <v>9945.4462172293133</v>
      </c>
      <c r="I33" s="18">
        <f>IF(SER_hh_fec!I33=0,0,1000000/0.086*SER_hh_fec!I33/SER_hh_num!I33)</f>
        <v>9975.6614277572025</v>
      </c>
      <c r="J33" s="18">
        <f>IF(SER_hh_fec!J33=0,0,1000000/0.086*SER_hh_fec!J33/SER_hh_num!J33)</f>
        <v>10166.515237022859</v>
      </c>
      <c r="K33" s="18">
        <f>IF(SER_hh_fec!K33=0,0,1000000/0.086*SER_hh_fec!K33/SER_hh_num!K33)</f>
        <v>10391.54928280877</v>
      </c>
      <c r="L33" s="18">
        <f>IF(SER_hh_fec!L33=0,0,1000000/0.086*SER_hh_fec!L33/SER_hh_num!L33)</f>
        <v>10285.630215211961</v>
      </c>
      <c r="M33" s="18">
        <f>IF(SER_hh_fec!M33=0,0,1000000/0.086*SER_hh_fec!M33/SER_hh_num!M33)</f>
        <v>10395.145385768274</v>
      </c>
      <c r="N33" s="18">
        <f>IF(SER_hh_fec!N33=0,0,1000000/0.086*SER_hh_fec!N33/SER_hh_num!N33)</f>
        <v>10183.126091843049</v>
      </c>
      <c r="O33" s="18">
        <f>IF(SER_hh_fec!O33=0,0,1000000/0.086*SER_hh_fec!O33/SER_hh_num!O33)</f>
        <v>9783.7965613574779</v>
      </c>
      <c r="P33" s="18">
        <f>IF(SER_hh_fec!P33=0,0,1000000/0.086*SER_hh_fec!P33/SER_hh_num!P33)</f>
        <v>9813.5906916729691</v>
      </c>
      <c r="Q33" s="18">
        <f>IF(SER_hh_fec!Q33=0,0,1000000/0.086*SER_hh_fec!Q33/SER_hh_num!Q33)</f>
        <v>9506.4787687499447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2018-07-16T15:35:51Z</dcterms:created>
  <dcterms:modified xsi:type="dcterms:W3CDTF">2018-07-16T15:35:51Z</dcterms:modified>
</cp:coreProperties>
</file>